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showObjects="none"/>
  <mc:AlternateContent xmlns:mc="http://schemas.openxmlformats.org/markup-compatibility/2006">
    <mc:Choice Requires="x15">
      <x15ac:absPath xmlns:x15ac="http://schemas.microsoft.com/office/spreadsheetml/2010/11/ac" url="C:\Users\soldatenkova\Desktop\анкеты от банков 2021\авто\"/>
    </mc:Choice>
  </mc:AlternateContent>
  <xr:revisionPtr revIDLastSave="0" documentId="13_ncr:1_{4A1256A3-A145-40CD-8EA6-E96BC051574B}" xr6:coauthVersionLast="46" xr6:coauthVersionMax="46" xr10:uidLastSave="{00000000-0000-0000-0000-000000000000}"/>
  <bookViews>
    <workbookView xWindow="-110" yWindow="-110" windowWidth="19420" windowHeight="10420" tabRatio="896" xr2:uid="{00000000-000D-0000-FFFF-FFFF00000000}"/>
  </bookViews>
  <sheets>
    <sheet name="1.Портфель" sheetId="1" r:id="rId1"/>
    <sheet name="2.Просрочка" sheetId="2" r:id="rId2"/>
    <sheet name="3.1.Объем-города" sheetId="3" r:id="rId3"/>
    <sheet name="3.2.Объем-цель" sheetId="7" r:id="rId4"/>
    <sheet name="4.1.Количество-города" sheetId="4" r:id="rId5"/>
    <sheet name="4.2.Количество-цель" sheetId="8" r:id="rId6"/>
    <sheet name="5. Госпрограмма" sheetId="10" r:id="rId7"/>
  </sheets>
  <externalReferences>
    <externalReference r:id="rId8"/>
  </externalReferences>
  <calcPr calcId="191029"/>
</workbook>
</file>

<file path=xl/calcChain.xml><?xml version="1.0" encoding="utf-8"?>
<calcChain xmlns="http://schemas.openxmlformats.org/spreadsheetml/2006/main">
  <c r="J11" i="1" l="1"/>
  <c r="I11" i="1"/>
  <c r="J13" i="1"/>
  <c r="I13" i="1"/>
  <c r="I14" i="1"/>
  <c r="D12" i="1"/>
  <c r="D4" i="1" l="1"/>
  <c r="D3" i="1"/>
  <c r="C2" i="1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G7" i="2"/>
  <c r="C7" i="2"/>
  <c r="C24" i="2"/>
  <c r="C9" i="2"/>
  <c r="C6" i="2"/>
  <c r="C8" i="2"/>
  <c r="C5" i="2"/>
  <c r="C4" i="2"/>
  <c r="G3" i="2"/>
  <c r="E3" i="2"/>
  <c r="C3" i="2"/>
  <c r="E2" i="2"/>
  <c r="C2" i="2"/>
  <c r="I19" i="1"/>
  <c r="J14" i="1"/>
  <c r="J6" i="1"/>
  <c r="I6" i="1"/>
  <c r="I15" i="1"/>
  <c r="J7" i="1"/>
  <c r="J3" i="1"/>
  <c r="J12" i="1"/>
  <c r="J15" i="1"/>
  <c r="J16" i="1"/>
  <c r="J17" i="1"/>
  <c r="J19" i="1"/>
  <c r="J20" i="1"/>
  <c r="J21" i="1"/>
  <c r="J22" i="1"/>
  <c r="J23" i="1"/>
  <c r="J24" i="1"/>
  <c r="I7" i="1"/>
  <c r="I3" i="1"/>
  <c r="I4" i="1"/>
  <c r="I12" i="1"/>
  <c r="I16" i="1"/>
  <c r="I17" i="1"/>
  <c r="I18" i="1"/>
  <c r="I21" i="1"/>
  <c r="I22" i="1"/>
  <c r="I23" i="1"/>
  <c r="I24" i="1"/>
  <c r="T15" i="3"/>
  <c r="S15" i="3"/>
  <c r="R15" i="3"/>
  <c r="Q15" i="3"/>
  <c r="P15" i="3"/>
  <c r="N15" i="3"/>
  <c r="M15" i="3"/>
  <c r="C15" i="3"/>
  <c r="T11" i="3"/>
  <c r="P11" i="3"/>
  <c r="C11" i="3"/>
  <c r="T12" i="3"/>
  <c r="S12" i="3"/>
  <c r="R12" i="3"/>
  <c r="Q12" i="3"/>
  <c r="P12" i="3"/>
  <c r="O12" i="3"/>
  <c r="N12" i="3"/>
  <c r="M12" i="3"/>
  <c r="T9" i="3"/>
  <c r="S9" i="3"/>
  <c r="R9" i="3"/>
  <c r="Q9" i="3"/>
  <c r="P9" i="3"/>
  <c r="O9" i="3"/>
  <c r="N9" i="3"/>
  <c r="M9" i="3"/>
  <c r="P5" i="3"/>
  <c r="L5" i="3" s="1"/>
  <c r="C5" i="3"/>
  <c r="C18" i="3"/>
  <c r="H20" i="1"/>
  <c r="D24" i="1"/>
  <c r="D23" i="1"/>
  <c r="D22" i="1"/>
  <c r="D21" i="1"/>
  <c r="D20" i="1"/>
  <c r="D19" i="1"/>
  <c r="D18" i="1"/>
  <c r="D17" i="1"/>
  <c r="D16" i="1"/>
  <c r="D15" i="1"/>
  <c r="D13" i="1"/>
  <c r="F12" i="1"/>
  <c r="D11" i="1"/>
  <c r="D7" i="1"/>
  <c r="D6" i="1"/>
  <c r="G18" i="1"/>
  <c r="H18" i="1" s="1"/>
  <c r="F18" i="1"/>
  <c r="H15" i="1"/>
  <c r="F15" i="1"/>
  <c r="L14" i="3"/>
  <c r="F32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13" i="4"/>
  <c r="F30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C14" i="3"/>
  <c r="B15" i="8"/>
  <c r="B16" i="8"/>
  <c r="C17" i="3"/>
  <c r="C17" i="4"/>
  <c r="C18" i="4"/>
  <c r="C15" i="4"/>
  <c r="B14" i="7"/>
  <c r="B15" i="7"/>
  <c r="B16" i="7"/>
  <c r="C16" i="4"/>
  <c r="F12" i="8"/>
  <c r="C12" i="4"/>
  <c r="C8" i="4"/>
  <c r="C7" i="3"/>
  <c r="C9" i="4"/>
  <c r="C13" i="3"/>
  <c r="C16" i="3"/>
  <c r="B9" i="7"/>
  <c r="B10" i="7"/>
  <c r="B11" i="7"/>
  <c r="B12" i="7"/>
  <c r="B13" i="7"/>
  <c r="C10" i="4"/>
  <c r="B8" i="7"/>
  <c r="C10" i="3"/>
  <c r="G10" i="8"/>
  <c r="G7" i="7"/>
  <c r="B7" i="7"/>
  <c r="B6" i="7"/>
  <c r="C5" i="4"/>
  <c r="B5" i="7"/>
  <c r="C6" i="3"/>
  <c r="G4" i="8"/>
  <c r="B4" i="8"/>
  <c r="B5" i="8"/>
  <c r="B6" i="8"/>
  <c r="B7" i="8"/>
  <c r="B8" i="8"/>
  <c r="B9" i="8"/>
  <c r="B10" i="8"/>
  <c r="B11" i="8"/>
  <c r="B12" i="8"/>
  <c r="B13" i="8"/>
  <c r="B14" i="8"/>
  <c r="C6" i="4"/>
  <c r="G3" i="7"/>
  <c r="B3" i="7"/>
  <c r="B3" i="8"/>
  <c r="B4" i="7"/>
  <c r="C5" i="1"/>
  <c r="L15" i="3" l="1"/>
  <c r="J18" i="1"/>
  <c r="L11" i="3"/>
  <c r="G9" i="10"/>
  <c r="L5" i="4"/>
  <c r="L6" i="4"/>
  <c r="L8" i="4"/>
  <c r="L9" i="4"/>
  <c r="L10" i="4"/>
  <c r="L12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T13" i="3"/>
  <c r="L13" i="3" s="1"/>
  <c r="T8" i="3"/>
  <c r="S8" i="3"/>
  <c r="R8" i="3"/>
  <c r="Q8" i="3"/>
  <c r="P8" i="3"/>
  <c r="O8" i="3"/>
  <c r="N8" i="3"/>
  <c r="M8" i="3"/>
  <c r="AY7" i="3"/>
  <c r="L7" i="3"/>
  <c r="P6" i="3"/>
  <c r="L6" i="3" s="1"/>
  <c r="E5" i="2"/>
  <c r="E9" i="2"/>
  <c r="E6" i="2"/>
  <c r="E8" i="2"/>
  <c r="E4" i="2"/>
  <c r="F24" i="1"/>
  <c r="F23" i="1"/>
  <c r="F19" i="1"/>
  <c r="F17" i="1"/>
  <c r="F22" i="1"/>
  <c r="F21" i="1"/>
  <c r="F6" i="1"/>
  <c r="F4" i="1"/>
  <c r="F13" i="1"/>
  <c r="F7" i="1"/>
  <c r="F16" i="1"/>
  <c r="F3" i="1"/>
  <c r="F11" i="1"/>
  <c r="H11" i="1"/>
  <c r="H19" i="1"/>
  <c r="H7" i="1"/>
  <c r="H6" i="1"/>
  <c r="E5" i="1"/>
  <c r="I5" i="1" s="1"/>
  <c r="G5" i="1"/>
  <c r="J5" i="1" s="1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J7" i="7"/>
  <c r="I7" i="7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3" i="8"/>
  <c r="H4" i="7"/>
  <c r="H5" i="7"/>
  <c r="H6" i="7"/>
  <c r="H8" i="7"/>
  <c r="H9" i="7"/>
  <c r="H10" i="7"/>
  <c r="H11" i="7"/>
  <c r="H12" i="7"/>
  <c r="H13" i="7"/>
  <c r="H14" i="7"/>
  <c r="H15" i="7"/>
  <c r="H16" i="7"/>
  <c r="H3" i="7"/>
  <c r="P10" i="3"/>
  <c r="L10" i="3" s="1"/>
  <c r="O16" i="3"/>
  <c r="P16" i="3"/>
  <c r="Q16" i="3"/>
  <c r="R16" i="3"/>
  <c r="S16" i="3"/>
  <c r="T16" i="3"/>
  <c r="O17" i="3"/>
  <c r="P17" i="3"/>
  <c r="Q17" i="3"/>
  <c r="M18" i="3"/>
  <c r="O18" i="3"/>
  <c r="P18" i="3"/>
  <c r="Q18" i="3"/>
  <c r="S18" i="3"/>
  <c r="T18" i="3"/>
  <c r="M4" i="3"/>
  <c r="N4" i="3"/>
  <c r="O4" i="3"/>
  <c r="P4" i="3"/>
  <c r="Q4" i="3"/>
  <c r="R4" i="3"/>
  <c r="S4" i="3"/>
  <c r="T4" i="3"/>
  <c r="E2" i="1"/>
  <c r="I2" i="1" s="1"/>
  <c r="G4" i="1"/>
  <c r="H3" i="1"/>
  <c r="H12" i="1"/>
  <c r="H13" i="1"/>
  <c r="H14" i="1"/>
  <c r="H16" i="1"/>
  <c r="H21" i="1"/>
  <c r="H22" i="1"/>
  <c r="H23" i="1"/>
  <c r="H24" i="1"/>
  <c r="M11" i="10"/>
  <c r="O11" i="10" s="1"/>
  <c r="H3" i="10"/>
  <c r="H4" i="10"/>
  <c r="H6" i="10"/>
  <c r="H8" i="10"/>
  <c r="H10" i="10"/>
  <c r="H11" i="10"/>
  <c r="G2" i="1" l="1"/>
  <c r="J4" i="1"/>
  <c r="L17" i="3"/>
  <c r="L16" i="3"/>
  <c r="L18" i="3"/>
  <c r="H7" i="7"/>
  <c r="H4" i="1"/>
  <c r="J2" i="1" l="1"/>
</calcChain>
</file>

<file path=xl/sharedStrings.xml><?xml version="1.0" encoding="utf-8"?>
<sst xmlns="http://schemas.openxmlformats.org/spreadsheetml/2006/main" count="304" uniqueCount="89">
  <si>
    <t>Банк</t>
  </si>
  <si>
    <t>Место в рейтинге</t>
  </si>
  <si>
    <t>Всего</t>
  </si>
  <si>
    <t>В других регионах</t>
  </si>
  <si>
    <t>Предоставленных на покупку подержанных автотранспортных средств</t>
  </si>
  <si>
    <t>Предоставленных на покупку новых автотранспортных средств</t>
  </si>
  <si>
    <t xml:space="preserve"> - </t>
  </si>
  <si>
    <t>Уралсиб</t>
  </si>
  <si>
    <t>ЮниКредитБанк</t>
  </si>
  <si>
    <t>в том числе Сетелем Банк</t>
  </si>
  <si>
    <t>БыстроБанк</t>
  </si>
  <si>
    <t>МС Банк Рус</t>
  </si>
  <si>
    <t>При этом портфель указан по группе Сбербанка, так как на балансе ПАО "Сбербанк России" содержится портфель автокредитов,</t>
  </si>
  <si>
    <t>выданных им до окончания перевода бизнеса автокредитования в "Сетелем".</t>
  </si>
  <si>
    <t>Банк "Санкт-Петербург"</t>
  </si>
  <si>
    <t>Из них:</t>
  </si>
  <si>
    <t>На легковые ТС</t>
  </si>
  <si>
    <t>На коммерческие ТС</t>
  </si>
  <si>
    <t>На легковые ТС,%</t>
  </si>
  <si>
    <t>На коммерческие ТС,%</t>
  </si>
  <si>
    <t>На мототранспорт,%</t>
  </si>
  <si>
    <t>На мототранспорт</t>
  </si>
  <si>
    <t>РНКБ</t>
  </si>
  <si>
    <t>Примсоцбанк</t>
  </si>
  <si>
    <t>н/д</t>
  </si>
  <si>
    <t>Динамика за полгода,%</t>
  </si>
  <si>
    <t xml:space="preserve">Место </t>
  </si>
  <si>
    <t>В СПБ и ЛО</t>
  </si>
  <si>
    <t>Динамика за год,%</t>
  </si>
  <si>
    <t>В ЦФО</t>
  </si>
  <si>
    <t>В СЗФО</t>
  </si>
  <si>
    <t>В ЮФО</t>
  </si>
  <si>
    <t>В СКФО</t>
  </si>
  <si>
    <t>В ПФО</t>
  </si>
  <si>
    <t>В УФО</t>
  </si>
  <si>
    <t>В СФО</t>
  </si>
  <si>
    <t>В ДФО</t>
  </si>
  <si>
    <t>Объем, тыс. р. по итогам первого полугодия 2018 г.</t>
  </si>
  <si>
    <t>Количество, шт. по итогам первогополугодия 2018 г.</t>
  </si>
  <si>
    <t xml:space="preserve">ВТБ </t>
  </si>
  <si>
    <t>Тинькофф Банк</t>
  </si>
  <si>
    <t>Совкомбанк</t>
  </si>
  <si>
    <t>ВТБ</t>
  </si>
  <si>
    <t>Санкт-Петербург</t>
  </si>
  <si>
    <t>БМВ Банк</t>
  </si>
  <si>
    <t>Группа SG в России</t>
  </si>
  <si>
    <t>в том числе Русфинанс Банк</t>
  </si>
  <si>
    <t>в том числе Росбанк</t>
  </si>
  <si>
    <t>Русфинанс Банк</t>
  </si>
  <si>
    <t>Количество, шт. по итогам первого полугодия 2019 г.</t>
  </si>
  <si>
    <t>Челябинвестбанк</t>
  </si>
  <si>
    <t>Юникредитбанк</t>
  </si>
  <si>
    <t>Портфель автокредитов               на 01.01.20,                   тыс. рублей</t>
  </si>
  <si>
    <t>Доля в розничном кредитном портфеле                      на 01.01.20, %</t>
  </si>
  <si>
    <t>Доля просроченной задолженности в портфеле автокредитов             на 01.01.20, %</t>
  </si>
  <si>
    <t>Объем просроченной задолженности по портфелю автокредитов физлицам            на 01.01.20,        тыс. рублей</t>
  </si>
  <si>
    <t>Объем, тыс. р. по итогам второго полугодия 2019 г.</t>
  </si>
  <si>
    <t>Русфинансбанк</t>
  </si>
  <si>
    <t>35 898 533</t>
  </si>
  <si>
    <t>Количество,  шт. по итогам второго полугодия 2019 г.</t>
  </si>
  <si>
    <t>Доля в розничном кредитном портфеле                      на 01.07.20, %</t>
  </si>
  <si>
    <t>Доля просроченной задолженности в портфеле автокредитов             на 01.07.20, %</t>
  </si>
  <si>
    <t>Объем просроченной задолженности по портфелю автокредитов физлицам            на 01.07.20,        тыс. рублей</t>
  </si>
  <si>
    <t>Портфель автокредитов               на 01.07.20,                   тыс. рублей</t>
  </si>
  <si>
    <t>Объем автокредитов, предоставленных физическим лицам в первом полугодии 2020 года, тыс. рублей</t>
  </si>
  <si>
    <t>Количество автокредитов, предоставленных физическим лицам в первом полугодии 2020 года,  шт.</t>
  </si>
  <si>
    <t>Количество, шт. по итогам первого полугодия 2020 г.</t>
  </si>
  <si>
    <t>Объем, тыс. р. по итогам первого полуголия 2020  г.</t>
  </si>
  <si>
    <t>37 089 647</t>
  </si>
  <si>
    <t>12 424 769</t>
  </si>
  <si>
    <t>Объем автокредитов, предоставленных физическим лицам в 1 полугодии 2020 года, тыс. рублей</t>
  </si>
  <si>
    <t>Количество автокредитов, предоставленных физическим лицам в  1 полугодии 2020 года,  шт.</t>
  </si>
  <si>
    <t>Объем, тыс. р. по итогам первого полугодия  2019 г.</t>
  </si>
  <si>
    <t>Портфель автокредитов               на 01.01.21,                   тыс. рублей</t>
  </si>
  <si>
    <t>Доля в розничном кредитном портфеле                      на 01.01.21, %</t>
  </si>
  <si>
    <t>Доля просроченной задолженности в портфеле автокредитов             на 01.01.21, %</t>
  </si>
  <si>
    <t>Объем просроченной задолженности по портфелю автокредитов физлицам            на 01.01.21        тыс. рублей</t>
  </si>
  <si>
    <t>Объем автокредитов, предоставленных физическим лицам во 2 полугодии 2020 года, тыс. рублей</t>
  </si>
  <si>
    <t>Объем автокредитов, предоставленных физическим лицам во втором полугодии 2020 года, тыс. рублей</t>
  </si>
  <si>
    <t>Количество автокредитов, предоставленных физическим лицам во  2 полугодии 2020 года,  шт.</t>
  </si>
  <si>
    <t>Количество автокредитов, предоставленных физическим лицам во втором полугодии 2020 года,  шт.</t>
  </si>
  <si>
    <t>Объем, тыс. р. по итогам второго полуголия 2020  г.</t>
  </si>
  <si>
    <t>Количество, шт. по итогам второго полугодия 2020 г.</t>
  </si>
  <si>
    <t>Зенит</t>
  </si>
  <si>
    <t>РГС Банк</t>
  </si>
  <si>
    <r>
      <t>1374799</t>
    </r>
    <r>
      <rPr>
        <sz val="10"/>
        <color theme="1"/>
        <rFont val="Calibri"/>
        <family val="2"/>
        <charset val="204"/>
        <scheme val="minor"/>
      </rPr>
      <t> </t>
    </r>
  </si>
  <si>
    <t>Сетелем Банк</t>
  </si>
  <si>
    <t xml:space="preserve">в том числе СберБанк </t>
  </si>
  <si>
    <t xml:space="preserve">Группа СберБанка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</si>
</sst>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.00&quot;р.&quot;_-;\-* #,##0.00&quot;р.&quot;_-;_-* &quot;-&quot;??&quot;р.&quot;_-;_-@_-"/>
    <numFmt numFmtId="167" formatCode="_-* #,##0_р_._-;\-* #,##0_р_._-;_-* &quot;-&quot;_р_._-;_-@_-"/>
    <numFmt numFmtId="168" formatCode="_-* #,##0.00_р_._-;\-* #,##0.00_р_._-;_-* &quot;-&quot;??_р_._-;_-@_-"/>
    <numFmt numFmtId="169" formatCode="_(* #,##0.00_);_(* \(#,##0.00\);_(* &quot;-&quot;??_);_(@_)"/>
    <numFmt numFmtId="170" formatCode="_(* #,##0.00_);_(* \(#,##0.00\);_(* \-??_);_(@_)"/>
    <numFmt numFmtId="171" formatCode="#."/>
    <numFmt numFmtId="172" formatCode="#.00"/>
    <numFmt numFmtId="173" formatCode="\$#.00"/>
    <numFmt numFmtId="174" formatCode="_-* #,##0\ _р_._-;\-* #,##0\ _р_._-;_-* &quot;- &quot;_р_._-;_-@_-"/>
    <numFmt numFmtId="175" formatCode="_-* #,##0.00\ _р_._-;\-* #,##0.00\ _р_._-;_-* \-??\ _р_._-;_-@_-"/>
    <numFmt numFmtId="176" formatCode="_(\$* #,##0_);_(\$* \(#,##0\);_(\$* \-_);_(@_)"/>
    <numFmt numFmtId="177" formatCode="_(\$* #,##0.00_);_(\$* \(#,##0.00\);_(\$* \-??_);_(@_)"/>
    <numFmt numFmtId="178" formatCode="_ [$€]\ * #,##0.00_ ;_ [$€]\ * \-#,##0.00_ ;_ [$€]\ * \-??_ ;_ @_ "/>
    <numFmt numFmtId="179" formatCode="[$-419]General"/>
    <numFmt numFmtId="180" formatCode="#,##0.\-"/>
    <numFmt numFmtId="181" formatCode="_(* #,##0_);_(* \(#,##0\);_(* \-_);_(@_)"/>
    <numFmt numFmtId="182" formatCode="&quot;See Note  &quot;#"/>
    <numFmt numFmtId="183" formatCode="0%_);\(0%\)"/>
    <numFmt numFmtId="184" formatCode="\$####.##"/>
    <numFmt numFmtId="185" formatCode="#,##0.00&quot; &quot;[$руб.-419];[Red]&quot;-&quot;#,##0.00&quot; &quot;[$руб.-419]"/>
    <numFmt numFmtId="186" formatCode="#,##0_);[Blue]&quot;(-) &quot;#,##0_)"/>
    <numFmt numFmtId="187" formatCode="[$-419]0%"/>
    <numFmt numFmtId="188" formatCode="_-* #,##0_р_._-;\-* #,##0_р_._-;_-* \-_р_._-;_-@_-"/>
    <numFmt numFmtId="189" formatCode="_-* #,##0.00_р_._-;\-* #,##0.00_р_._-;_-* \-??_р_._-;_-@_-"/>
    <numFmt numFmtId="190" formatCode="%#.00"/>
    <numFmt numFmtId="191" formatCode="0.0"/>
    <numFmt numFmtId="192" formatCode="_-* #,##0.0\ _₽_-;\-* #,##0.0\ _₽_-;_-* &quot;-&quot;??\ _₽_-;_-@_-"/>
    <numFmt numFmtId="193" formatCode="_-* #,##0\ _₽_-;\-* #,##0\ _₽_-;_-* &quot;-&quot;??\ _₽_-;_-@_-"/>
    <numFmt numFmtId="194" formatCode="_-* #,##0.00,_₽_-;\-* #,##0.00,_₽_-;_-* \-??\ _₽_-;_-@_-"/>
  </numFmts>
  <fonts count="9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"/>
      <color indexed="8"/>
      <name val="Courier New"/>
      <family val="3"/>
    </font>
    <font>
      <sz val="10"/>
      <name val="Arial"/>
      <family val="2"/>
    </font>
    <font>
      <sz val="10"/>
      <color indexed="8"/>
      <name val="Arial"/>
      <family val="2"/>
    </font>
    <font>
      <b/>
      <sz val="1"/>
      <color indexed="8"/>
      <name val="Courier New"/>
      <family val="3"/>
    </font>
    <font>
      <sz val="10"/>
      <name val="Baltica"/>
    </font>
    <font>
      <sz val="11"/>
      <color rgb="FF000000"/>
      <name val="Calibri"/>
      <family val="2"/>
      <charset val="204"/>
    </font>
    <font>
      <u/>
      <sz val="10"/>
      <color indexed="20"/>
      <name val="Arial Cyr"/>
      <family val="2"/>
      <charset val="204"/>
    </font>
    <font>
      <u/>
      <sz val="10"/>
      <color rgb="FF800080"/>
      <name val="Arial Cyr1"/>
      <charset val="204"/>
    </font>
    <font>
      <sz val="10"/>
      <name val="Arial Cyr"/>
      <charset val="204"/>
    </font>
    <font>
      <b/>
      <sz val="10"/>
      <name val="Arial"/>
      <family val="2"/>
    </font>
    <font>
      <b/>
      <i/>
      <sz val="16"/>
      <color theme="1"/>
      <name val="Arial"/>
      <family val="2"/>
      <charset val="204"/>
    </font>
    <font>
      <b/>
      <sz val="10"/>
      <name val="Times New Roman"/>
      <family val="1"/>
      <charset val="204"/>
    </font>
    <font>
      <b/>
      <sz val="14"/>
      <name val="ITCCentury Book"/>
    </font>
    <font>
      <sz val="14"/>
      <name val="ITCCentury Book"/>
    </font>
    <font>
      <u/>
      <sz val="10"/>
      <color indexed="12"/>
      <name val="Arial Cyr"/>
      <family val="2"/>
      <charset val="204"/>
    </font>
    <font>
      <u/>
      <sz val="10"/>
      <color rgb="FF0000FF"/>
      <name val="Arial Cyr1"/>
      <charset val="204"/>
    </font>
    <font>
      <sz val="9"/>
      <name val="NTTierce"/>
    </font>
    <font>
      <sz val="9.75"/>
      <name val="Arial"/>
      <family val="2"/>
      <charset val="204"/>
    </font>
    <font>
      <sz val="8"/>
      <name val="Arial"/>
      <family val="2"/>
    </font>
    <font>
      <sz val="9"/>
      <name val="TextBook"/>
    </font>
    <font>
      <sz val="9"/>
      <name val="Pragmatica"/>
    </font>
    <font>
      <b/>
      <i/>
      <u/>
      <sz val="11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  <charset val="204"/>
    </font>
    <font>
      <sz val="11"/>
      <color rgb="FF333399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color rgb="FF000000"/>
      <name val="Arial Cyr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Tahoma"/>
      <family val="2"/>
    </font>
    <font>
      <sz val="10"/>
      <color indexed="64"/>
      <name val="Arial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48"/>
      <name val="Calibri"/>
      <family val="2"/>
    </font>
    <font>
      <b/>
      <sz val="11"/>
      <color indexed="63"/>
      <name val="Calibri"/>
      <family val="2"/>
    </font>
    <font>
      <b/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sz val="11"/>
      <color indexed="37"/>
      <name val="Calibri"/>
      <family val="2"/>
    </font>
    <font>
      <sz val="11"/>
      <color indexed="14"/>
      <name val="Calibri"/>
      <family val="2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"/>
      <family val="2"/>
      <charset val="204"/>
    </font>
    <font>
      <sz val="10"/>
      <name val="Arial Narrow"/>
      <family val="2"/>
      <charset val="204"/>
    </font>
    <font>
      <sz val="12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</font>
    <font>
      <sz val="12"/>
      <color rgb="FF222222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1"/>
      <name val="Century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0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41"/>
        <bgColor indexed="31"/>
      </patternFill>
    </fill>
    <fill>
      <patternFill patternType="solid">
        <fgColor indexed="55"/>
        <bgColor indexed="19"/>
      </patternFill>
    </fill>
    <fill>
      <patternFill patternType="solid">
        <fgColor rgb="FFFFCC99"/>
        <bgColor rgb="FFFFCC99"/>
      </patternFill>
    </fill>
    <fill>
      <patternFill patternType="solid">
        <fgColor rgb="FFFFFFCC"/>
        <bgColor rgb="FFFFFF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14999847407452621"/>
        <bgColor indexed="64"/>
      </patternFill>
    </fill>
  </fills>
  <borders count="1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17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1381">
    <xf numFmtId="0" fontId="0" fillId="0" borderId="0"/>
    <xf numFmtId="0" fontId="4" fillId="0" borderId="0"/>
    <xf numFmtId="0" fontId="3" fillId="0" borderId="0"/>
    <xf numFmtId="0" fontId="5" fillId="0" borderId="0"/>
    <xf numFmtId="0" fontId="3" fillId="0" borderId="0"/>
    <xf numFmtId="0" fontId="2" fillId="0" borderId="0"/>
    <xf numFmtId="168" fontId="3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5" fillId="0" borderId="11">
      <protection locked="0"/>
    </xf>
    <xf numFmtId="171" fontId="25" fillId="0" borderId="11">
      <protection locked="0"/>
    </xf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4" fillId="0" borderId="0"/>
    <xf numFmtId="0" fontId="26" fillId="0" borderId="0"/>
    <xf numFmtId="0" fontId="26" fillId="0" borderId="0"/>
    <xf numFmtId="0" fontId="24" fillId="0" borderId="0"/>
    <xf numFmtId="4" fontId="25" fillId="0" borderId="0">
      <protection locked="0"/>
    </xf>
    <xf numFmtId="4" fontId="25" fillId="0" borderId="0">
      <protection locked="0"/>
    </xf>
    <xf numFmtId="172" fontId="25" fillId="0" borderId="0">
      <protection locked="0"/>
    </xf>
    <xf numFmtId="172" fontId="25" fillId="0" borderId="0">
      <protection locked="0"/>
    </xf>
    <xf numFmtId="4" fontId="25" fillId="0" borderId="0">
      <protection locked="0"/>
    </xf>
    <xf numFmtId="4" fontId="25" fillId="0" borderId="0">
      <protection locked="0"/>
    </xf>
    <xf numFmtId="172" fontId="25" fillId="0" borderId="0">
      <protection locked="0"/>
    </xf>
    <xf numFmtId="172" fontId="25" fillId="0" borderId="0">
      <protection locked="0"/>
    </xf>
    <xf numFmtId="4" fontId="25" fillId="0" borderId="0">
      <protection locked="0"/>
    </xf>
    <xf numFmtId="172" fontId="25" fillId="0" borderId="0">
      <protection locked="0"/>
    </xf>
    <xf numFmtId="173" fontId="25" fillId="0" borderId="0">
      <protection locked="0"/>
    </xf>
    <xf numFmtId="173" fontId="25" fillId="0" borderId="0">
      <protection locked="0"/>
    </xf>
    <xf numFmtId="171" fontId="25" fillId="0" borderId="11">
      <protection locked="0"/>
    </xf>
    <xf numFmtId="171" fontId="25" fillId="0" borderId="11">
      <protection locked="0"/>
    </xf>
    <xf numFmtId="171" fontId="28" fillId="0" borderId="0">
      <protection locked="0"/>
    </xf>
    <xf numFmtId="171" fontId="28" fillId="0" borderId="0">
      <protection locked="0"/>
    </xf>
    <xf numFmtId="171" fontId="25" fillId="0" borderId="11">
      <protection locked="0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16" fillId="3" borderId="0" applyNumberFormat="0" applyBorder="0" applyAlignment="0" applyProtection="0"/>
    <xf numFmtId="0" fontId="9" fillId="20" borderId="1" applyNumberFormat="0" applyAlignment="0" applyProtection="0"/>
    <xf numFmtId="0" fontId="14" fillId="21" borderId="7" applyNumberFormat="0" applyAlignment="0" applyProtection="0"/>
    <xf numFmtId="174" fontId="1" fillId="0" borderId="0" applyFill="0" applyBorder="0" applyAlignment="0" applyProtection="0"/>
    <xf numFmtId="175" fontId="1" fillId="0" borderId="0" applyFill="0" applyBorder="0" applyAlignment="0" applyProtection="0"/>
    <xf numFmtId="176" fontId="1" fillId="0" borderId="0" applyFill="0" applyBorder="0" applyAlignment="0" applyProtection="0"/>
    <xf numFmtId="177" fontId="1" fillId="0" borderId="0" applyFill="0" applyBorder="0" applyAlignment="0" applyProtection="0"/>
    <xf numFmtId="0" fontId="29" fillId="0" borderId="0" applyNumberFormat="0"/>
    <xf numFmtId="178" fontId="1" fillId="0" borderId="0" applyFill="0" applyBorder="0" applyAlignment="0" applyProtection="0"/>
    <xf numFmtId="179" fontId="30" fillId="0" borderId="0"/>
    <xf numFmtId="0" fontId="30" fillId="0" borderId="0"/>
    <xf numFmtId="9" fontId="1" fillId="0" borderId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9" fontId="32" fillId="0" borderId="0"/>
    <xf numFmtId="0" fontId="33" fillId="0" borderId="0"/>
    <xf numFmtId="0" fontId="33" fillId="0" borderId="0"/>
    <xf numFmtId="0" fontId="20" fillId="4" borderId="0" applyNumberFormat="0" applyBorder="0" applyAlignment="0" applyProtection="0"/>
    <xf numFmtId="0" fontId="1" fillId="26" borderId="0" applyNumberFormat="0" applyAlignment="0"/>
    <xf numFmtId="14" fontId="34" fillId="0" borderId="12" applyFill="0">
      <alignment horizontal="center" vertical="center" wrapText="1"/>
    </xf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14" fontId="34" fillId="0" borderId="12" applyFill="0">
      <alignment horizontal="center" vertical="center" wrapText="1"/>
    </xf>
    <xf numFmtId="0" fontId="35" fillId="0" borderId="0">
      <alignment horizontal="center" textRotation="90"/>
    </xf>
    <xf numFmtId="3" fontId="36" fillId="0" borderId="0">
      <alignment vertical="top"/>
    </xf>
    <xf numFmtId="0" fontId="37" fillId="27" borderId="0"/>
    <xf numFmtId="180" fontId="38" fillId="0" borderId="0"/>
    <xf numFmtId="0" fontId="39" fillId="0" borderId="0" applyNumberFormat="0" applyFill="0" applyBorder="0" applyAlignment="0" applyProtection="0"/>
    <xf numFmtId="179" fontId="40" fillId="0" borderId="0"/>
    <xf numFmtId="0" fontId="33" fillId="0" borderId="0"/>
    <xf numFmtId="0" fontId="33" fillId="0" borderId="0"/>
    <xf numFmtId="0" fontId="7" fillId="7" borderId="1" applyNumberFormat="0" applyAlignment="0" applyProtection="0"/>
    <xf numFmtId="0" fontId="18" fillId="0" borderId="8" applyNumberFormat="0" applyFill="0" applyAlignment="0" applyProtection="0"/>
    <xf numFmtId="181" fontId="1" fillId="0" borderId="0" applyFill="0" applyBorder="0" applyAlignment="0" applyProtection="0"/>
    <xf numFmtId="170" fontId="1" fillId="0" borderId="0" applyFill="0" applyBorder="0" applyAlignment="0" applyProtection="0"/>
    <xf numFmtId="176" fontId="1" fillId="0" borderId="0" applyFill="0" applyBorder="0" applyAlignment="0" applyProtection="0"/>
    <xf numFmtId="177" fontId="1" fillId="0" borderId="0" applyFill="0" applyBorder="0" applyAlignment="0" applyProtection="0"/>
    <xf numFmtId="0" fontId="15" fillId="22" borderId="0" applyNumberFormat="0" applyBorder="0" applyAlignment="0" applyProtection="0"/>
    <xf numFmtId="0" fontId="41" fillId="0" borderId="0"/>
    <xf numFmtId="0" fontId="42" fillId="0" borderId="0" applyNumberFormat="0">
      <alignment horizontal="center"/>
    </xf>
    <xf numFmtId="182" fontId="43" fillId="0" borderId="0">
      <alignment horizontal="left"/>
    </xf>
    <xf numFmtId="0" fontId="8" fillId="20" borderId="2" applyNumberFormat="0" applyAlignment="0" applyProtection="0"/>
    <xf numFmtId="183" fontId="1" fillId="0" borderId="0" applyFill="0" applyBorder="0" applyAlignment="0" applyProtection="0"/>
    <xf numFmtId="0" fontId="44" fillId="0" borderId="0"/>
    <xf numFmtId="184" fontId="45" fillId="0" borderId="0"/>
    <xf numFmtId="0" fontId="29" fillId="0" borderId="0" applyNumberFormat="0"/>
    <xf numFmtId="0" fontId="45" fillId="0" borderId="0"/>
    <xf numFmtId="0" fontId="46" fillId="0" borderId="0"/>
    <xf numFmtId="185" fontId="46" fillId="0" borderId="0"/>
    <xf numFmtId="0" fontId="47" fillId="28" borderId="13" applyAlignment="0"/>
    <xf numFmtId="0" fontId="48" fillId="0" borderId="0">
      <alignment horizontal="center" vertical="top"/>
    </xf>
    <xf numFmtId="0" fontId="49" fillId="0" borderId="0" applyNumberFormat="0" applyFill="0" applyBorder="0" applyAlignment="0" applyProtection="0"/>
    <xf numFmtId="0" fontId="13" fillId="0" borderId="6" applyNumberFormat="0" applyFill="0" applyAlignment="0" applyProtection="0"/>
    <xf numFmtId="182" fontId="43" fillId="0" borderId="0">
      <alignment horizontal="left"/>
    </xf>
    <xf numFmtId="0" fontId="19" fillId="0" borderId="0" applyNumberFormat="0" applyFill="0" applyBorder="0" applyAlignment="0" applyProtection="0"/>
    <xf numFmtId="0" fontId="7" fillId="7" borderId="1" applyNumberFormat="0" applyAlignment="0" applyProtection="0"/>
    <xf numFmtId="179" fontId="50" fillId="29" borderId="14"/>
    <xf numFmtId="0" fontId="33" fillId="0" borderId="0"/>
    <xf numFmtId="0" fontId="33" fillId="0" borderId="0"/>
    <xf numFmtId="186" fontId="51" fillId="0" borderId="0" applyBorder="0">
      <protection hidden="1"/>
    </xf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1" fillId="0" borderId="0"/>
    <xf numFmtId="0" fontId="21" fillId="0" borderId="0"/>
    <xf numFmtId="179" fontId="30" fillId="0" borderId="0"/>
    <xf numFmtId="179" fontId="30" fillId="0" borderId="0"/>
    <xf numFmtId="0" fontId="21" fillId="0" borderId="0"/>
    <xf numFmtId="0" fontId="21" fillId="0" borderId="0"/>
    <xf numFmtId="179" fontId="30" fillId="0" borderId="0"/>
    <xf numFmtId="179" fontId="30" fillId="0" borderId="0"/>
    <xf numFmtId="0" fontId="21" fillId="0" borderId="0"/>
    <xf numFmtId="179" fontId="30" fillId="0" borderId="0"/>
    <xf numFmtId="179" fontId="30" fillId="0" borderId="0"/>
    <xf numFmtId="0" fontId="52" fillId="0" borderId="0"/>
    <xf numFmtId="0" fontId="33" fillId="0" borderId="0"/>
    <xf numFmtId="179" fontId="53" fillId="0" borderId="0"/>
    <xf numFmtId="0" fontId="21" fillId="0" borderId="0"/>
    <xf numFmtId="0" fontId="21" fillId="0" borderId="0"/>
    <xf numFmtId="179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30" fillId="0" borderId="0"/>
    <xf numFmtId="179" fontId="30" fillId="0" borderId="0"/>
    <xf numFmtId="0" fontId="21" fillId="0" borderId="0"/>
    <xf numFmtId="179" fontId="30" fillId="0" borderId="0"/>
    <xf numFmtId="0" fontId="54" fillId="0" borderId="0"/>
    <xf numFmtId="0" fontId="33" fillId="24" borderId="10" applyNumberFormat="0" applyFont="0" applyAlignment="0" applyProtection="0"/>
    <xf numFmtId="179" fontId="30" fillId="30" borderId="10"/>
    <xf numFmtId="179" fontId="30" fillId="30" borderId="10"/>
    <xf numFmtId="179" fontId="30" fillId="30" borderId="10"/>
    <xf numFmtId="179" fontId="30" fillId="30" borderId="10"/>
    <xf numFmtId="179" fontId="30" fillId="30" borderId="10"/>
    <xf numFmtId="9" fontId="33" fillId="0" borderId="0" applyFont="0" applyFill="0" applyBorder="0" applyAlignment="0" applyProtection="0"/>
    <xf numFmtId="187" fontId="30" fillId="0" borderId="0"/>
    <xf numFmtId="9" fontId="33" fillId="0" borderId="0" applyFont="0" applyFill="0" applyBorder="0" applyAlignment="0" applyProtection="0"/>
    <xf numFmtId="0" fontId="24" fillId="0" borderId="0"/>
    <xf numFmtId="0" fontId="27" fillId="0" borderId="0"/>
    <xf numFmtId="0" fontId="26" fillId="0" borderId="0"/>
    <xf numFmtId="0" fontId="24" fillId="0" borderId="13" applyNumberFormat="0">
      <alignment horizontal="center" wrapText="1"/>
    </xf>
    <xf numFmtId="188" fontId="1" fillId="0" borderId="0" applyFill="0" applyBorder="0" applyAlignment="0" applyProtection="0"/>
    <xf numFmtId="189" fontId="1" fillId="0" borderId="0" applyFill="0" applyBorder="0" applyAlignment="0" applyProtection="0"/>
    <xf numFmtId="171" fontId="28" fillId="0" borderId="0">
      <protection locked="0"/>
    </xf>
    <xf numFmtId="171" fontId="28" fillId="0" borderId="0">
      <protection locked="0"/>
    </xf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90" fontId="25" fillId="0" borderId="0">
      <protection locked="0"/>
    </xf>
    <xf numFmtId="190" fontId="25" fillId="0" borderId="0">
      <protection locked="0"/>
    </xf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3" fillId="0" borderId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6" fillId="0" borderId="0"/>
    <xf numFmtId="168" fontId="3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4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8" fillId="0" borderId="0"/>
    <xf numFmtId="0" fontId="21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1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70" fontId="3" fillId="0" borderId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57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9" fontId="57" fillId="0" borderId="0" applyFont="0" applyFill="0" applyBorder="0" applyAlignment="0" applyProtection="0"/>
    <xf numFmtId="168" fontId="57" fillId="0" borderId="0" applyFont="0" applyFill="0" applyBorder="0" applyAlignment="0" applyProtection="0"/>
    <xf numFmtId="0" fontId="57" fillId="0" borderId="0"/>
    <xf numFmtId="0" fontId="57" fillId="0" borderId="0"/>
    <xf numFmtId="168" fontId="57" fillId="0" borderId="0" applyFont="0" applyFill="0" applyBorder="0" applyAlignment="0" applyProtection="0"/>
    <xf numFmtId="168" fontId="57" fillId="0" borderId="0" applyFont="0" applyFill="0" applyBorder="0" applyAlignment="0" applyProtection="0"/>
    <xf numFmtId="0" fontId="57" fillId="0" borderId="0"/>
    <xf numFmtId="0" fontId="57" fillId="0" borderId="0"/>
    <xf numFmtId="168" fontId="57" fillId="0" borderId="0" applyFont="0" applyFill="0" applyBorder="0" applyAlignment="0" applyProtection="0"/>
    <xf numFmtId="168" fontId="57" fillId="0" borderId="0" applyFont="0" applyFill="0" applyBorder="0" applyAlignment="0" applyProtection="0"/>
    <xf numFmtId="0" fontId="57" fillId="0" borderId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0" fontId="57" fillId="0" borderId="0"/>
    <xf numFmtId="168" fontId="5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13" fillId="0" borderId="23" applyNumberFormat="0" applyFill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7" fillId="7" borderId="16" applyNumberFormat="0" applyAlignment="0" applyProtection="0"/>
    <xf numFmtId="0" fontId="13" fillId="0" borderId="18" applyNumberFormat="0" applyFill="0" applyAlignment="0" applyProtection="0"/>
    <xf numFmtId="0" fontId="47" fillId="28" borderId="20" applyAlignment="0"/>
    <xf numFmtId="0" fontId="8" fillId="20" borderId="17" applyNumberFormat="0" applyAlignment="0" applyProtection="0"/>
    <xf numFmtId="0" fontId="7" fillId="7" borderId="16" applyNumberFormat="0" applyAlignment="0" applyProtection="0"/>
    <xf numFmtId="0" fontId="47" fillId="28" borderId="15" applyAlignment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9" fillId="20" borderId="16" applyNumberFormat="0" applyAlignment="0" applyProtection="0"/>
    <xf numFmtId="171" fontId="25" fillId="0" borderId="19">
      <protection locked="0"/>
    </xf>
    <xf numFmtId="171" fontId="25" fillId="0" borderId="19">
      <protection locked="0"/>
    </xf>
    <xf numFmtId="171" fontId="25" fillId="0" borderId="19">
      <protection locked="0"/>
    </xf>
    <xf numFmtId="0" fontId="7" fillId="7" borderId="21" applyNumberFormat="0" applyAlignment="0" applyProtection="0"/>
    <xf numFmtId="0" fontId="47" fillId="28" borderId="25" applyAlignment="0"/>
    <xf numFmtId="171" fontId="25" fillId="0" borderId="19">
      <protection locked="0"/>
    </xf>
    <xf numFmtId="168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5" fillId="0" borderId="19">
      <protection locked="0"/>
    </xf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71" fontId="25" fillId="0" borderId="24">
      <protection locked="0"/>
    </xf>
    <xf numFmtId="171" fontId="25" fillId="0" borderId="24">
      <protection locked="0"/>
    </xf>
    <xf numFmtId="171" fontId="25" fillId="0" borderId="24">
      <protection locked="0"/>
    </xf>
    <xf numFmtId="171" fontId="25" fillId="0" borderId="24">
      <protection locked="0"/>
    </xf>
    <xf numFmtId="168" fontId="3" fillId="0" borderId="0" applyFont="0" applyFill="0" applyBorder="0" applyAlignment="0" applyProtection="0"/>
    <xf numFmtId="171" fontId="25" fillId="0" borderId="24">
      <protection locked="0"/>
    </xf>
    <xf numFmtId="0" fontId="9" fillId="20" borderId="21" applyNumberFormat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8" fillId="20" borderId="22" applyNumberFormat="0" applyAlignment="0" applyProtection="0"/>
    <xf numFmtId="0" fontId="7" fillId="7" borderId="21" applyNumberFormat="0" applyAlignment="0" applyProtection="0"/>
    <xf numFmtId="168" fontId="3" fillId="0" borderId="0" applyFont="0" applyFill="0" applyBorder="0" applyAlignment="0" applyProtection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168" fontId="3" fillId="0" borderId="0" applyFont="0" applyFill="0" applyBorder="0" applyAlignment="0" applyProtection="0"/>
    <xf numFmtId="0" fontId="3" fillId="0" borderId="0"/>
    <xf numFmtId="0" fontId="60" fillId="35" borderId="0" applyNumberFormat="0" applyBorder="0" applyAlignment="0" applyProtection="0"/>
    <xf numFmtId="0" fontId="60" fillId="36" borderId="0" applyNumberFormat="0" applyBorder="0" applyAlignment="0" applyProtection="0"/>
    <xf numFmtId="0" fontId="61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1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1" fillId="43" borderId="0" applyNumberFormat="0" applyBorder="0" applyAlignment="0" applyProtection="0"/>
    <xf numFmtId="0" fontId="60" fillId="38" borderId="0" applyNumberFormat="0" applyBorder="0" applyAlignment="0" applyProtection="0"/>
    <xf numFmtId="0" fontId="60" fillId="44" borderId="0" applyNumberFormat="0" applyBorder="0" applyAlignment="0" applyProtection="0"/>
    <xf numFmtId="0" fontId="61" fillId="39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1" fillId="37" borderId="0" applyNumberFormat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1" fillId="49" borderId="0" applyNumberFormat="0" applyBorder="0" applyAlignment="0" applyProtection="0"/>
    <xf numFmtId="168" fontId="3" fillId="0" borderId="0" applyFont="0" applyFill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" fontId="43" fillId="22" borderId="26" applyNumberFormat="0" applyProtection="0">
      <alignment vertical="center"/>
    </xf>
    <xf numFmtId="4" fontId="63" fillId="53" borderId="26" applyNumberFormat="0" applyProtection="0">
      <alignment vertical="center"/>
    </xf>
    <xf numFmtId="4" fontId="43" fillId="53" borderId="26" applyNumberFormat="0" applyProtection="0">
      <alignment horizontal="left" vertical="center" indent="1"/>
    </xf>
    <xf numFmtId="0" fontId="64" fillId="22" borderId="27" applyNumberFormat="0" applyProtection="0">
      <alignment horizontal="left" vertical="top" indent="1"/>
    </xf>
    <xf numFmtId="4" fontId="43" fillId="14" borderId="26" applyNumberFormat="0" applyProtection="0">
      <alignment horizontal="left" vertical="center" indent="1"/>
    </xf>
    <xf numFmtId="4" fontId="43" fillId="3" borderId="26" applyNumberFormat="0" applyProtection="0">
      <alignment horizontal="right" vertical="center"/>
    </xf>
    <xf numFmtId="4" fontId="43" fillId="54" borderId="26" applyNumberFormat="0" applyProtection="0">
      <alignment horizontal="right" vertical="center"/>
    </xf>
    <xf numFmtId="4" fontId="43" fillId="17" borderId="25" applyNumberFormat="0" applyProtection="0">
      <alignment horizontal="right" vertical="center"/>
    </xf>
    <xf numFmtId="4" fontId="43" fillId="11" borderId="26" applyNumberFormat="0" applyProtection="0">
      <alignment horizontal="right" vertical="center"/>
    </xf>
    <xf numFmtId="4" fontId="43" fillId="15" borderId="26" applyNumberFormat="0" applyProtection="0">
      <alignment horizontal="right" vertical="center"/>
    </xf>
    <xf numFmtId="4" fontId="43" fillId="19" borderId="26" applyNumberFormat="0" applyProtection="0">
      <alignment horizontal="right" vertical="center"/>
    </xf>
    <xf numFmtId="4" fontId="43" fillId="18" borderId="26" applyNumberFormat="0" applyProtection="0">
      <alignment horizontal="right" vertical="center"/>
    </xf>
    <xf numFmtId="4" fontId="43" fillId="55" borderId="26" applyNumberFormat="0" applyProtection="0">
      <alignment horizontal="right" vertical="center"/>
    </xf>
    <xf numFmtId="4" fontId="43" fillId="10" borderId="26" applyNumberFormat="0" applyProtection="0">
      <alignment horizontal="right" vertical="center"/>
    </xf>
    <xf numFmtId="4" fontId="43" fillId="56" borderId="25" applyNumberFormat="0" applyProtection="0">
      <alignment horizontal="left" vertical="center" indent="1"/>
    </xf>
    <xf numFmtId="4" fontId="26" fillId="57" borderId="25" applyNumberFormat="0" applyProtection="0">
      <alignment horizontal="left" vertical="center" indent="1"/>
    </xf>
    <xf numFmtId="4" fontId="26" fillId="57" borderId="25" applyNumberFormat="0" applyProtection="0">
      <alignment horizontal="left" vertical="center" indent="1"/>
    </xf>
    <xf numFmtId="4" fontId="43" fillId="58" borderId="26" applyNumberFormat="0" applyProtection="0">
      <alignment horizontal="right" vertical="center"/>
    </xf>
    <xf numFmtId="4" fontId="43" fillId="59" borderId="25" applyNumberFormat="0" applyProtection="0">
      <alignment horizontal="left" vertical="center" indent="1"/>
    </xf>
    <xf numFmtId="4" fontId="43" fillId="58" borderId="25" applyNumberFormat="0" applyProtection="0">
      <alignment horizontal="left" vertical="center" indent="1"/>
    </xf>
    <xf numFmtId="0" fontId="43" fillId="20" borderId="26" applyNumberFormat="0" applyProtection="0">
      <alignment horizontal="left" vertical="center" indent="1"/>
    </xf>
    <xf numFmtId="0" fontId="43" fillId="57" borderId="27" applyNumberFormat="0" applyProtection="0">
      <alignment horizontal="left" vertical="top" indent="1"/>
    </xf>
    <xf numFmtId="0" fontId="43" fillId="60" borderId="26" applyNumberFormat="0" applyProtection="0">
      <alignment horizontal="left" vertical="center" indent="1"/>
    </xf>
    <xf numFmtId="0" fontId="43" fillId="58" borderId="27" applyNumberFormat="0" applyProtection="0">
      <alignment horizontal="left" vertical="top" indent="1"/>
    </xf>
    <xf numFmtId="0" fontId="43" fillId="8" borderId="26" applyNumberFormat="0" applyProtection="0">
      <alignment horizontal="left" vertical="center" indent="1"/>
    </xf>
    <xf numFmtId="0" fontId="43" fillId="8" borderId="27" applyNumberFormat="0" applyProtection="0">
      <alignment horizontal="left" vertical="top" indent="1"/>
    </xf>
    <xf numFmtId="0" fontId="43" fillId="59" borderId="26" applyNumberFormat="0" applyProtection="0">
      <alignment horizontal="left" vertical="center" indent="1"/>
    </xf>
    <xf numFmtId="0" fontId="43" fillId="59" borderId="27" applyNumberFormat="0" applyProtection="0">
      <alignment horizontal="left" vertical="top" indent="1"/>
    </xf>
    <xf numFmtId="0" fontId="43" fillId="61" borderId="28" applyNumberFormat="0">
      <protection locked="0"/>
    </xf>
    <xf numFmtId="0" fontId="65" fillId="57" borderId="29" applyBorder="0"/>
    <xf numFmtId="4" fontId="66" fillId="62" borderId="27" applyNumberFormat="0" applyProtection="0">
      <alignment vertical="center"/>
    </xf>
    <xf numFmtId="4" fontId="63" fillId="63" borderId="9" applyNumberFormat="0" applyProtection="0">
      <alignment vertical="center"/>
    </xf>
    <xf numFmtId="4" fontId="66" fillId="20" borderId="27" applyNumberFormat="0" applyProtection="0">
      <alignment horizontal="left" vertical="center" indent="1"/>
    </xf>
    <xf numFmtId="0" fontId="66" fillId="62" borderId="27" applyNumberFormat="0" applyProtection="0">
      <alignment horizontal="left" vertical="top" indent="1"/>
    </xf>
    <xf numFmtId="4" fontId="43" fillId="0" borderId="26" applyNumberFormat="0" applyProtection="0">
      <alignment horizontal="right" vertical="center"/>
    </xf>
    <xf numFmtId="4" fontId="63" fillId="34" borderId="26" applyNumberFormat="0" applyProtection="0">
      <alignment horizontal="right" vertical="center"/>
    </xf>
    <xf numFmtId="4" fontId="43" fillId="14" borderId="26" applyNumberFormat="0" applyProtection="0">
      <alignment horizontal="left" vertical="center" indent="1"/>
    </xf>
    <xf numFmtId="0" fontId="66" fillId="58" borderId="27" applyNumberFormat="0" applyProtection="0">
      <alignment horizontal="left" vertical="top" indent="1"/>
    </xf>
    <xf numFmtId="4" fontId="67" fillId="64" borderId="25" applyNumberFormat="0" applyProtection="0">
      <alignment horizontal="left" vertical="center" indent="1"/>
    </xf>
    <xf numFmtId="0" fontId="43" fillId="65" borderId="9"/>
    <xf numFmtId="4" fontId="68" fillId="61" borderId="26" applyNumberFormat="0" applyProtection="0">
      <alignment horizontal="right" vertical="center"/>
    </xf>
    <xf numFmtId="0" fontId="69" fillId="0" borderId="0" applyNumberFormat="0" applyFill="0" applyBorder="0" applyAlignment="0" applyProtection="0"/>
    <xf numFmtId="0" fontId="61" fillId="66" borderId="0" applyNumberFormat="0" applyBorder="0" applyAlignment="0" applyProtection="0"/>
    <xf numFmtId="0" fontId="61" fillId="67" borderId="0" applyNumberFormat="0" applyBorder="0" applyAlignment="0" applyProtection="0"/>
    <xf numFmtId="0" fontId="61" fillId="68" borderId="0" applyNumberFormat="0" applyBorder="0" applyAlignment="0" applyProtection="0"/>
    <xf numFmtId="0" fontId="61" fillId="69" borderId="0" applyNumberFormat="0" applyBorder="0" applyAlignment="0" applyProtection="0"/>
    <xf numFmtId="0" fontId="61" fillId="37" borderId="0" applyNumberFormat="0" applyBorder="0" applyAlignment="0" applyProtection="0"/>
    <xf numFmtId="0" fontId="61" fillId="70" borderId="0" applyNumberFormat="0" applyBorder="0" applyAlignment="0" applyProtection="0"/>
    <xf numFmtId="0" fontId="70" fillId="48" borderId="26" applyNumberFormat="0" applyAlignment="0" applyProtection="0"/>
    <xf numFmtId="0" fontId="71" fillId="71" borderId="22" applyNumberFormat="0" applyAlignment="0" applyProtection="0"/>
    <xf numFmtId="0" fontId="72" fillId="71" borderId="26" applyNumberFormat="0" applyAlignment="0" applyProtection="0"/>
    <xf numFmtId="0" fontId="73" fillId="0" borderId="30" applyNumberFormat="0" applyFill="0" applyAlignment="0" applyProtection="0"/>
    <xf numFmtId="0" fontId="74" fillId="0" borderId="31" applyNumberFormat="0" applyFill="0" applyAlignment="0" applyProtection="0"/>
    <xf numFmtId="0" fontId="75" fillId="0" borderId="32" applyNumberFormat="0" applyFill="0" applyAlignment="0" applyProtection="0"/>
    <xf numFmtId="0" fontId="75" fillId="0" borderId="0" applyNumberFormat="0" applyFill="0" applyBorder="0" applyAlignment="0" applyProtection="0"/>
    <xf numFmtId="0" fontId="62" fillId="0" borderId="33" applyNumberFormat="0" applyFill="0" applyAlignment="0" applyProtection="0"/>
    <xf numFmtId="0" fontId="76" fillId="69" borderId="7" applyNumberFormat="0" applyAlignment="0" applyProtection="0"/>
    <xf numFmtId="0" fontId="77" fillId="48" borderId="0" applyNumberFormat="0" applyBorder="0" applyAlignment="0" applyProtection="0"/>
    <xf numFmtId="0" fontId="78" fillId="47" borderId="0" applyNumberFormat="0" applyBorder="0" applyAlignment="0" applyProtection="0"/>
    <xf numFmtId="0" fontId="43" fillId="47" borderId="26" applyNumberFormat="0" applyFont="0" applyAlignment="0" applyProtection="0"/>
    <xf numFmtId="0" fontId="77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60" fillId="42" borderId="0" applyNumberFormat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71" fontId="25" fillId="0" borderId="35">
      <protection locked="0"/>
    </xf>
    <xf numFmtId="171" fontId="25" fillId="0" borderId="35">
      <protection locked="0"/>
    </xf>
    <xf numFmtId="0" fontId="47" fillId="28" borderId="41" applyAlignment="0"/>
    <xf numFmtId="171" fontId="25" fillId="0" borderId="35">
      <protection locked="0"/>
    </xf>
    <xf numFmtId="171" fontId="25" fillId="0" borderId="35">
      <protection locked="0"/>
    </xf>
    <xf numFmtId="171" fontId="25" fillId="0" borderId="35">
      <protection locked="0"/>
    </xf>
    <xf numFmtId="0" fontId="47" fillId="28" borderId="36" applyAlignment="0"/>
    <xf numFmtId="168" fontId="21" fillId="0" borderId="0" applyFont="0" applyFill="0" applyBorder="0" applyAlignment="0" applyProtection="0"/>
    <xf numFmtId="171" fontId="25" fillId="0" borderId="40">
      <protection locked="0"/>
    </xf>
    <xf numFmtId="171" fontId="25" fillId="0" borderId="40">
      <protection locked="0"/>
    </xf>
    <xf numFmtId="171" fontId="25" fillId="0" borderId="40">
      <protection locked="0"/>
    </xf>
    <xf numFmtId="171" fontId="25" fillId="0" borderId="40">
      <protection locked="0"/>
    </xf>
    <xf numFmtId="171" fontId="25" fillId="0" borderId="40">
      <protection locked="0"/>
    </xf>
    <xf numFmtId="0" fontId="9" fillId="20" borderId="37" applyNumberFormat="0" applyAlignment="0" applyProtection="0"/>
    <xf numFmtId="168" fontId="21" fillId="0" borderId="0" applyFont="0" applyFill="0" applyBorder="0" applyAlignment="0" applyProtection="0"/>
    <xf numFmtId="0" fontId="7" fillId="7" borderId="37" applyNumberFormat="0" applyAlignment="0" applyProtection="0"/>
    <xf numFmtId="0" fontId="13" fillId="0" borderId="39" applyNumberFormat="0" applyFill="0" applyAlignment="0" applyProtection="0"/>
    <xf numFmtId="0" fontId="8" fillId="20" borderId="38" applyNumberFormat="0" applyAlignment="0" applyProtection="0"/>
    <xf numFmtId="0" fontId="7" fillId="7" borderId="37" applyNumberFormat="0" applyAlignment="0" applyProtection="0"/>
    <xf numFmtId="0" fontId="57" fillId="0" borderId="0"/>
    <xf numFmtId="168" fontId="5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80" fillId="0" borderId="0"/>
    <xf numFmtId="0" fontId="21" fillId="72" borderId="0" applyNumberFormat="0" applyBorder="0" applyAlignment="0" applyProtection="0"/>
    <xf numFmtId="0" fontId="21" fillId="74" borderId="0" applyNumberFormat="0" applyBorder="0" applyAlignment="0" applyProtection="0"/>
    <xf numFmtId="0" fontId="21" fillId="76" borderId="0" applyNumberFormat="0" applyBorder="0" applyAlignment="0" applyProtection="0"/>
    <xf numFmtId="0" fontId="21" fillId="78" borderId="0" applyNumberFormat="0" applyBorder="0" applyAlignment="0" applyProtection="0"/>
    <xf numFmtId="0" fontId="21" fillId="80" borderId="0" applyNumberFormat="0" applyBorder="0" applyAlignment="0" applyProtection="0"/>
    <xf numFmtId="0" fontId="21" fillId="82" borderId="0" applyNumberFormat="0" applyBorder="0" applyAlignment="0" applyProtection="0"/>
    <xf numFmtId="0" fontId="21" fillId="73" borderId="0" applyNumberFormat="0" applyBorder="0" applyAlignment="0" applyProtection="0"/>
    <xf numFmtId="0" fontId="21" fillId="75" borderId="0" applyNumberFormat="0" applyBorder="0" applyAlignment="0" applyProtection="0"/>
    <xf numFmtId="0" fontId="21" fillId="77" borderId="0" applyNumberFormat="0" applyBorder="0" applyAlignment="0" applyProtection="0"/>
    <xf numFmtId="0" fontId="21" fillId="79" borderId="0" applyNumberFormat="0" applyBorder="0" applyAlignment="0" applyProtection="0"/>
    <xf numFmtId="0" fontId="21" fillId="81" borderId="0" applyNumberFormat="0" applyBorder="0" applyAlignment="0" applyProtection="0"/>
    <xf numFmtId="0" fontId="21" fillId="83" borderId="0" applyNumberFormat="0" applyBorder="0" applyAlignment="0" applyProtection="0"/>
    <xf numFmtId="0" fontId="81" fillId="0" borderId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1" fillId="0" borderId="0"/>
    <xf numFmtId="0" fontId="52" fillId="0" borderId="0"/>
    <xf numFmtId="0" fontId="2" fillId="0" borderId="0"/>
    <xf numFmtId="0" fontId="21" fillId="24" borderId="10" applyNumberFormat="0" applyFont="0" applyAlignment="0" applyProtection="0"/>
    <xf numFmtId="0" fontId="21" fillId="24" borderId="10" applyNumberFormat="0" applyFont="0" applyAlignment="0" applyProtection="0"/>
    <xf numFmtId="0" fontId="80" fillId="0" borderId="0"/>
    <xf numFmtId="168" fontId="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0" fontId="3" fillId="0" borderId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5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81" fillId="0" borderId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0" fillId="0" borderId="0"/>
    <xf numFmtId="168" fontId="8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0" fillId="0" borderId="0"/>
    <xf numFmtId="168" fontId="81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168" fontId="80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1" fillId="0" borderId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0" fontId="81" fillId="0" borderId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1" fillId="0" borderId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0" fillId="0" borderId="0"/>
    <xf numFmtId="168" fontId="3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1" fillId="0" borderId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5" fillId="0" borderId="42">
      <protection locked="0"/>
    </xf>
    <xf numFmtId="171" fontId="25" fillId="0" borderId="42">
      <protection locked="0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71" fontId="25" fillId="0" borderId="42">
      <protection locked="0"/>
    </xf>
    <xf numFmtId="171" fontId="25" fillId="0" borderId="42">
      <protection locked="0"/>
    </xf>
    <xf numFmtId="171" fontId="25" fillId="0" borderId="42">
      <protection locked="0"/>
    </xf>
    <xf numFmtId="0" fontId="9" fillId="20" borderId="43" applyNumberFormat="0" applyAlignment="0" applyProtection="0"/>
    <xf numFmtId="0" fontId="7" fillId="7" borderId="43" applyNumberFormat="0" applyAlignment="0" applyProtection="0"/>
    <xf numFmtId="0" fontId="8" fillId="20" borderId="44" applyNumberFormat="0" applyAlignment="0" applyProtection="0"/>
    <xf numFmtId="0" fontId="47" fillId="28" borderId="45" applyAlignment="0"/>
    <xf numFmtId="0" fontId="13" fillId="0" borderId="46" applyNumberFormat="0" applyFill="0" applyAlignment="0" applyProtection="0"/>
    <xf numFmtId="0" fontId="7" fillId="7" borderId="43" applyNumberFormat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8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0" fontId="82" fillId="0" borderId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0" fontId="82" fillId="0" borderId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0" fontId="82" fillId="0" borderId="0"/>
    <xf numFmtId="168" fontId="3" fillId="0" borderId="0" applyFont="0" applyFill="0" applyBorder="0" applyAlignment="0" applyProtection="0"/>
    <xf numFmtId="0" fontId="83" fillId="0" borderId="0"/>
    <xf numFmtId="0" fontId="2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0" fontId="84" fillId="0" borderId="0"/>
    <xf numFmtId="168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0" fontId="85" fillId="0" borderId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8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86" fillId="0" borderId="0"/>
    <xf numFmtId="0" fontId="86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7" fillId="0" borderId="0"/>
    <xf numFmtId="9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4" fillId="0" borderId="0">
      <alignment vertical="top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9" fillId="20" borderId="50" applyNumberFormat="0" applyAlignment="0" applyProtection="0"/>
    <xf numFmtId="0" fontId="7" fillId="7" borderId="50" applyNumberFormat="0" applyAlignment="0" applyProtection="0"/>
    <xf numFmtId="0" fontId="8" fillId="20" borderId="51" applyNumberFormat="0" applyAlignment="0" applyProtection="0"/>
    <xf numFmtId="0" fontId="47" fillId="28" borderId="49" applyAlignment="0"/>
    <xf numFmtId="0" fontId="13" fillId="0" borderId="52" applyNumberFormat="0" applyFill="0" applyAlignment="0" applyProtection="0"/>
    <xf numFmtId="0" fontId="7" fillId="7" borderId="5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13" fillId="0" borderId="52" applyNumberFormat="0" applyFill="0" applyAlignment="0" applyProtection="0"/>
    <xf numFmtId="0" fontId="7" fillId="7" borderId="50" applyNumberFormat="0" applyAlignment="0" applyProtection="0"/>
    <xf numFmtId="0" fontId="13" fillId="0" borderId="52" applyNumberFormat="0" applyFill="0" applyAlignment="0" applyProtection="0"/>
    <xf numFmtId="0" fontId="47" fillId="28" borderId="49" applyAlignment="0"/>
    <xf numFmtId="0" fontId="8" fillId="20" borderId="51" applyNumberFormat="0" applyAlignment="0" applyProtection="0"/>
    <xf numFmtId="0" fontId="7" fillId="7" borderId="50" applyNumberFormat="0" applyAlignment="0" applyProtection="0"/>
    <xf numFmtId="0" fontId="47" fillId="28" borderId="49" applyAlignment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" fillId="20" borderId="50" applyNumberFormat="0" applyAlignment="0" applyProtection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7" fillId="7" borderId="50" applyNumberFormat="0" applyAlignment="0" applyProtection="0"/>
    <xf numFmtId="0" fontId="47" fillId="28" borderId="49" applyAlignment="0"/>
    <xf numFmtId="171" fontId="25" fillId="0" borderId="53">
      <protection locked="0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9" fillId="20" borderId="50" applyNumberFormat="0" applyAlignment="0" applyProtection="0"/>
    <xf numFmtId="0" fontId="8" fillId="20" borderId="51" applyNumberFormat="0" applyAlignment="0" applyProtection="0"/>
    <xf numFmtId="0" fontId="7" fillId="7" borderId="50" applyNumberFormat="0" applyAlignment="0" applyProtection="0"/>
    <xf numFmtId="4" fontId="43" fillId="22" borderId="54" applyNumberFormat="0" applyProtection="0">
      <alignment vertical="center"/>
    </xf>
    <xf numFmtId="4" fontId="63" fillId="53" borderId="54" applyNumberFormat="0" applyProtection="0">
      <alignment vertical="center"/>
    </xf>
    <xf numFmtId="4" fontId="43" fillId="53" borderId="54" applyNumberFormat="0" applyProtection="0">
      <alignment horizontal="left" vertical="center" indent="1"/>
    </xf>
    <xf numFmtId="0" fontId="64" fillId="22" borderId="55" applyNumberFormat="0" applyProtection="0">
      <alignment horizontal="left" vertical="top" indent="1"/>
    </xf>
    <xf numFmtId="4" fontId="43" fillId="14" borderId="54" applyNumberFormat="0" applyProtection="0">
      <alignment horizontal="left" vertical="center" indent="1"/>
    </xf>
    <xf numFmtId="4" fontId="43" fillId="3" borderId="54" applyNumberFormat="0" applyProtection="0">
      <alignment horizontal="right" vertical="center"/>
    </xf>
    <xf numFmtId="4" fontId="43" fillId="54" borderId="54" applyNumberFormat="0" applyProtection="0">
      <alignment horizontal="right" vertical="center"/>
    </xf>
    <xf numFmtId="4" fontId="43" fillId="17" borderId="49" applyNumberFormat="0" applyProtection="0">
      <alignment horizontal="right" vertical="center"/>
    </xf>
    <xf numFmtId="4" fontId="43" fillId="11" borderId="54" applyNumberFormat="0" applyProtection="0">
      <alignment horizontal="right" vertical="center"/>
    </xf>
    <xf numFmtId="4" fontId="43" fillId="15" borderId="54" applyNumberFormat="0" applyProtection="0">
      <alignment horizontal="right" vertical="center"/>
    </xf>
    <xf numFmtId="4" fontId="43" fillId="19" borderId="54" applyNumberFormat="0" applyProtection="0">
      <alignment horizontal="right" vertical="center"/>
    </xf>
    <xf numFmtId="4" fontId="43" fillId="18" borderId="54" applyNumberFormat="0" applyProtection="0">
      <alignment horizontal="right" vertical="center"/>
    </xf>
    <xf numFmtId="4" fontId="43" fillId="55" borderId="54" applyNumberFormat="0" applyProtection="0">
      <alignment horizontal="right" vertical="center"/>
    </xf>
    <xf numFmtId="4" fontId="43" fillId="10" borderId="54" applyNumberFormat="0" applyProtection="0">
      <alignment horizontal="right" vertical="center"/>
    </xf>
    <xf numFmtId="4" fontId="43" fillId="56" borderId="49" applyNumberFormat="0" applyProtection="0">
      <alignment horizontal="left" vertical="center" indent="1"/>
    </xf>
    <xf numFmtId="4" fontId="26" fillId="57" borderId="49" applyNumberFormat="0" applyProtection="0">
      <alignment horizontal="left" vertical="center" indent="1"/>
    </xf>
    <xf numFmtId="4" fontId="26" fillId="57" borderId="49" applyNumberFormat="0" applyProtection="0">
      <alignment horizontal="left" vertical="center" indent="1"/>
    </xf>
    <xf numFmtId="4" fontId="43" fillId="58" borderId="54" applyNumberFormat="0" applyProtection="0">
      <alignment horizontal="right" vertical="center"/>
    </xf>
    <xf numFmtId="4" fontId="43" fillId="59" borderId="49" applyNumberFormat="0" applyProtection="0">
      <alignment horizontal="left" vertical="center" indent="1"/>
    </xf>
    <xf numFmtId="4" fontId="43" fillId="58" borderId="49" applyNumberFormat="0" applyProtection="0">
      <alignment horizontal="left" vertical="center" indent="1"/>
    </xf>
    <xf numFmtId="0" fontId="43" fillId="20" borderId="54" applyNumberFormat="0" applyProtection="0">
      <alignment horizontal="left" vertical="center" indent="1"/>
    </xf>
    <xf numFmtId="0" fontId="43" fillId="57" borderId="55" applyNumberFormat="0" applyProtection="0">
      <alignment horizontal="left" vertical="top" indent="1"/>
    </xf>
    <xf numFmtId="0" fontId="43" fillId="60" borderId="54" applyNumberFormat="0" applyProtection="0">
      <alignment horizontal="left" vertical="center" indent="1"/>
    </xf>
    <xf numFmtId="0" fontId="43" fillId="58" borderId="55" applyNumberFormat="0" applyProtection="0">
      <alignment horizontal="left" vertical="top" indent="1"/>
    </xf>
    <xf numFmtId="0" fontId="43" fillId="8" borderId="54" applyNumberFormat="0" applyProtection="0">
      <alignment horizontal="left" vertical="center" indent="1"/>
    </xf>
    <xf numFmtId="0" fontId="43" fillId="8" borderId="55" applyNumberFormat="0" applyProtection="0">
      <alignment horizontal="left" vertical="top" indent="1"/>
    </xf>
    <xf numFmtId="0" fontId="43" fillId="59" borderId="54" applyNumberFormat="0" applyProtection="0">
      <alignment horizontal="left" vertical="center" indent="1"/>
    </xf>
    <xf numFmtId="0" fontId="43" fillId="59" borderId="55" applyNumberFormat="0" applyProtection="0">
      <alignment horizontal="left" vertical="top" indent="1"/>
    </xf>
    <xf numFmtId="0" fontId="65" fillId="57" borderId="56" applyBorder="0"/>
    <xf numFmtId="4" fontId="66" fillId="62" borderId="55" applyNumberFormat="0" applyProtection="0">
      <alignment vertical="center"/>
    </xf>
    <xf numFmtId="4" fontId="63" fillId="63" borderId="48" applyNumberFormat="0" applyProtection="0">
      <alignment vertical="center"/>
    </xf>
    <xf numFmtId="4" fontId="66" fillId="20" borderId="55" applyNumberFormat="0" applyProtection="0">
      <alignment horizontal="left" vertical="center" indent="1"/>
    </xf>
    <xf numFmtId="0" fontId="66" fillId="62" borderId="55" applyNumberFormat="0" applyProtection="0">
      <alignment horizontal="left" vertical="top" indent="1"/>
    </xf>
    <xf numFmtId="4" fontId="43" fillId="0" borderId="54" applyNumberFormat="0" applyProtection="0">
      <alignment horizontal="right" vertical="center"/>
    </xf>
    <xf numFmtId="4" fontId="63" fillId="34" borderId="54" applyNumberFormat="0" applyProtection="0">
      <alignment horizontal="right" vertical="center"/>
    </xf>
    <xf numFmtId="4" fontId="43" fillId="14" borderId="54" applyNumberFormat="0" applyProtection="0">
      <alignment horizontal="left" vertical="center" indent="1"/>
    </xf>
    <xf numFmtId="0" fontId="66" fillId="58" borderId="55" applyNumberFormat="0" applyProtection="0">
      <alignment horizontal="left" vertical="top" indent="1"/>
    </xf>
    <xf numFmtId="4" fontId="67" fillId="64" borderId="49" applyNumberFormat="0" applyProtection="0">
      <alignment horizontal="left" vertical="center" indent="1"/>
    </xf>
    <xf numFmtId="0" fontId="43" fillId="65" borderId="48"/>
    <xf numFmtId="4" fontId="68" fillId="61" borderId="54" applyNumberFormat="0" applyProtection="0">
      <alignment horizontal="right" vertical="center"/>
    </xf>
    <xf numFmtId="0" fontId="70" fillId="48" borderId="54" applyNumberFormat="0" applyAlignment="0" applyProtection="0"/>
    <xf numFmtId="0" fontId="71" fillId="71" borderId="51" applyNumberFormat="0" applyAlignment="0" applyProtection="0"/>
    <xf numFmtId="0" fontId="72" fillId="71" borderId="54" applyNumberFormat="0" applyAlignment="0" applyProtection="0"/>
    <xf numFmtId="0" fontId="62" fillId="0" borderId="57" applyNumberFormat="0" applyFill="0" applyAlignment="0" applyProtection="0"/>
    <xf numFmtId="0" fontId="43" fillId="47" borderId="54" applyNumberFormat="0" applyFont="0" applyAlignment="0" applyProtection="0"/>
    <xf numFmtId="171" fontId="25" fillId="0" borderId="53">
      <protection locked="0"/>
    </xf>
    <xf numFmtId="171" fontId="25" fillId="0" borderId="53">
      <protection locked="0"/>
    </xf>
    <xf numFmtId="0" fontId="47" fillId="28" borderId="49" applyAlignment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47" fillId="28" borderId="49" applyAlignment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9" fillId="20" borderId="50" applyNumberFormat="0" applyAlignment="0" applyProtection="0"/>
    <xf numFmtId="0" fontId="7" fillId="7" borderId="50" applyNumberFormat="0" applyAlignment="0" applyProtection="0"/>
    <xf numFmtId="0" fontId="13" fillId="0" borderId="52" applyNumberFormat="0" applyFill="0" applyAlignment="0" applyProtection="0"/>
    <xf numFmtId="0" fontId="8" fillId="20" borderId="51" applyNumberFormat="0" applyAlignment="0" applyProtection="0"/>
    <xf numFmtId="0" fontId="7" fillId="7" borderId="50" applyNumberFormat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171" fontId="25" fillId="0" borderId="53">
      <protection locked="0"/>
    </xf>
    <xf numFmtId="0" fontId="9" fillId="20" borderId="50" applyNumberFormat="0" applyAlignment="0" applyProtection="0"/>
    <xf numFmtId="0" fontId="7" fillId="7" borderId="50" applyNumberFormat="0" applyAlignment="0" applyProtection="0"/>
    <xf numFmtId="0" fontId="8" fillId="20" borderId="51" applyNumberFormat="0" applyAlignment="0" applyProtection="0"/>
    <xf numFmtId="0" fontId="47" fillId="28" borderId="49" applyAlignment="0"/>
    <xf numFmtId="0" fontId="13" fillId="0" borderId="52" applyNumberFormat="0" applyFill="0" applyAlignment="0" applyProtection="0"/>
    <xf numFmtId="0" fontId="7" fillId="7" borderId="5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24" fillId="0" borderId="0"/>
    <xf numFmtId="0" fontId="3" fillId="0" borderId="0"/>
    <xf numFmtId="16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43" fillId="55" borderId="113" applyNumberFormat="0" applyProtection="0">
      <alignment horizontal="right" vertical="center"/>
    </xf>
    <xf numFmtId="171" fontId="25" fillId="0" borderId="99">
      <protection locked="0"/>
    </xf>
    <xf numFmtId="4" fontId="43" fillId="59" borderId="123" applyNumberFormat="0" applyProtection="0">
      <alignment horizontal="left" vertical="center" indent="1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136">
      <protection locked="0"/>
    </xf>
    <xf numFmtId="0" fontId="9" fillId="20" borderId="58" applyNumberFormat="0" applyAlignment="0" applyProtection="0"/>
    <xf numFmtId="171" fontId="25" fillId="0" borderId="136">
      <protection locked="0"/>
    </xf>
    <xf numFmtId="171" fontId="25" fillId="0" borderId="83">
      <protection locked="0"/>
    </xf>
    <xf numFmtId="0" fontId="43" fillId="8" borderId="113" applyNumberFormat="0" applyProtection="0">
      <alignment horizontal="left" vertical="center" indent="1"/>
    </xf>
    <xf numFmtId="0" fontId="7" fillId="7" borderId="58" applyNumberFormat="0" applyAlignment="0" applyProtection="0"/>
    <xf numFmtId="0" fontId="8" fillId="20" borderId="59" applyNumberFormat="0" applyAlignment="0" applyProtection="0"/>
    <xf numFmtId="0" fontId="47" fillId="28" borderId="63" applyAlignment="0"/>
    <xf numFmtId="0" fontId="13" fillId="0" borderId="60" applyNumberFormat="0" applyFill="0" applyAlignment="0" applyProtection="0"/>
    <xf numFmtId="0" fontId="7" fillId="7" borderId="58" applyNumberFormat="0" applyAlignment="0" applyProtection="0"/>
    <xf numFmtId="171" fontId="25" fillId="0" borderId="122">
      <protection locked="0"/>
    </xf>
    <xf numFmtId="0" fontId="66" fillId="58" borderId="114" applyNumberFormat="0" applyProtection="0">
      <alignment horizontal="left" vertical="top" indent="1"/>
    </xf>
    <xf numFmtId="0" fontId="8" fillId="20" borderId="107" applyNumberFormat="0" applyAlignment="0" applyProtection="0"/>
    <xf numFmtId="0" fontId="9" fillId="20" borderId="124" applyNumberFormat="0" applyAlignment="0" applyProtection="0"/>
    <xf numFmtId="0" fontId="7" fillId="7" borderId="118" applyNumberFormat="0" applyAlignment="0" applyProtection="0"/>
    <xf numFmtId="0" fontId="47" fillId="28" borderId="81" applyAlignment="0"/>
    <xf numFmtId="0" fontId="47" fillId="28" borderId="105" applyAlignment="0"/>
    <xf numFmtId="0" fontId="7" fillId="7" borderId="79" applyNumberFormat="0" applyAlignment="0" applyProtection="0"/>
    <xf numFmtId="0" fontId="43" fillId="47" borderId="109" applyNumberFormat="0" applyFont="0" applyAlignment="0" applyProtection="0"/>
    <xf numFmtId="0" fontId="47" fillId="28" borderId="139" applyAlignment="0"/>
    <xf numFmtId="0" fontId="71" fillId="71" borderId="84" applyNumberFormat="0" applyAlignment="0" applyProtection="0"/>
    <xf numFmtId="0" fontId="8" fillId="20" borderId="138" applyNumberFormat="0" applyAlignment="0" applyProtection="0"/>
    <xf numFmtId="0" fontId="43" fillId="20" borderId="143" applyNumberFormat="0" applyProtection="0">
      <alignment horizontal="left" vertical="center" indent="1"/>
    </xf>
    <xf numFmtId="171" fontId="25" fillId="0" borderId="122">
      <protection locked="0"/>
    </xf>
    <xf numFmtId="0" fontId="7" fillId="7" borderId="100" applyNumberFormat="0" applyAlignment="0" applyProtection="0"/>
    <xf numFmtId="171" fontId="25" fillId="0" borderId="99">
      <protection locked="0"/>
    </xf>
    <xf numFmtId="0" fontId="7" fillId="7" borderId="93" applyNumberFormat="0" applyAlignment="0" applyProtection="0"/>
    <xf numFmtId="4" fontId="43" fillId="0" borderId="131" applyNumberFormat="0" applyProtection="0">
      <alignment horizontal="right" vertical="center"/>
    </xf>
    <xf numFmtId="0" fontId="7" fillId="7" borderId="124" applyNumberFormat="0" applyAlignment="0" applyProtection="0"/>
    <xf numFmtId="0" fontId="7" fillId="7" borderId="118" applyNumberFormat="0" applyAlignment="0" applyProtection="0"/>
    <xf numFmtId="0" fontId="66" fillId="58" borderId="128" applyNumberFormat="0" applyProtection="0">
      <alignment horizontal="left" vertical="top" indent="1"/>
    </xf>
    <xf numFmtId="0" fontId="70" fillId="48" borderId="109" applyNumberFormat="0" applyAlignment="0" applyProtection="0"/>
    <xf numFmtId="0" fontId="9" fillId="20" borderId="79" applyNumberFormat="0" applyAlignment="0" applyProtection="0"/>
    <xf numFmtId="171" fontId="25" fillId="0" borderId="78">
      <protection locked="0"/>
    </xf>
    <xf numFmtId="171" fontId="25" fillId="0" borderId="78">
      <protection locked="0"/>
    </xf>
    <xf numFmtId="171" fontId="25" fillId="0" borderId="117">
      <protection locked="0"/>
    </xf>
    <xf numFmtId="0" fontId="13" fillId="0" borderId="121" applyNumberFormat="0" applyFill="0" applyAlignment="0" applyProtection="0"/>
    <xf numFmtId="0" fontId="43" fillId="20" borderId="97" applyNumberFormat="0" applyProtection="0">
      <alignment horizontal="left" vertical="center" indent="1"/>
    </xf>
    <xf numFmtId="4" fontId="43" fillId="53" borderId="109" applyNumberFormat="0" applyProtection="0">
      <alignment horizontal="left" vertical="center" indent="1"/>
    </xf>
    <xf numFmtId="171" fontId="25" fillId="0" borderId="122">
      <protection locked="0"/>
    </xf>
    <xf numFmtId="0" fontId="43" fillId="58" borderId="114" applyNumberFormat="0" applyProtection="0">
      <alignment horizontal="left" vertical="top" indent="1"/>
    </xf>
    <xf numFmtId="0" fontId="47" fillId="28" borderId="120" applyAlignment="0"/>
    <xf numFmtId="0" fontId="71" fillId="71" borderId="138" applyNumberFormat="0" applyAlignment="0" applyProtection="0"/>
    <xf numFmtId="171" fontId="25" fillId="0" borderId="136">
      <protection locked="0"/>
    </xf>
    <xf numFmtId="0" fontId="9" fillId="20" borderId="148" applyNumberFormat="0" applyAlignment="0" applyProtection="0"/>
    <xf numFmtId="0" fontId="47" fillId="28" borderId="81" applyAlignment="0"/>
    <xf numFmtId="171" fontId="25" fillId="0" borderId="99">
      <protection locked="0"/>
    </xf>
    <xf numFmtId="171" fontId="25" fillId="0" borderId="122">
      <protection locked="0"/>
    </xf>
    <xf numFmtId="171" fontId="25" fillId="0" borderId="99">
      <protection locked="0"/>
    </xf>
    <xf numFmtId="0" fontId="7" fillId="7" borderId="106" applyNumberFormat="0" applyAlignment="0" applyProtection="0"/>
    <xf numFmtId="4" fontId="43" fillId="59" borderId="102" applyNumberFormat="0" applyProtection="0">
      <alignment horizontal="left" vertical="center" indent="1"/>
    </xf>
    <xf numFmtId="0" fontId="13" fillId="0" borderId="151" applyNumberFormat="0" applyFill="0" applyAlignment="0" applyProtection="0"/>
    <xf numFmtId="171" fontId="25" fillId="0" borderId="122">
      <protection locked="0"/>
    </xf>
    <xf numFmtId="0" fontId="7" fillId="7" borderId="106" applyNumberFormat="0" applyAlignment="0" applyProtection="0"/>
    <xf numFmtId="0" fontId="7" fillId="7" borderId="137" applyNumberFormat="0" applyAlignment="0" applyProtection="0"/>
    <xf numFmtId="4" fontId="66" fillId="62" borderId="128" applyNumberFormat="0" applyProtection="0">
      <alignment vertical="center"/>
    </xf>
    <xf numFmtId="4" fontId="43" fillId="14" borderId="143" applyNumberFormat="0" applyProtection="0">
      <alignment horizontal="left" vertical="center" indent="1"/>
    </xf>
    <xf numFmtId="171" fontId="25" fillId="0" borderId="122">
      <protection locked="0"/>
    </xf>
    <xf numFmtId="0" fontId="7" fillId="7" borderId="69" applyNumberFormat="0" applyAlignment="0" applyProtection="0"/>
    <xf numFmtId="171" fontId="25" fillId="0" borderId="136">
      <protection locked="0"/>
    </xf>
    <xf numFmtId="171" fontId="25" fillId="0" borderId="68">
      <protection locked="0"/>
    </xf>
    <xf numFmtId="171" fontId="25" fillId="0" borderId="68">
      <protection locked="0"/>
    </xf>
    <xf numFmtId="0" fontId="47" fillId="28" borderId="71" applyAlignment="0"/>
    <xf numFmtId="171" fontId="25" fillId="0" borderId="68">
      <protection locked="0"/>
    </xf>
    <xf numFmtId="0" fontId="72" fillId="71" borderId="73" applyNumberFormat="0" applyAlignment="0" applyProtection="0"/>
    <xf numFmtId="4" fontId="66" fillId="20" borderId="74" applyNumberFormat="0" applyProtection="0">
      <alignment horizontal="left" vertical="center" indent="1"/>
    </xf>
    <xf numFmtId="4" fontId="43" fillId="56" borderId="71" applyNumberFormat="0" applyProtection="0">
      <alignment horizontal="left" vertical="center" indent="1"/>
    </xf>
    <xf numFmtId="4" fontId="43" fillId="10" borderId="73" applyNumberFormat="0" applyProtection="0">
      <alignment horizontal="right" vertical="center"/>
    </xf>
    <xf numFmtId="0" fontId="9" fillId="20" borderId="106" applyNumberFormat="0" applyAlignment="0" applyProtection="0"/>
    <xf numFmtId="0" fontId="9" fillId="20" borderId="106" applyNumberFormat="0" applyAlignment="0" applyProtection="0"/>
    <xf numFmtId="171" fontId="25" fillId="0" borderId="136">
      <protection locked="0"/>
    </xf>
    <xf numFmtId="0" fontId="43" fillId="47" borderId="113" applyNumberFormat="0" applyFont="0" applyAlignment="0" applyProtection="0"/>
    <xf numFmtId="4" fontId="43" fillId="58" borderId="109" applyNumberFormat="0" applyProtection="0">
      <alignment horizontal="right" vertical="center"/>
    </xf>
    <xf numFmtId="4" fontId="43" fillId="10" borderId="131" applyNumberFormat="0" applyProtection="0">
      <alignment horizontal="right" vertical="center"/>
    </xf>
    <xf numFmtId="0" fontId="13" fillId="0" borderId="103" applyNumberFormat="0" applyFill="0" applyAlignment="0" applyProtection="0"/>
    <xf numFmtId="0" fontId="7" fillId="7" borderId="79" applyNumberFormat="0" applyAlignment="0" applyProtection="0"/>
    <xf numFmtId="0" fontId="72" fillId="71" borderId="109" applyNumberFormat="0" applyAlignment="0" applyProtection="0"/>
    <xf numFmtId="4" fontId="43" fillId="56" borderId="139" applyNumberFormat="0" applyProtection="0">
      <alignment horizontal="left" vertical="center" indent="1"/>
    </xf>
    <xf numFmtId="4" fontId="43" fillId="0" borderId="127" applyNumberFormat="0" applyProtection="0">
      <alignment horizontal="right" vertical="center"/>
    </xf>
    <xf numFmtId="4" fontId="26" fillId="57" borderId="123" applyNumberFormat="0" applyProtection="0">
      <alignment horizontal="left" vertical="center" indent="1"/>
    </xf>
    <xf numFmtId="4" fontId="43" fillId="22" borderId="86" applyNumberFormat="0" applyProtection="0">
      <alignment vertical="center"/>
    </xf>
    <xf numFmtId="0" fontId="47" fillId="28" borderId="123" applyAlignment="0"/>
    <xf numFmtId="171" fontId="25" fillId="0" borderId="68">
      <protection locked="0"/>
    </xf>
    <xf numFmtId="0" fontId="47" fillId="28" borderId="105" applyAlignment="0"/>
    <xf numFmtId="4" fontId="43" fillId="15" borderId="109" applyNumberFormat="0" applyProtection="0">
      <alignment horizontal="right" vertical="center"/>
    </xf>
    <xf numFmtId="4" fontId="66" fillId="20" borderId="144" applyNumberFormat="0" applyProtection="0">
      <alignment horizontal="left" vertical="center" indent="1"/>
    </xf>
    <xf numFmtId="171" fontId="25" fillId="0" borderId="92">
      <protection locked="0"/>
    </xf>
    <xf numFmtId="171" fontId="25" fillId="0" borderId="99">
      <protection locked="0"/>
    </xf>
    <xf numFmtId="171" fontId="25" fillId="0" borderId="117">
      <protection locked="0"/>
    </xf>
    <xf numFmtId="0" fontId="47" fillId="28" borderId="71" applyAlignment="0"/>
    <xf numFmtId="0" fontId="13" fillId="0" borderId="72" applyNumberFormat="0" applyFill="0" applyAlignment="0" applyProtection="0"/>
    <xf numFmtId="4" fontId="63" fillId="53" borderId="109" applyNumberFormat="0" applyProtection="0">
      <alignment vertical="center"/>
    </xf>
    <xf numFmtId="171" fontId="25" fillId="0" borderId="117">
      <protection locked="0"/>
    </xf>
    <xf numFmtId="171" fontId="25" fillId="0" borderId="99">
      <protection locked="0"/>
    </xf>
    <xf numFmtId="171" fontId="25" fillId="0" borderId="136">
      <protection locked="0"/>
    </xf>
    <xf numFmtId="171" fontId="25" fillId="0" borderId="117">
      <protection locked="0"/>
    </xf>
    <xf numFmtId="171" fontId="25" fillId="0" borderId="136">
      <protection locked="0"/>
    </xf>
    <xf numFmtId="0" fontId="13" fillId="0" borderId="140" applyNumberFormat="0" applyFill="0" applyAlignment="0" applyProtection="0"/>
    <xf numFmtId="0" fontId="47" fillId="28" borderId="102" applyAlignment="0"/>
    <xf numFmtId="171" fontId="25" fillId="0" borderId="147">
      <protection locked="0"/>
    </xf>
    <xf numFmtId="0" fontId="13" fillId="0" borderId="103" applyNumberFormat="0" applyFill="0" applyAlignment="0" applyProtection="0"/>
    <xf numFmtId="4" fontId="43" fillId="17" borderId="105" applyNumberFormat="0" applyProtection="0">
      <alignment horizontal="right" vertical="center"/>
    </xf>
    <xf numFmtId="171" fontId="25" fillId="0" borderId="99">
      <protection locked="0"/>
    </xf>
    <xf numFmtId="0" fontId="47" fillId="28" borderId="102" applyAlignment="0"/>
    <xf numFmtId="0" fontId="72" fillId="71" borderId="113" applyNumberFormat="0" applyAlignment="0" applyProtection="0"/>
    <xf numFmtId="0" fontId="13" fillId="0" borderId="103" applyNumberFormat="0" applyFill="0" applyAlignment="0" applyProtection="0"/>
    <xf numFmtId="171" fontId="25" fillId="0" borderId="99">
      <protection locked="0"/>
    </xf>
    <xf numFmtId="0" fontId="62" fillId="0" borderId="112" applyNumberFormat="0" applyFill="0" applyAlignment="0" applyProtection="0"/>
    <xf numFmtId="171" fontId="25" fillId="0" borderId="83">
      <protection locked="0"/>
    </xf>
    <xf numFmtId="0" fontId="70" fillId="48" borderId="127" applyNumberFormat="0" applyAlignment="0" applyProtection="0"/>
    <xf numFmtId="0" fontId="43" fillId="57" borderId="110" applyNumberFormat="0" applyProtection="0">
      <alignment horizontal="left" vertical="top" indent="1"/>
    </xf>
    <xf numFmtId="171" fontId="25" fillId="0" borderId="136">
      <protection locked="0"/>
    </xf>
    <xf numFmtId="171" fontId="25" fillId="0" borderId="122">
      <protection locked="0"/>
    </xf>
    <xf numFmtId="4" fontId="43" fillId="53" borderId="143" applyNumberFormat="0" applyProtection="0">
      <alignment horizontal="left" vertical="center" indent="1"/>
    </xf>
    <xf numFmtId="0" fontId="66" fillId="58" borderId="87" applyNumberFormat="0" applyProtection="0">
      <alignment horizontal="left" vertical="top" indent="1"/>
    </xf>
    <xf numFmtId="171" fontId="25" fillId="0" borderId="83">
      <protection locked="0"/>
    </xf>
    <xf numFmtId="171" fontId="25" fillId="0" borderId="117">
      <protection locked="0"/>
    </xf>
    <xf numFmtId="0" fontId="47" fillId="28" borderId="123" applyAlignment="0"/>
    <xf numFmtId="4" fontId="43" fillId="58" borderId="143" applyNumberFormat="0" applyProtection="0">
      <alignment horizontal="right" vertical="center"/>
    </xf>
    <xf numFmtId="171" fontId="25" fillId="0" borderId="122">
      <protection locked="0"/>
    </xf>
    <xf numFmtId="4" fontId="43" fillId="53" borderId="131" applyNumberFormat="0" applyProtection="0">
      <alignment horizontal="left" vertical="center" indent="1"/>
    </xf>
    <xf numFmtId="171" fontId="25" fillId="0" borderId="99">
      <protection locked="0"/>
    </xf>
    <xf numFmtId="4" fontId="63" fillId="63" borderId="135" applyNumberFormat="0" applyProtection="0">
      <alignment vertical="center"/>
    </xf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71" fontId="25" fillId="0" borderId="117">
      <protection locked="0"/>
    </xf>
    <xf numFmtId="0" fontId="7" fillId="7" borderId="93" applyNumberFormat="0" applyAlignment="0" applyProtection="0"/>
    <xf numFmtId="0" fontId="8" fillId="20" borderId="94" applyNumberFormat="0" applyAlignment="0" applyProtection="0"/>
    <xf numFmtId="0" fontId="47" fillId="28" borderId="95" applyAlignment="0"/>
    <xf numFmtId="0" fontId="13" fillId="0" borderId="96" applyNumberFormat="0" applyFill="0" applyAlignment="0" applyProtection="0"/>
    <xf numFmtId="171" fontId="25" fillId="0" borderId="99">
      <protection locked="0"/>
    </xf>
    <xf numFmtId="171" fontId="25" fillId="0" borderId="136">
      <protection locked="0"/>
    </xf>
    <xf numFmtId="0" fontId="47" fillId="28" borderId="102" applyAlignment="0"/>
    <xf numFmtId="0" fontId="13" fillId="0" borderId="60" applyNumberFormat="0" applyFill="0" applyAlignment="0" applyProtection="0"/>
    <xf numFmtId="0" fontId="7" fillId="7" borderId="58" applyNumberFormat="0" applyAlignment="0" applyProtection="0"/>
    <xf numFmtId="0" fontId="13" fillId="0" borderId="60" applyNumberFormat="0" applyFill="0" applyAlignment="0" applyProtection="0"/>
    <xf numFmtId="0" fontId="47" fillId="28" borderId="63" applyAlignment="0"/>
    <xf numFmtId="0" fontId="8" fillId="20" borderId="59" applyNumberFormat="0" applyAlignment="0" applyProtection="0"/>
    <xf numFmtId="0" fontId="7" fillId="7" borderId="58" applyNumberFormat="0" applyAlignment="0" applyProtection="0"/>
    <xf numFmtId="0" fontId="47" fillId="28" borderId="63" applyAlignment="0"/>
    <xf numFmtId="0" fontId="9" fillId="20" borderId="100" applyNumberFormat="0" applyAlignment="0" applyProtection="0"/>
    <xf numFmtId="0" fontId="7" fillId="7" borderId="137" applyNumberFormat="0" applyAlignment="0" applyProtection="0"/>
    <xf numFmtId="4" fontId="43" fillId="15" borderId="113" applyNumberFormat="0" applyProtection="0">
      <alignment horizontal="right" vertical="center"/>
    </xf>
    <xf numFmtId="171" fontId="25" fillId="0" borderId="136">
      <protection locked="0"/>
    </xf>
    <xf numFmtId="4" fontId="43" fillId="14" borderId="97" applyNumberFormat="0" applyProtection="0">
      <alignment horizontal="left" vertical="center" indent="1"/>
    </xf>
    <xf numFmtId="0" fontId="65" fillId="57" borderId="115" applyBorder="0"/>
    <xf numFmtId="171" fontId="25" fillId="0" borderId="99">
      <protection locked="0"/>
    </xf>
    <xf numFmtId="4" fontId="43" fillId="0" borderId="86" applyNumberFormat="0" applyProtection="0">
      <alignment horizontal="right" vertical="center"/>
    </xf>
    <xf numFmtId="171" fontId="25" fillId="0" borderId="122">
      <protection locked="0"/>
    </xf>
    <xf numFmtId="171" fontId="25" fillId="0" borderId="122">
      <protection locked="0"/>
    </xf>
    <xf numFmtId="171" fontId="25" fillId="0" borderId="117">
      <protection locked="0"/>
    </xf>
    <xf numFmtId="0" fontId="72" fillId="71" borderId="127" applyNumberFormat="0" applyAlignment="0" applyProtection="0"/>
    <xf numFmtId="0" fontId="43" fillId="59" borderId="114" applyNumberFormat="0" applyProtection="0">
      <alignment horizontal="left" vertical="top" indent="1"/>
    </xf>
    <xf numFmtId="0" fontId="7" fillId="7" borderId="124" applyNumberFormat="0" applyAlignment="0" applyProtection="0"/>
    <xf numFmtId="0" fontId="43" fillId="20" borderId="131" applyNumberFormat="0" applyProtection="0">
      <alignment horizontal="left" vertical="center" indent="1"/>
    </xf>
    <xf numFmtId="4" fontId="43" fillId="3" borderId="113" applyNumberFormat="0" applyProtection="0">
      <alignment horizontal="right" vertical="center"/>
    </xf>
    <xf numFmtId="0" fontId="66" fillId="58" borderId="132" applyNumberFormat="0" applyProtection="0">
      <alignment horizontal="left" vertical="top" indent="1"/>
    </xf>
    <xf numFmtId="171" fontId="25" fillId="0" borderId="104">
      <protection locked="0"/>
    </xf>
    <xf numFmtId="4" fontId="63" fillId="34" borderId="131" applyNumberFormat="0" applyProtection="0">
      <alignment horizontal="right" vertical="center"/>
    </xf>
    <xf numFmtId="171" fontId="25" fillId="0" borderId="122">
      <protection locked="0"/>
    </xf>
    <xf numFmtId="4" fontId="26" fillId="57" borderId="102" applyNumberFormat="0" applyProtection="0">
      <alignment horizontal="left" vertical="center" indent="1"/>
    </xf>
    <xf numFmtId="0" fontId="47" fillId="28" borderId="123" applyAlignment="0"/>
    <xf numFmtId="0" fontId="9" fillId="20" borderId="137" applyNumberFormat="0" applyAlignment="0" applyProtection="0"/>
    <xf numFmtId="171" fontId="25" fillId="0" borderId="122">
      <protection locked="0"/>
    </xf>
    <xf numFmtId="0" fontId="47" fillId="28" borderId="81" applyAlignment="0"/>
    <xf numFmtId="171" fontId="25" fillId="0" borderId="83">
      <protection locked="0"/>
    </xf>
    <xf numFmtId="171" fontId="25" fillId="0" borderId="78">
      <protection locked="0"/>
    </xf>
    <xf numFmtId="171" fontId="25" fillId="0" borderId="78">
      <protection locked="0"/>
    </xf>
    <xf numFmtId="171" fontId="25" fillId="0" borderId="99">
      <protection locked="0"/>
    </xf>
    <xf numFmtId="4" fontId="43" fillId="22" borderId="131" applyNumberFormat="0" applyProtection="0">
      <alignment vertical="center"/>
    </xf>
    <xf numFmtId="171" fontId="25" fillId="0" borderId="104">
      <protection locked="0"/>
    </xf>
    <xf numFmtId="4" fontId="43" fillId="0" borderId="109" applyNumberFormat="0" applyProtection="0">
      <alignment horizontal="right" vertical="center"/>
    </xf>
    <xf numFmtId="171" fontId="25" fillId="0" borderId="83">
      <protection locked="0"/>
    </xf>
    <xf numFmtId="0" fontId="7" fillId="7" borderId="100" applyNumberFormat="0" applyAlignment="0" applyProtection="0"/>
    <xf numFmtId="171" fontId="25" fillId="0" borderId="83">
      <protection locked="0"/>
    </xf>
    <xf numFmtId="0" fontId="47" fillId="28" borderId="102" applyAlignment="0"/>
    <xf numFmtId="4" fontId="43" fillId="58" borderId="127" applyNumberFormat="0" applyProtection="0">
      <alignment horizontal="right" vertical="center"/>
    </xf>
    <xf numFmtId="0" fontId="9" fillId="20" borderId="137" applyNumberFormat="0" applyAlignment="0" applyProtection="0"/>
    <xf numFmtId="0" fontId="7" fillId="7" borderId="148" applyNumberFormat="0" applyAlignment="0" applyProtection="0"/>
    <xf numFmtId="0" fontId="7" fillId="7" borderId="106" applyNumberFormat="0" applyAlignment="0" applyProtection="0"/>
    <xf numFmtId="4" fontId="43" fillId="59" borderId="139" applyNumberFormat="0" applyProtection="0">
      <alignment horizontal="left" vertical="center" indent="1"/>
    </xf>
    <xf numFmtId="0" fontId="8" fillId="20" borderId="84" applyNumberFormat="0" applyAlignment="0" applyProtection="0"/>
    <xf numFmtId="0" fontId="13" fillId="0" borderId="140" applyNumberFormat="0" applyFill="0" applyAlignment="0" applyProtection="0"/>
    <xf numFmtId="0" fontId="9" fillId="20" borderId="79" applyNumberFormat="0" applyAlignment="0" applyProtection="0"/>
    <xf numFmtId="4" fontId="68" fillId="61" borderId="131" applyNumberFormat="0" applyProtection="0">
      <alignment horizontal="right" vertical="center"/>
    </xf>
    <xf numFmtId="171" fontId="25" fillId="0" borderId="141">
      <protection locked="0"/>
    </xf>
    <xf numFmtId="4" fontId="66" fillId="20" borderId="114" applyNumberFormat="0" applyProtection="0">
      <alignment horizontal="left" vertical="center" indent="1"/>
    </xf>
    <xf numFmtId="4" fontId="66" fillId="20" borderId="87" applyNumberFormat="0" applyProtection="0">
      <alignment horizontal="left" vertical="center" indent="1"/>
    </xf>
    <xf numFmtId="4" fontId="43" fillId="58" borderId="86" applyNumberFormat="0" applyProtection="0">
      <alignment horizontal="right" vertical="center"/>
    </xf>
    <xf numFmtId="171" fontId="25" fillId="0" borderId="136">
      <protection locked="0"/>
    </xf>
    <xf numFmtId="171" fontId="25" fillId="0" borderId="136">
      <protection locked="0"/>
    </xf>
    <xf numFmtId="171" fontId="25" fillId="0" borderId="99">
      <protection locked="0"/>
    </xf>
    <xf numFmtId="0" fontId="7" fillId="7" borderId="137" applyNumberFormat="0" applyAlignment="0" applyProtection="0"/>
    <xf numFmtId="171" fontId="25" fillId="0" borderId="122">
      <protection locked="0"/>
    </xf>
    <xf numFmtId="171" fontId="25" fillId="0" borderId="136">
      <protection locked="0"/>
    </xf>
    <xf numFmtId="171" fontId="25" fillId="0" borderId="117">
      <protection locked="0"/>
    </xf>
    <xf numFmtId="0" fontId="7" fillId="7" borderId="137" applyNumberFormat="0" applyAlignment="0" applyProtection="0"/>
    <xf numFmtId="0" fontId="70" fillId="48" borderId="143" applyNumberFormat="0" applyAlignment="0" applyProtection="0"/>
    <xf numFmtId="0" fontId="9" fillId="20" borderId="58" applyNumberFormat="0" applyAlignment="0" applyProtection="0"/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0" fontId="7" fillId="7" borderId="58" applyNumberFormat="0" applyAlignment="0" applyProtection="0"/>
    <xf numFmtId="0" fontId="47" fillId="28" borderId="63" applyAlignment="0"/>
    <xf numFmtId="171" fontId="25" fillId="0" borderId="62">
      <protection locked="0"/>
    </xf>
    <xf numFmtId="171" fontId="25" fillId="0" borderId="92">
      <protection locked="0"/>
    </xf>
    <xf numFmtId="0" fontId="9" fillId="20" borderId="69" applyNumberFormat="0" applyAlignment="0" applyProtection="0"/>
    <xf numFmtId="0" fontId="13" fillId="0" borderId="72" applyNumberFormat="0" applyFill="0" applyAlignment="0" applyProtection="0"/>
    <xf numFmtId="171" fontId="25" fillId="0" borderId="68">
      <protection locked="0"/>
    </xf>
    <xf numFmtId="171" fontId="25" fillId="0" borderId="68">
      <protection locked="0"/>
    </xf>
    <xf numFmtId="171" fontId="25" fillId="0" borderId="68">
      <protection locked="0"/>
    </xf>
    <xf numFmtId="0" fontId="70" fillId="48" borderId="73" applyNumberFormat="0" applyAlignment="0" applyProtection="0"/>
    <xf numFmtId="0" fontId="43" fillId="59" borderId="74" applyNumberFormat="0" applyProtection="0">
      <alignment horizontal="left" vertical="top" indent="1"/>
    </xf>
    <xf numFmtId="4" fontId="66" fillId="62" borderId="74" applyNumberFormat="0" applyProtection="0">
      <alignment vertical="center"/>
    </xf>
    <xf numFmtId="4" fontId="43" fillId="15" borderId="73" applyNumberFormat="0" applyProtection="0">
      <alignment horizontal="right" vertical="center"/>
    </xf>
    <xf numFmtId="4" fontId="43" fillId="55" borderId="73" applyNumberFormat="0" applyProtection="0">
      <alignment horizontal="right" vertical="center"/>
    </xf>
    <xf numFmtId="171" fontId="25" fillId="0" borderId="68">
      <protection locked="0"/>
    </xf>
    <xf numFmtId="171" fontId="25" fillId="0" borderId="117">
      <protection locked="0"/>
    </xf>
    <xf numFmtId="171" fontId="25" fillId="0" borderId="68">
      <protection locked="0"/>
    </xf>
    <xf numFmtId="0" fontId="71" fillId="71" borderId="107" applyNumberFormat="0" applyAlignment="0" applyProtection="0"/>
    <xf numFmtId="4" fontId="66" fillId="20" borderId="110" applyNumberFormat="0" applyProtection="0">
      <alignment horizontal="left" vertical="center" indent="1"/>
    </xf>
    <xf numFmtId="4" fontId="66" fillId="20" borderId="132" applyNumberFormat="0" applyProtection="0">
      <alignment horizontal="left" vertical="center" indent="1"/>
    </xf>
    <xf numFmtId="0" fontId="13" fillId="0" borderId="126" applyNumberFormat="0" applyFill="0" applyAlignment="0" applyProtection="0"/>
    <xf numFmtId="4" fontId="43" fillId="59" borderId="120" applyNumberFormat="0" applyProtection="0">
      <alignment horizontal="left" vertical="center" indent="1"/>
    </xf>
    <xf numFmtId="0" fontId="8" fillId="20" borderId="149" applyNumberFormat="0" applyAlignment="0" applyProtection="0"/>
    <xf numFmtId="0" fontId="43" fillId="20" borderId="113" applyNumberFormat="0" applyProtection="0">
      <alignment horizontal="left" vertical="center" indent="1"/>
    </xf>
    <xf numFmtId="0" fontId="71" fillId="71" borderId="125" applyNumberFormat="0" applyAlignment="0" applyProtection="0"/>
    <xf numFmtId="0" fontId="70" fillId="48" borderId="131" applyNumberFormat="0" applyAlignment="0" applyProtection="0"/>
    <xf numFmtId="0" fontId="9" fillId="20" borderId="100" applyNumberFormat="0" applyAlignment="0" applyProtection="0"/>
    <xf numFmtId="171" fontId="25" fillId="0" borderId="117">
      <protection locked="0"/>
    </xf>
    <xf numFmtId="4" fontId="26" fillId="57" borderId="105" applyNumberFormat="0" applyProtection="0">
      <alignment horizontal="left" vertical="center" indent="1"/>
    </xf>
    <xf numFmtId="0" fontId="47" fillId="28" borderId="142" applyAlignment="0"/>
    <xf numFmtId="4" fontId="43" fillId="19" borderId="109" applyNumberFormat="0" applyProtection="0">
      <alignment horizontal="right" vertical="center"/>
    </xf>
    <xf numFmtId="171" fontId="25" fillId="0" borderId="83">
      <protection locked="0"/>
    </xf>
    <xf numFmtId="0" fontId="66" fillId="62" borderId="87" applyNumberFormat="0" applyProtection="0">
      <alignment horizontal="left" vertical="top" indent="1"/>
    </xf>
    <xf numFmtId="4" fontId="43" fillId="59" borderId="81" applyNumberFormat="0" applyProtection="0">
      <alignment horizontal="left" vertical="center" indent="1"/>
    </xf>
    <xf numFmtId="171" fontId="25" fillId="0" borderId="83">
      <protection locked="0"/>
    </xf>
    <xf numFmtId="0" fontId="43" fillId="65" borderId="135"/>
    <xf numFmtId="171" fontId="25" fillId="0" borderId="99">
      <protection locked="0"/>
    </xf>
    <xf numFmtId="171" fontId="25" fillId="0" borderId="68">
      <protection locked="0"/>
    </xf>
    <xf numFmtId="0" fontId="47" fillId="28" borderId="71" applyAlignment="0"/>
    <xf numFmtId="4" fontId="43" fillId="58" borderId="97" applyNumberFormat="0" applyProtection="0">
      <alignment horizontal="right" vertical="center"/>
    </xf>
    <xf numFmtId="0" fontId="72" fillId="71" borderId="97" applyNumberFormat="0" applyAlignment="0" applyProtection="0"/>
    <xf numFmtId="171" fontId="25" fillId="0" borderId="141">
      <protection locked="0"/>
    </xf>
    <xf numFmtId="171" fontId="25" fillId="0" borderId="99">
      <protection locked="0"/>
    </xf>
    <xf numFmtId="171" fontId="25" fillId="0" borderId="136">
      <protection locked="0"/>
    </xf>
    <xf numFmtId="4" fontId="43" fillId="14" borderId="113" applyNumberFormat="0" applyProtection="0">
      <alignment horizontal="left" vertical="center" indent="1"/>
    </xf>
    <xf numFmtId="0" fontId="8" fillId="20" borderId="119" applyNumberFormat="0" applyAlignment="0" applyProtection="0"/>
    <xf numFmtId="0" fontId="62" fillId="0" borderId="146" applyNumberFormat="0" applyFill="0" applyAlignment="0" applyProtection="0"/>
    <xf numFmtId="4" fontId="63" fillId="53" borderId="113" applyNumberFormat="0" applyProtection="0">
      <alignment vertical="center"/>
    </xf>
    <xf numFmtId="171" fontId="25" fillId="0" borderId="98">
      <protection locked="0"/>
    </xf>
    <xf numFmtId="4" fontId="43" fillId="22" borderId="143" applyNumberFormat="0" applyProtection="0">
      <alignment vertical="center"/>
    </xf>
    <xf numFmtId="171" fontId="25" fillId="0" borderId="104">
      <protection locked="0"/>
    </xf>
    <xf numFmtId="0" fontId="7" fillId="7" borderId="69" applyNumberFormat="0" applyAlignment="0" applyProtection="0"/>
    <xf numFmtId="0" fontId="7" fillId="7" borderId="69" applyNumberFormat="0" applyAlignment="0" applyProtection="0"/>
    <xf numFmtId="4" fontId="43" fillId="54" borderId="109" applyNumberFormat="0" applyProtection="0">
      <alignment horizontal="right" vertical="center"/>
    </xf>
    <xf numFmtId="0" fontId="66" fillId="58" borderId="144" applyNumberFormat="0" applyProtection="0">
      <alignment horizontal="left" vertical="top" indent="1"/>
    </xf>
    <xf numFmtId="4" fontId="63" fillId="34" borderId="127" applyNumberFormat="0" applyProtection="0">
      <alignment horizontal="right" vertical="center"/>
    </xf>
    <xf numFmtId="4" fontId="43" fillId="53" borderId="97" applyNumberFormat="0" applyProtection="0">
      <alignment horizontal="left" vertical="center" indent="1"/>
    </xf>
    <xf numFmtId="4" fontId="26" fillId="57" borderId="120" applyNumberFormat="0" applyProtection="0">
      <alignment horizontal="left" vertical="center" indent="1"/>
    </xf>
    <xf numFmtId="0" fontId="7" fillId="7" borderId="118" applyNumberFormat="0" applyAlignment="0" applyProtection="0"/>
    <xf numFmtId="171" fontId="25" fillId="0" borderId="122">
      <protection locked="0"/>
    </xf>
    <xf numFmtId="0" fontId="47" fillId="28" borderId="105" applyAlignment="0"/>
    <xf numFmtId="171" fontId="25" fillId="0" borderId="117">
      <protection locked="0"/>
    </xf>
    <xf numFmtId="4" fontId="26" fillId="57" borderId="139" applyNumberFormat="0" applyProtection="0">
      <alignment horizontal="left" vertical="center" indent="1"/>
    </xf>
    <xf numFmtId="4" fontId="43" fillId="53" borderId="86" applyNumberFormat="0" applyProtection="0">
      <alignment horizontal="left" vertical="center" indent="1"/>
    </xf>
    <xf numFmtId="0" fontId="47" fillId="28" borderId="120" applyAlignment="0"/>
    <xf numFmtId="4" fontId="43" fillId="11" borderId="109" applyNumberFormat="0" applyProtection="0">
      <alignment horizontal="right" vertical="center"/>
    </xf>
    <xf numFmtId="0" fontId="66" fillId="62" borderId="144" applyNumberFormat="0" applyProtection="0">
      <alignment horizontal="left" vertical="top" indent="1"/>
    </xf>
    <xf numFmtId="4" fontId="43" fillId="55" borderId="109" applyNumberFormat="0" applyProtection="0">
      <alignment horizontal="right" vertical="center"/>
    </xf>
    <xf numFmtId="0" fontId="43" fillId="8" borderId="131" applyNumberFormat="0" applyProtection="0">
      <alignment horizontal="left" vertical="center" indent="1"/>
    </xf>
    <xf numFmtId="0" fontId="13" fillId="0" borderId="108" applyNumberFormat="0" applyFill="0" applyAlignment="0" applyProtection="0"/>
    <xf numFmtId="171" fontId="25" fillId="0" borderId="147">
      <protection locked="0"/>
    </xf>
    <xf numFmtId="0" fontId="8" fillId="20" borderId="125" applyNumberFormat="0" applyAlignment="0" applyProtection="0"/>
    <xf numFmtId="0" fontId="13" fillId="0" borderId="85" applyNumberFormat="0" applyFill="0" applyAlignment="0" applyProtection="0"/>
    <xf numFmtId="0" fontId="13" fillId="0" borderId="85" applyNumberFormat="0" applyFill="0" applyAlignment="0" applyProtection="0"/>
    <xf numFmtId="0" fontId="43" fillId="8" borderId="143" applyNumberFormat="0" applyProtection="0">
      <alignment horizontal="left" vertical="center" indent="1"/>
    </xf>
    <xf numFmtId="4" fontId="43" fillId="22" borderId="97" applyNumberFormat="0" applyProtection="0">
      <alignment vertical="center"/>
    </xf>
    <xf numFmtId="0" fontId="47" fillId="28" borderId="139" applyAlignment="0"/>
    <xf numFmtId="4" fontId="43" fillId="56" borderId="123" applyNumberFormat="0" applyProtection="0">
      <alignment horizontal="left" vertical="center" indent="1"/>
    </xf>
    <xf numFmtId="171" fontId="25" fillId="0" borderId="62">
      <protection locked="0"/>
    </xf>
    <xf numFmtId="171" fontId="25" fillId="0" borderId="78">
      <protection locked="0"/>
    </xf>
    <xf numFmtId="4" fontId="67" fillId="64" borderId="81" applyNumberFormat="0" applyProtection="0">
      <alignment horizontal="left" vertical="center" indent="1"/>
    </xf>
    <xf numFmtId="171" fontId="25" fillId="0" borderId="83">
      <protection locked="0"/>
    </xf>
    <xf numFmtId="171" fontId="25" fillId="0" borderId="122">
      <protection locked="0"/>
    </xf>
    <xf numFmtId="0" fontId="43" fillId="20" borderId="109" applyNumberFormat="0" applyProtection="0">
      <alignment horizontal="left" vertical="center" indent="1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0" fontId="9" fillId="20" borderId="58" applyNumberFormat="0" applyAlignment="0" applyProtection="0"/>
    <xf numFmtId="0" fontId="8" fillId="20" borderId="59" applyNumberFormat="0" applyAlignment="0" applyProtection="0"/>
    <xf numFmtId="0" fontId="7" fillId="7" borderId="58" applyNumberFormat="0" applyAlignment="0" applyProtection="0"/>
    <xf numFmtId="4" fontId="43" fillId="22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43" fillId="53" borderId="64" applyNumberFormat="0" applyProtection="0">
      <alignment horizontal="left" vertical="center" indent="1"/>
    </xf>
    <xf numFmtId="0" fontId="64" fillId="22" borderId="65" applyNumberFormat="0" applyProtection="0">
      <alignment horizontal="left" vertical="top" indent="1"/>
    </xf>
    <xf numFmtId="4" fontId="43" fillId="14" borderId="64" applyNumberFormat="0" applyProtection="0">
      <alignment horizontal="left" vertical="center" indent="1"/>
    </xf>
    <xf numFmtId="4" fontId="43" fillId="3" borderId="64" applyNumberFormat="0" applyProtection="0">
      <alignment horizontal="right" vertical="center"/>
    </xf>
    <xf numFmtId="4" fontId="43" fillId="54" borderId="64" applyNumberFormat="0" applyProtection="0">
      <alignment horizontal="right" vertical="center"/>
    </xf>
    <xf numFmtId="4" fontId="43" fillId="17" borderId="63" applyNumberFormat="0" applyProtection="0">
      <alignment horizontal="right" vertical="center"/>
    </xf>
    <xf numFmtId="4" fontId="43" fillId="11" borderId="64" applyNumberFormat="0" applyProtection="0">
      <alignment horizontal="right" vertical="center"/>
    </xf>
    <xf numFmtId="4" fontId="43" fillId="15" borderId="64" applyNumberFormat="0" applyProtection="0">
      <alignment horizontal="right" vertical="center"/>
    </xf>
    <xf numFmtId="4" fontId="43" fillId="19" borderId="64" applyNumberFormat="0" applyProtection="0">
      <alignment horizontal="right" vertical="center"/>
    </xf>
    <xf numFmtId="4" fontId="43" fillId="18" borderId="64" applyNumberFormat="0" applyProtection="0">
      <alignment horizontal="right" vertical="center"/>
    </xf>
    <xf numFmtId="4" fontId="43" fillId="55" borderId="64" applyNumberFormat="0" applyProtection="0">
      <alignment horizontal="right" vertical="center"/>
    </xf>
    <xf numFmtId="4" fontId="43" fillId="10" borderId="64" applyNumberFormat="0" applyProtection="0">
      <alignment horizontal="right" vertical="center"/>
    </xf>
    <xf numFmtId="4" fontId="43" fillId="56" borderId="63" applyNumberFormat="0" applyProtection="0">
      <alignment horizontal="left" vertical="center" indent="1"/>
    </xf>
    <xf numFmtId="4" fontId="26" fillId="57" borderId="63" applyNumberFormat="0" applyProtection="0">
      <alignment horizontal="left" vertical="center" indent="1"/>
    </xf>
    <xf numFmtId="4" fontId="26" fillId="57" borderId="63" applyNumberFormat="0" applyProtection="0">
      <alignment horizontal="left" vertical="center" indent="1"/>
    </xf>
    <xf numFmtId="4" fontId="43" fillId="58" borderId="64" applyNumberFormat="0" applyProtection="0">
      <alignment horizontal="right" vertical="center"/>
    </xf>
    <xf numFmtId="4" fontId="43" fillId="59" borderId="63" applyNumberFormat="0" applyProtection="0">
      <alignment horizontal="left" vertical="center" indent="1"/>
    </xf>
    <xf numFmtId="4" fontId="43" fillId="58" borderId="63" applyNumberFormat="0" applyProtection="0">
      <alignment horizontal="left" vertical="center" indent="1"/>
    </xf>
    <xf numFmtId="0" fontId="43" fillId="20" borderId="64" applyNumberFormat="0" applyProtection="0">
      <alignment horizontal="left" vertical="center" indent="1"/>
    </xf>
    <xf numFmtId="0" fontId="43" fillId="57" borderId="65" applyNumberFormat="0" applyProtection="0">
      <alignment horizontal="left" vertical="top" indent="1"/>
    </xf>
    <xf numFmtId="0" fontId="43" fillId="60" borderId="64" applyNumberFormat="0" applyProtection="0">
      <alignment horizontal="left" vertical="center" indent="1"/>
    </xf>
    <xf numFmtId="0" fontId="43" fillId="58" borderId="65" applyNumberFormat="0" applyProtection="0">
      <alignment horizontal="left" vertical="top" indent="1"/>
    </xf>
    <xf numFmtId="0" fontId="43" fillId="8" borderId="64" applyNumberFormat="0" applyProtection="0">
      <alignment horizontal="left" vertical="center" indent="1"/>
    </xf>
    <xf numFmtId="0" fontId="43" fillId="8" borderId="65" applyNumberFormat="0" applyProtection="0">
      <alignment horizontal="left" vertical="top" indent="1"/>
    </xf>
    <xf numFmtId="0" fontId="43" fillId="59" borderId="64" applyNumberFormat="0" applyProtection="0">
      <alignment horizontal="left" vertical="center" indent="1"/>
    </xf>
    <xf numFmtId="0" fontId="43" fillId="59" borderId="65" applyNumberFormat="0" applyProtection="0">
      <alignment horizontal="left" vertical="top" indent="1"/>
    </xf>
    <xf numFmtId="0" fontId="65" fillId="57" borderId="66" applyBorder="0"/>
    <xf numFmtId="4" fontId="66" fillId="62" borderId="65" applyNumberFormat="0" applyProtection="0">
      <alignment vertical="center"/>
    </xf>
    <xf numFmtId="4" fontId="63" fillId="63" borderId="61" applyNumberFormat="0" applyProtection="0">
      <alignment vertical="center"/>
    </xf>
    <xf numFmtId="4" fontId="66" fillId="20" borderId="65" applyNumberFormat="0" applyProtection="0">
      <alignment horizontal="left" vertical="center" indent="1"/>
    </xf>
    <xf numFmtId="0" fontId="66" fillId="62" borderId="65" applyNumberFormat="0" applyProtection="0">
      <alignment horizontal="left" vertical="top" indent="1"/>
    </xf>
    <xf numFmtId="4" fontId="43" fillId="0" borderId="64" applyNumberFormat="0" applyProtection="0">
      <alignment horizontal="right" vertical="center"/>
    </xf>
    <xf numFmtId="4" fontId="63" fillId="34" borderId="64" applyNumberFormat="0" applyProtection="0">
      <alignment horizontal="right" vertical="center"/>
    </xf>
    <xf numFmtId="4" fontId="43" fillId="14" borderId="64" applyNumberFormat="0" applyProtection="0">
      <alignment horizontal="left" vertical="center" indent="1"/>
    </xf>
    <xf numFmtId="0" fontId="66" fillId="58" borderId="65" applyNumberFormat="0" applyProtection="0">
      <alignment horizontal="left" vertical="top" indent="1"/>
    </xf>
    <xf numFmtId="4" fontId="67" fillId="64" borderId="63" applyNumberFormat="0" applyProtection="0">
      <alignment horizontal="left" vertical="center" indent="1"/>
    </xf>
    <xf numFmtId="0" fontId="43" fillId="65" borderId="61"/>
    <xf numFmtId="4" fontId="68" fillId="61" borderId="64" applyNumberFormat="0" applyProtection="0">
      <alignment horizontal="right" vertical="center"/>
    </xf>
    <xf numFmtId="0" fontId="70" fillId="48" borderId="64" applyNumberFormat="0" applyAlignment="0" applyProtection="0"/>
    <xf numFmtId="0" fontId="71" fillId="71" borderId="59" applyNumberFormat="0" applyAlignment="0" applyProtection="0"/>
    <xf numFmtId="0" fontId="72" fillId="71" borderId="64" applyNumberFormat="0" applyAlignment="0" applyProtection="0"/>
    <xf numFmtId="0" fontId="62" fillId="0" borderId="67" applyNumberFormat="0" applyFill="0" applyAlignment="0" applyProtection="0"/>
    <xf numFmtId="0" fontId="43" fillId="47" borderId="64" applyNumberFormat="0" applyFont="0" applyAlignment="0" applyProtection="0"/>
    <xf numFmtId="0" fontId="8" fillId="20" borderId="125" applyNumberFormat="0" applyAlignment="0" applyProtection="0"/>
    <xf numFmtId="171" fontId="25" fillId="0" borderId="62">
      <protection locked="0"/>
    </xf>
    <xf numFmtId="171" fontId="25" fillId="0" borderId="62">
      <protection locked="0"/>
    </xf>
    <xf numFmtId="0" fontId="47" fillId="28" borderId="63" applyAlignment="0"/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0" fontId="47" fillId="28" borderId="63" applyAlignment="0"/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171" fontId="25" fillId="0" borderId="62">
      <protection locked="0"/>
    </xf>
    <xf numFmtId="0" fontId="9" fillId="20" borderId="58" applyNumberFormat="0" applyAlignment="0" applyProtection="0"/>
    <xf numFmtId="0" fontId="7" fillId="7" borderId="58" applyNumberFormat="0" applyAlignment="0" applyProtection="0"/>
    <xf numFmtId="0" fontId="13" fillId="0" borderId="60" applyNumberFormat="0" applyFill="0" applyAlignment="0" applyProtection="0"/>
    <xf numFmtId="0" fontId="8" fillId="20" borderId="59" applyNumberFormat="0" applyAlignment="0" applyProtection="0"/>
    <xf numFmtId="0" fontId="7" fillId="7" borderId="58" applyNumberFormat="0" applyAlignment="0" applyProtection="0"/>
    <xf numFmtId="171" fontId="25" fillId="0" borderId="98">
      <protection locked="0"/>
    </xf>
    <xf numFmtId="0" fontId="70" fillId="48" borderId="113" applyNumberFormat="0" applyAlignment="0" applyProtection="0"/>
    <xf numFmtId="171" fontId="25" fillId="0" borderId="99">
      <protection locked="0"/>
    </xf>
    <xf numFmtId="0" fontId="47" fillId="28" borderId="81" applyAlignment="0"/>
    <xf numFmtId="0" fontId="72" fillId="71" borderId="86" applyNumberFormat="0" applyAlignment="0" applyProtection="0"/>
    <xf numFmtId="0" fontId="66" fillId="62" borderId="128" applyNumberFormat="0" applyProtection="0">
      <alignment horizontal="left" vertical="top" indent="1"/>
    </xf>
    <xf numFmtId="171" fontId="25" fillId="0" borderId="147">
      <protection locked="0"/>
    </xf>
    <xf numFmtId="171" fontId="25" fillId="0" borderId="68">
      <protection locked="0"/>
    </xf>
    <xf numFmtId="0" fontId="43" fillId="8" borderId="109" applyNumberFormat="0" applyProtection="0">
      <alignment horizontal="left" vertical="center" indent="1"/>
    </xf>
    <xf numFmtId="0" fontId="72" fillId="71" borderId="131" applyNumberFormat="0" applyAlignment="0" applyProtection="0"/>
    <xf numFmtId="0" fontId="47" fillId="28" borderId="102" applyAlignment="0"/>
    <xf numFmtId="0" fontId="47" fillId="28" borderId="120" applyAlignment="0"/>
    <xf numFmtId="171" fontId="25" fillId="0" borderId="136">
      <protection locked="0"/>
    </xf>
    <xf numFmtId="171" fontId="25" fillId="0" borderId="104">
      <protection locked="0"/>
    </xf>
    <xf numFmtId="0" fontId="62" fillId="0" borderId="116" applyNumberFormat="0" applyFill="0" applyAlignment="0" applyProtection="0"/>
    <xf numFmtId="4" fontId="43" fillId="56" borderId="102" applyNumberFormat="0" applyProtection="0">
      <alignment horizontal="left" vertical="center" indent="1"/>
    </xf>
    <xf numFmtId="0" fontId="7" fillId="7" borderId="90" applyNumberFormat="0" applyAlignment="0" applyProtection="0"/>
    <xf numFmtId="171" fontId="25" fillId="0" borderId="104">
      <protection locked="0"/>
    </xf>
    <xf numFmtId="171" fontId="25" fillId="0" borderId="147">
      <protection locked="0"/>
    </xf>
    <xf numFmtId="4" fontId="63" fillId="63" borderId="77" applyNumberFormat="0" applyProtection="0">
      <alignment vertical="center"/>
    </xf>
    <xf numFmtId="4" fontId="26" fillId="57" borderId="81" applyNumberFormat="0" applyProtection="0">
      <alignment horizontal="left" vertical="center" indent="1"/>
    </xf>
    <xf numFmtId="171" fontId="25" fillId="0" borderId="83">
      <protection locked="0"/>
    </xf>
    <xf numFmtId="4" fontId="43" fillId="10" borderId="143" applyNumberFormat="0" applyProtection="0">
      <alignment horizontal="right" vertical="center"/>
    </xf>
    <xf numFmtId="171" fontId="25" fillId="0" borderId="98">
      <protection locked="0"/>
    </xf>
    <xf numFmtId="0" fontId="13" fillId="0" borderId="103" applyNumberFormat="0" applyFill="0" applyAlignment="0" applyProtection="0"/>
    <xf numFmtId="0" fontId="7" fillId="7" borderId="118" applyNumberFormat="0" applyAlignment="0" applyProtection="0"/>
    <xf numFmtId="0" fontId="7" fillId="7" borderId="100" applyNumberFormat="0" applyAlignment="0" applyProtection="0"/>
    <xf numFmtId="4" fontId="43" fillId="53" borderId="113" applyNumberFormat="0" applyProtection="0">
      <alignment horizontal="left" vertical="center" indent="1"/>
    </xf>
    <xf numFmtId="171" fontId="25" fillId="0" borderId="136">
      <protection locked="0"/>
    </xf>
    <xf numFmtId="4" fontId="26" fillId="57" borderId="105" applyNumberFormat="0" applyProtection="0">
      <alignment horizontal="left" vertical="center" indent="1"/>
    </xf>
    <xf numFmtId="171" fontId="25" fillId="0" borderId="92">
      <protection locked="0"/>
    </xf>
    <xf numFmtId="4" fontId="43" fillId="18" borderId="113" applyNumberFormat="0" applyProtection="0">
      <alignment horizontal="right" vertical="center"/>
    </xf>
    <xf numFmtId="4" fontId="68" fillId="61" borderId="113" applyNumberFormat="0" applyProtection="0">
      <alignment horizontal="right" vertical="center"/>
    </xf>
    <xf numFmtId="171" fontId="25" fillId="0" borderId="83">
      <protection locked="0"/>
    </xf>
    <xf numFmtId="0" fontId="8" fillId="20" borderId="80" applyNumberFormat="0" applyAlignment="0" applyProtection="0"/>
    <xf numFmtId="0" fontId="7" fillId="7" borderId="79" applyNumberFormat="0" applyAlignment="0" applyProtection="0"/>
    <xf numFmtId="171" fontId="25" fillId="0" borderId="78">
      <protection locked="0"/>
    </xf>
    <xf numFmtId="0" fontId="9" fillId="20" borderId="137" applyNumberFormat="0" applyAlignment="0" applyProtection="0"/>
    <xf numFmtId="4" fontId="43" fillId="14" borderId="109" applyNumberFormat="0" applyProtection="0">
      <alignment horizontal="left" vertical="center" indent="1"/>
    </xf>
    <xf numFmtId="4" fontId="63" fillId="53" borderId="97" applyNumberFormat="0" applyProtection="0">
      <alignment vertical="center"/>
    </xf>
    <xf numFmtId="0" fontId="47" fillId="28" borderId="120" applyAlignment="0"/>
    <xf numFmtId="4" fontId="63" fillId="53" borderId="143" applyNumberFormat="0" applyProtection="0">
      <alignment vertical="center"/>
    </xf>
    <xf numFmtId="4" fontId="43" fillId="14" borderId="131" applyNumberFormat="0" applyProtection="0">
      <alignment horizontal="left" vertical="center" indent="1"/>
    </xf>
    <xf numFmtId="171" fontId="25" fillId="0" borderId="104">
      <protection locked="0"/>
    </xf>
    <xf numFmtId="0" fontId="43" fillId="60" borderId="109" applyNumberFormat="0" applyProtection="0">
      <alignment horizontal="left" vertical="center" indent="1"/>
    </xf>
    <xf numFmtId="4" fontId="43" fillId="22" borderId="113" applyNumberFormat="0" applyProtection="0">
      <alignment vertical="center"/>
    </xf>
    <xf numFmtId="0" fontId="43" fillId="47" borderId="131" applyNumberFormat="0" applyFont="0" applyAlignment="0" applyProtection="0"/>
    <xf numFmtId="171" fontId="25" fillId="0" borderId="122">
      <protection locked="0"/>
    </xf>
    <xf numFmtId="4" fontId="26" fillId="57" borderId="139" applyNumberFormat="0" applyProtection="0">
      <alignment horizontal="left" vertical="center" indent="1"/>
    </xf>
    <xf numFmtId="171" fontId="25" fillId="0" borderId="83">
      <protection locked="0"/>
    </xf>
    <xf numFmtId="0" fontId="8" fillId="20" borderId="84" applyNumberFormat="0" applyAlignment="0" applyProtection="0"/>
    <xf numFmtId="4" fontId="43" fillId="56" borderId="81" applyNumberFormat="0" applyProtection="0">
      <alignment horizontal="left" vertical="center" indent="1"/>
    </xf>
    <xf numFmtId="0" fontId="7" fillId="7" borderId="124" applyNumberFormat="0" applyAlignment="0" applyProtection="0"/>
    <xf numFmtId="4" fontId="26" fillId="57" borderId="120" applyNumberFormat="0" applyProtection="0">
      <alignment horizontal="left" vertical="center" indent="1"/>
    </xf>
    <xf numFmtId="4" fontId="43" fillId="0" borderId="143" applyNumberFormat="0" applyProtection="0">
      <alignment horizontal="right" vertical="center"/>
    </xf>
    <xf numFmtId="171" fontId="25" fillId="0" borderId="104">
      <protection locked="0"/>
    </xf>
    <xf numFmtId="0" fontId="7" fillId="7" borderId="137" applyNumberFormat="0" applyAlignment="0" applyProtection="0"/>
    <xf numFmtId="171" fontId="25" fillId="0" borderId="104">
      <protection locked="0"/>
    </xf>
    <xf numFmtId="4" fontId="43" fillId="19" borderId="113" applyNumberFormat="0" applyProtection="0">
      <alignment horizontal="right" vertical="center"/>
    </xf>
    <xf numFmtId="4" fontId="43" fillId="10" borderId="109" applyNumberFormat="0" applyProtection="0">
      <alignment horizontal="right" vertical="center"/>
    </xf>
    <xf numFmtId="171" fontId="25" fillId="0" borderId="68">
      <protection locked="0"/>
    </xf>
    <xf numFmtId="0" fontId="7" fillId="7" borderId="69" applyNumberFormat="0" applyAlignment="0" applyProtection="0"/>
    <xf numFmtId="171" fontId="25" fillId="0" borderId="68">
      <protection locked="0"/>
    </xf>
    <xf numFmtId="0" fontId="43" fillId="59" borderId="73" applyNumberFormat="0" applyProtection="0">
      <alignment horizontal="left" vertical="center" indent="1"/>
    </xf>
    <xf numFmtId="0" fontId="65" fillId="57" borderId="75" applyBorder="0"/>
    <xf numFmtId="4" fontId="43" fillId="11" borderId="73" applyNumberFormat="0" applyProtection="0">
      <alignment horizontal="right" vertical="center"/>
    </xf>
    <xf numFmtId="4" fontId="43" fillId="18" borderId="73" applyNumberFormat="0" applyProtection="0">
      <alignment horizontal="right" vertical="center"/>
    </xf>
    <xf numFmtId="171" fontId="25" fillId="0" borderId="68">
      <protection locked="0"/>
    </xf>
    <xf numFmtId="0" fontId="62" fillId="0" borderId="130" applyNumberFormat="0" applyFill="0" applyAlignment="0" applyProtection="0"/>
    <xf numFmtId="4" fontId="63" fillId="53" borderId="131" applyNumberFormat="0" applyProtection="0">
      <alignment vertical="center"/>
    </xf>
    <xf numFmtId="171" fontId="25" fillId="0" borderId="99">
      <protection locked="0"/>
    </xf>
    <xf numFmtId="0" fontId="8" fillId="20" borderId="138" applyNumberFormat="0" applyAlignment="0" applyProtection="0"/>
    <xf numFmtId="171" fontId="25" fillId="0" borderId="104">
      <protection locked="0"/>
    </xf>
    <xf numFmtId="4" fontId="43" fillId="56" borderId="105" applyNumberFormat="0" applyProtection="0">
      <alignment horizontal="left" vertical="center" indent="1"/>
    </xf>
    <xf numFmtId="4" fontId="43" fillId="3" borderId="109" applyNumberFormat="0" applyProtection="0">
      <alignment horizontal="right" vertical="center"/>
    </xf>
    <xf numFmtId="171" fontId="25" fillId="0" borderId="104">
      <protection locked="0"/>
    </xf>
    <xf numFmtId="171" fontId="25" fillId="0" borderId="104">
      <protection locked="0"/>
    </xf>
    <xf numFmtId="0" fontId="7" fillId="7" borderId="79" applyNumberFormat="0" applyAlignment="0" applyProtection="0"/>
    <xf numFmtId="4" fontId="43" fillId="58" borderId="131" applyNumberFormat="0" applyProtection="0">
      <alignment horizontal="right" vertical="center"/>
    </xf>
    <xf numFmtId="4" fontId="26" fillId="57" borderId="81" applyNumberFormat="0" applyProtection="0">
      <alignment horizontal="left" vertical="center" indent="1"/>
    </xf>
    <xf numFmtId="0" fontId="43" fillId="8" borderId="114" applyNumberFormat="0" applyProtection="0">
      <alignment horizontal="left" vertical="top" indent="1"/>
    </xf>
    <xf numFmtId="171" fontId="25" fillId="0" borderId="68">
      <protection locked="0"/>
    </xf>
    <xf numFmtId="0" fontId="7" fillId="7" borderId="69" applyNumberFormat="0" applyAlignment="0" applyProtection="0"/>
    <xf numFmtId="0" fontId="47" fillId="28" borderId="139" applyAlignment="0"/>
    <xf numFmtId="0" fontId="9" fillId="20" borderId="90" applyNumberFormat="0" applyAlignment="0" applyProtection="0"/>
    <xf numFmtId="171" fontId="25" fillId="0" borderId="117">
      <protection locked="0"/>
    </xf>
    <xf numFmtId="0" fontId="8" fillId="20" borderId="119" applyNumberFormat="0" applyAlignment="0" applyProtection="0"/>
    <xf numFmtId="0" fontId="7" fillId="7" borderId="100" applyNumberFormat="0" applyAlignment="0" applyProtection="0"/>
    <xf numFmtId="0" fontId="9" fillId="20" borderId="118" applyNumberFormat="0" applyAlignment="0" applyProtection="0"/>
    <xf numFmtId="4" fontId="43" fillId="53" borderId="127" applyNumberFormat="0" applyProtection="0">
      <alignment horizontal="left" vertical="center" indent="1"/>
    </xf>
    <xf numFmtId="0" fontId="7" fillId="7" borderId="148" applyNumberFormat="0" applyAlignment="0" applyProtection="0"/>
    <xf numFmtId="171" fontId="25" fillId="0" borderId="99">
      <protection locked="0"/>
    </xf>
    <xf numFmtId="171" fontId="25" fillId="0" borderId="141">
      <protection locked="0"/>
    </xf>
    <xf numFmtId="171" fontId="25" fillId="0" borderId="117">
      <protection locked="0"/>
    </xf>
    <xf numFmtId="0" fontId="8" fillId="20" borderId="101" applyNumberFormat="0" applyAlignment="0" applyProtection="0"/>
    <xf numFmtId="171" fontId="25" fillId="0" borderId="104">
      <protection locked="0"/>
    </xf>
    <xf numFmtId="0" fontId="13" fillId="0" borderId="72" applyNumberFormat="0" applyFill="0" applyAlignment="0" applyProtection="0"/>
    <xf numFmtId="171" fontId="25" fillId="0" borderId="141">
      <protection locked="0"/>
    </xf>
    <xf numFmtId="0" fontId="47" fillId="28" borderId="120" applyAlignment="0"/>
    <xf numFmtId="0" fontId="72" fillId="71" borderId="143" applyNumberFormat="0" applyAlignment="0" applyProtection="0"/>
    <xf numFmtId="0" fontId="9" fillId="20" borderId="124" applyNumberFormat="0" applyAlignment="0" applyProtection="0"/>
    <xf numFmtId="0" fontId="47" fillId="28" borderId="139" applyAlignment="0"/>
    <xf numFmtId="171" fontId="25" fillId="0" borderId="99">
      <protection locked="0"/>
    </xf>
    <xf numFmtId="171" fontId="25" fillId="0" borderId="122">
      <protection locked="0"/>
    </xf>
    <xf numFmtId="171" fontId="25" fillId="0" borderId="117">
      <protection locked="0"/>
    </xf>
    <xf numFmtId="0" fontId="47" fillId="28" borderId="120" applyAlignment="0"/>
    <xf numFmtId="0" fontId="43" fillId="20" borderId="127" applyNumberFormat="0" applyProtection="0">
      <alignment horizontal="left" vertical="center" indent="1"/>
    </xf>
    <xf numFmtId="4" fontId="43" fillId="58" borderId="81" applyNumberFormat="0" applyProtection="0">
      <alignment horizontal="left" vertical="center" indent="1"/>
    </xf>
    <xf numFmtId="0" fontId="66" fillId="62" borderId="132" applyNumberFormat="0" applyProtection="0">
      <alignment horizontal="left" vertical="top" indent="1"/>
    </xf>
    <xf numFmtId="4" fontId="66" fillId="20" borderId="128" applyNumberFormat="0" applyProtection="0">
      <alignment horizontal="left" vertical="center" indent="1"/>
    </xf>
    <xf numFmtId="171" fontId="25" fillId="0" borderId="122">
      <protection locked="0"/>
    </xf>
    <xf numFmtId="171" fontId="25" fillId="0" borderId="122">
      <protection locked="0"/>
    </xf>
    <xf numFmtId="0" fontId="47" fillId="28" borderId="102" applyAlignment="0"/>
    <xf numFmtId="0" fontId="13" fillId="0" borderId="126" applyNumberFormat="0" applyFill="0" applyAlignment="0" applyProtection="0"/>
    <xf numFmtId="0" fontId="7" fillId="7" borderId="137" applyNumberFormat="0" applyAlignment="0" applyProtection="0"/>
    <xf numFmtId="0" fontId="8" fillId="20" borderId="138" applyNumberFormat="0" applyAlignment="0" applyProtection="0"/>
    <xf numFmtId="0" fontId="47" fillId="28" borderId="123" applyAlignment="0"/>
    <xf numFmtId="171" fontId="25" fillId="0" borderId="83">
      <protection locked="0"/>
    </xf>
    <xf numFmtId="0" fontId="7" fillId="7" borderId="118" applyNumberFormat="0" applyAlignment="0" applyProtection="0"/>
    <xf numFmtId="0" fontId="43" fillId="47" borderId="127" applyNumberFormat="0" applyFont="0" applyAlignment="0" applyProtection="0"/>
    <xf numFmtId="0" fontId="62" fillId="0" borderId="89" applyNumberFormat="0" applyFill="0" applyAlignment="0" applyProtection="0"/>
    <xf numFmtId="4" fontId="43" fillId="58" borderId="113" applyNumberFormat="0" applyProtection="0">
      <alignment horizontal="right" vertical="center"/>
    </xf>
    <xf numFmtId="0" fontId="9" fillId="20" borderId="118" applyNumberFormat="0" applyAlignment="0" applyProtection="0"/>
    <xf numFmtId="171" fontId="25" fillId="0" borderId="99">
      <protection locked="0"/>
    </xf>
    <xf numFmtId="171" fontId="25" fillId="0" borderId="83">
      <protection locked="0"/>
    </xf>
    <xf numFmtId="4" fontId="43" fillId="0" borderId="97" applyNumberFormat="0" applyProtection="0">
      <alignment horizontal="right" vertical="center"/>
    </xf>
    <xf numFmtId="4" fontId="43" fillId="10" borderId="97" applyNumberFormat="0" applyProtection="0">
      <alignment horizontal="right" vertical="center"/>
    </xf>
    <xf numFmtId="171" fontId="25" fillId="0" borderId="122">
      <protection locked="0"/>
    </xf>
    <xf numFmtId="4" fontId="43" fillId="22" borderId="127" applyNumberFormat="0" applyProtection="0">
      <alignment vertical="center"/>
    </xf>
    <xf numFmtId="171" fontId="25" fillId="0" borderId="117">
      <protection locked="0"/>
    </xf>
    <xf numFmtId="171" fontId="25" fillId="0" borderId="68">
      <protection locked="0"/>
    </xf>
    <xf numFmtId="171" fontId="25" fillId="0" borderId="68">
      <protection locked="0"/>
    </xf>
    <xf numFmtId="4" fontId="43" fillId="11" borderId="113" applyNumberFormat="0" applyProtection="0">
      <alignment horizontal="right" vertical="center"/>
    </xf>
    <xf numFmtId="171" fontId="25" fillId="0" borderId="83">
      <protection locked="0"/>
    </xf>
    <xf numFmtId="171" fontId="25" fillId="0" borderId="83">
      <protection locked="0"/>
    </xf>
    <xf numFmtId="171" fontId="25" fillId="0" borderId="68">
      <protection locked="0"/>
    </xf>
    <xf numFmtId="171" fontId="25" fillId="0" borderId="68">
      <protection locked="0"/>
    </xf>
    <xf numFmtId="171" fontId="25" fillId="0" borderId="68">
      <protection locked="0"/>
    </xf>
    <xf numFmtId="0" fontId="9" fillId="20" borderId="69" applyNumberFormat="0" applyAlignment="0" applyProtection="0"/>
    <xf numFmtId="0" fontId="7" fillId="7" borderId="69" applyNumberFormat="0" applyAlignment="0" applyProtection="0"/>
    <xf numFmtId="0" fontId="8" fillId="20" borderId="70" applyNumberFormat="0" applyAlignment="0" applyProtection="0"/>
    <xf numFmtId="0" fontId="47" fillId="28" borderId="71" applyAlignment="0"/>
    <xf numFmtId="0" fontId="13" fillId="0" borderId="72" applyNumberFormat="0" applyFill="0" applyAlignment="0" applyProtection="0"/>
    <xf numFmtId="0" fontId="7" fillId="7" borderId="69" applyNumberFormat="0" applyAlignment="0" applyProtection="0"/>
    <xf numFmtId="171" fontId="25" fillId="0" borderId="136">
      <protection locked="0"/>
    </xf>
    <xf numFmtId="0" fontId="43" fillId="58" borderId="110" applyNumberFormat="0" applyProtection="0">
      <alignment horizontal="left" vertical="top" indent="1"/>
    </xf>
    <xf numFmtId="171" fontId="25" fillId="0" borderId="99">
      <protection locked="0"/>
    </xf>
    <xf numFmtId="0" fontId="47" fillId="28" borderId="105" applyAlignment="0"/>
    <xf numFmtId="0" fontId="7" fillId="7" borderId="100" applyNumberFormat="0" applyAlignment="0" applyProtection="0"/>
    <xf numFmtId="4" fontId="63" fillId="63" borderId="91" applyNumberFormat="0" applyProtection="0">
      <alignment vertical="center"/>
    </xf>
    <xf numFmtId="0" fontId="7" fillId="7" borderId="100" applyNumberFormat="0" applyAlignment="0" applyProtection="0"/>
    <xf numFmtId="171" fontId="25" fillId="0" borderId="136">
      <protection locked="0"/>
    </xf>
    <xf numFmtId="171" fontId="25" fillId="0" borderId="104">
      <protection locked="0"/>
    </xf>
    <xf numFmtId="0" fontId="66" fillId="62" borderId="114" applyNumberFormat="0" applyProtection="0">
      <alignment horizontal="left" vertical="top" indent="1"/>
    </xf>
    <xf numFmtId="0" fontId="13" fillId="0" borderId="140" applyNumberFormat="0" applyFill="0" applyAlignment="0" applyProtection="0"/>
    <xf numFmtId="4" fontId="43" fillId="10" borderId="86" applyNumberFormat="0" applyProtection="0">
      <alignment horizontal="right" vertical="center"/>
    </xf>
    <xf numFmtId="4" fontId="43" fillId="10" borderId="113" applyNumberFormat="0" applyProtection="0">
      <alignment horizontal="right" vertical="center"/>
    </xf>
    <xf numFmtId="171" fontId="25" fillId="0" borderId="78">
      <protection locked="0"/>
    </xf>
    <xf numFmtId="0" fontId="7" fillId="7" borderId="124" applyNumberFormat="0" applyAlignment="0" applyProtection="0"/>
    <xf numFmtId="0" fontId="43" fillId="59" borderId="113" applyNumberFormat="0" applyProtection="0">
      <alignment horizontal="left" vertical="center" indent="1"/>
    </xf>
    <xf numFmtId="171" fontId="25" fillId="0" borderId="99">
      <protection locked="0"/>
    </xf>
    <xf numFmtId="4" fontId="63" fillId="34" borderId="97" applyNumberFormat="0" applyProtection="0">
      <alignment horizontal="right" vertical="center"/>
    </xf>
    <xf numFmtId="171" fontId="25" fillId="0" borderId="99">
      <protection locked="0"/>
    </xf>
    <xf numFmtId="171" fontId="25" fillId="0" borderId="92">
      <protection locked="0"/>
    </xf>
    <xf numFmtId="171" fontId="25" fillId="0" borderId="104">
      <protection locked="0"/>
    </xf>
    <xf numFmtId="0" fontId="13" fillId="0" borderId="121" applyNumberFormat="0" applyFill="0" applyAlignment="0" applyProtection="0"/>
    <xf numFmtId="4" fontId="43" fillId="59" borderId="105" applyNumberFormat="0" applyProtection="0">
      <alignment horizontal="left" vertical="center" indent="1"/>
    </xf>
    <xf numFmtId="0" fontId="7" fillId="7" borderId="90" applyNumberFormat="0" applyAlignment="0" applyProtection="0"/>
    <xf numFmtId="0" fontId="7" fillId="7" borderId="118" applyNumberFormat="0" applyAlignment="0" applyProtection="0"/>
    <xf numFmtId="171" fontId="25" fillId="0" borderId="104">
      <protection locked="0"/>
    </xf>
    <xf numFmtId="0" fontId="7" fillId="7" borderId="137" applyNumberFormat="0" applyAlignment="0" applyProtection="0"/>
    <xf numFmtId="4" fontId="43" fillId="18" borderId="109" applyNumberFormat="0" applyProtection="0">
      <alignment horizontal="right" vertical="center"/>
    </xf>
    <xf numFmtId="0" fontId="7" fillId="7" borderId="79" applyNumberFormat="0" applyAlignment="0" applyProtection="0"/>
    <xf numFmtId="0" fontId="13" fillId="0" borderId="82" applyNumberFormat="0" applyFill="0" applyAlignment="0" applyProtection="0"/>
    <xf numFmtId="171" fontId="25" fillId="0" borderId="83">
      <protection locked="0"/>
    </xf>
    <xf numFmtId="171" fontId="25" fillId="0" borderId="83">
      <protection locked="0"/>
    </xf>
    <xf numFmtId="0" fontId="8" fillId="20" borderId="125" applyNumberFormat="0" applyAlignment="0" applyProtection="0"/>
    <xf numFmtId="0" fontId="43" fillId="60" borderId="113" applyNumberFormat="0" applyProtection="0">
      <alignment horizontal="left" vertical="center" indent="1"/>
    </xf>
    <xf numFmtId="0" fontId="43" fillId="8" borderId="127" applyNumberFormat="0" applyProtection="0">
      <alignment horizontal="left" vertical="center" indent="1"/>
    </xf>
    <xf numFmtId="0" fontId="8" fillId="20" borderId="119" applyNumberFormat="0" applyAlignment="0" applyProtection="0"/>
    <xf numFmtId="171" fontId="25" fillId="0" borderId="117">
      <protection locked="0"/>
    </xf>
    <xf numFmtId="171" fontId="25" fillId="0" borderId="117">
      <protection locked="0"/>
    </xf>
    <xf numFmtId="0" fontId="7" fillId="7" borderId="118" applyNumberFormat="0" applyAlignment="0" applyProtection="0"/>
    <xf numFmtId="4" fontId="63" fillId="34" borderId="143" applyNumberFormat="0" applyProtection="0">
      <alignment horizontal="right" vertical="center"/>
    </xf>
    <xf numFmtId="4" fontId="63" fillId="34" borderId="109" applyNumberFormat="0" applyProtection="0">
      <alignment horizontal="right" vertical="center"/>
    </xf>
    <xf numFmtId="0" fontId="7" fillId="7" borderId="106" applyNumberFormat="0" applyAlignment="0" applyProtection="0"/>
    <xf numFmtId="0" fontId="13" fillId="0" borderId="121" applyNumberFormat="0" applyFill="0" applyAlignment="0" applyProtection="0"/>
    <xf numFmtId="4" fontId="26" fillId="57" borderId="123" applyNumberFormat="0" applyProtection="0">
      <alignment horizontal="left" vertical="center" indent="1"/>
    </xf>
    <xf numFmtId="0" fontId="7" fillId="7" borderId="100" applyNumberFormat="0" applyAlignment="0" applyProtection="0"/>
    <xf numFmtId="0" fontId="7" fillId="7" borderId="90" applyNumberFormat="0" applyAlignment="0" applyProtection="0"/>
    <xf numFmtId="171" fontId="25" fillId="0" borderId="104">
      <protection locked="0"/>
    </xf>
    <xf numFmtId="0" fontId="62" fillId="0" borderId="134" applyNumberFormat="0" applyFill="0" applyAlignment="0" applyProtection="0"/>
    <xf numFmtId="4" fontId="63" fillId="34" borderId="86" applyNumberFormat="0" applyProtection="0">
      <alignment horizontal="right" vertical="center"/>
    </xf>
    <xf numFmtId="4" fontId="43" fillId="14" borderId="109" applyNumberFormat="0" applyProtection="0">
      <alignment horizontal="left" vertical="center" indent="1"/>
    </xf>
    <xf numFmtId="171" fontId="25" fillId="0" borderId="99">
      <protection locked="0"/>
    </xf>
    <xf numFmtId="171" fontId="25" fillId="0" borderId="104">
      <protection locked="0"/>
    </xf>
    <xf numFmtId="171" fontId="25" fillId="0" borderId="92">
      <protection locked="0"/>
    </xf>
    <xf numFmtId="0" fontId="7" fillId="7" borderId="137" applyNumberFormat="0" applyAlignment="0" applyProtection="0"/>
    <xf numFmtId="4" fontId="43" fillId="14" borderId="127" applyNumberFormat="0" applyProtection="0">
      <alignment horizontal="left" vertical="center" indent="1"/>
    </xf>
    <xf numFmtId="0" fontId="7" fillId="7" borderId="124" applyNumberFormat="0" applyAlignment="0" applyProtection="0"/>
    <xf numFmtId="171" fontId="25" fillId="0" borderId="68">
      <protection locked="0"/>
    </xf>
    <xf numFmtId="171" fontId="25" fillId="0" borderId="68">
      <protection locked="0"/>
    </xf>
    <xf numFmtId="0" fontId="47" fillId="28" borderId="71" applyAlignment="0"/>
    <xf numFmtId="0" fontId="43" fillId="8" borderId="74" applyNumberFormat="0" applyProtection="0">
      <alignment horizontal="left" vertical="top" indent="1"/>
    </xf>
    <xf numFmtId="4" fontId="43" fillId="17" borderId="71" applyNumberFormat="0" applyProtection="0">
      <alignment horizontal="right" vertical="center"/>
    </xf>
    <xf numFmtId="4" fontId="43" fillId="19" borderId="73" applyNumberFormat="0" applyProtection="0">
      <alignment horizontal="right" vertical="center"/>
    </xf>
    <xf numFmtId="4" fontId="66" fillId="62" borderId="110" applyNumberFormat="0" applyProtection="0">
      <alignment vertical="center"/>
    </xf>
    <xf numFmtId="4" fontId="68" fillId="61" borderId="109" applyNumberFormat="0" applyProtection="0">
      <alignment horizontal="right" vertical="center"/>
    </xf>
    <xf numFmtId="0" fontId="47" fillId="28" borderId="105" applyAlignment="0"/>
    <xf numFmtId="171" fontId="25" fillId="0" borderId="68">
      <protection locked="0"/>
    </xf>
    <xf numFmtId="0" fontId="9" fillId="20" borderId="69" applyNumberFormat="0" applyAlignment="0" applyProtection="0"/>
    <xf numFmtId="171" fontId="25" fillId="0" borderId="68">
      <protection locked="0"/>
    </xf>
    <xf numFmtId="171" fontId="25" fillId="0" borderId="83">
      <protection locked="0"/>
    </xf>
    <xf numFmtId="171" fontId="25" fillId="0" borderId="117">
      <protection locked="0"/>
    </xf>
    <xf numFmtId="0" fontId="43" fillId="47" borderId="143" applyNumberFormat="0" applyFont="0" applyAlignment="0" applyProtection="0"/>
    <xf numFmtId="0" fontId="9" fillId="20" borderId="106" applyNumberFormat="0" applyAlignment="0" applyProtection="0"/>
    <xf numFmtId="0" fontId="13" fillId="0" borderId="108" applyNumberFormat="0" applyFill="0" applyAlignment="0" applyProtection="0"/>
    <xf numFmtId="0" fontId="7" fillId="7" borderId="100" applyNumberFormat="0" applyAlignment="0" applyProtection="0"/>
    <xf numFmtId="171" fontId="25" fillId="0" borderId="136">
      <protection locked="0"/>
    </xf>
    <xf numFmtId="0" fontId="47" fillId="28" borderId="150" applyAlignment="0"/>
    <xf numFmtId="0" fontId="7" fillId="7" borderId="79" applyNumberFormat="0" applyAlignment="0" applyProtection="0"/>
    <xf numFmtId="171" fontId="25" fillId="0" borderId="122">
      <protection locked="0"/>
    </xf>
    <xf numFmtId="171" fontId="25" fillId="0" borderId="83">
      <protection locked="0"/>
    </xf>
    <xf numFmtId="171" fontId="25" fillId="0" borderId="83">
      <protection locked="0"/>
    </xf>
    <xf numFmtId="171" fontId="25" fillId="0" borderId="136">
      <protection locked="0"/>
    </xf>
    <xf numFmtId="0" fontId="66" fillId="62" borderId="110" applyNumberFormat="0" applyProtection="0">
      <alignment horizontal="left" vertical="top" indent="1"/>
    </xf>
    <xf numFmtId="4" fontId="43" fillId="54" borderId="113" applyNumberFormat="0" applyProtection="0">
      <alignment horizontal="right" vertical="center"/>
    </xf>
    <xf numFmtId="171" fontId="25" fillId="0" borderId="136">
      <protection locked="0"/>
    </xf>
    <xf numFmtId="171" fontId="25" fillId="0" borderId="141">
      <protection locked="0"/>
    </xf>
    <xf numFmtId="4" fontId="43" fillId="14" borderId="86" applyNumberFormat="0" applyProtection="0">
      <alignment horizontal="left" vertical="center" indent="1"/>
    </xf>
    <xf numFmtId="0" fontId="9" fillId="20" borderId="69" applyNumberFormat="0" applyAlignment="0" applyProtection="0"/>
    <xf numFmtId="171" fontId="25" fillId="0" borderId="68">
      <protection locked="0"/>
    </xf>
    <xf numFmtId="0" fontId="47" fillId="28" borderId="139" applyAlignment="0"/>
    <xf numFmtId="4" fontId="63" fillId="53" borderId="127" applyNumberFormat="0" applyProtection="0">
      <alignment vertical="center"/>
    </xf>
    <xf numFmtId="4" fontId="63" fillId="34" borderId="113" applyNumberFormat="0" applyProtection="0">
      <alignment horizontal="right" vertical="center"/>
    </xf>
    <xf numFmtId="171" fontId="25" fillId="0" borderId="104">
      <protection locked="0"/>
    </xf>
    <xf numFmtId="4" fontId="43" fillId="22" borderId="109" applyNumberFormat="0" applyProtection="0">
      <alignment vertical="center"/>
    </xf>
    <xf numFmtId="0" fontId="9" fillId="20" borderId="93" applyNumberFormat="0" applyAlignment="0" applyProtection="0"/>
    <xf numFmtId="171" fontId="25" fillId="0" borderId="98">
      <protection locked="0"/>
    </xf>
    <xf numFmtId="0" fontId="13" fillId="0" borderId="121" applyNumberFormat="0" applyFill="0" applyAlignment="0" applyProtection="0"/>
    <xf numFmtId="171" fontId="25" fillId="0" borderId="117">
      <protection locked="0"/>
    </xf>
    <xf numFmtId="0" fontId="64" fillId="22" borderId="110" applyNumberFormat="0" applyProtection="0">
      <alignment horizontal="left" vertical="top" indent="1"/>
    </xf>
    <xf numFmtId="0" fontId="47" fillId="28" borderId="71" applyAlignment="0"/>
    <xf numFmtId="0" fontId="9" fillId="20" borderId="118" applyNumberFormat="0" applyAlignment="0" applyProtection="0"/>
    <xf numFmtId="171" fontId="25" fillId="0" borderId="104">
      <protection locked="0"/>
    </xf>
    <xf numFmtId="171" fontId="25" fillId="0" borderId="104">
      <protection locked="0"/>
    </xf>
    <xf numFmtId="171" fontId="25" fillId="0" borderId="99">
      <protection locked="0"/>
    </xf>
    <xf numFmtId="0" fontId="66" fillId="58" borderId="110" applyNumberFormat="0" applyProtection="0">
      <alignment horizontal="left" vertical="top" indent="1"/>
    </xf>
    <xf numFmtId="0" fontId="47" fillId="28" borderId="81" applyAlignment="0"/>
    <xf numFmtId="0" fontId="47" fillId="28" borderId="123" applyAlignment="0"/>
    <xf numFmtId="0" fontId="8" fillId="20" borderId="138" applyNumberFormat="0" applyAlignment="0" applyProtection="0"/>
    <xf numFmtId="0" fontId="47" fillId="28" borderId="123" applyAlignment="0"/>
    <xf numFmtId="0" fontId="7" fillId="7" borderId="90" applyNumberFormat="0" applyAlignment="0" applyProtection="0"/>
    <xf numFmtId="0" fontId="43" fillId="20" borderId="86" applyNumberFormat="0" applyProtection="0">
      <alignment horizontal="left" vertical="center" indent="1"/>
    </xf>
    <xf numFmtId="4" fontId="63" fillId="53" borderId="86" applyNumberFormat="0" applyProtection="0">
      <alignment vertical="center"/>
    </xf>
    <xf numFmtId="4" fontId="26" fillId="57" borderId="102" applyNumberFormat="0" applyProtection="0">
      <alignment horizontal="left" vertical="center" indent="1"/>
    </xf>
    <xf numFmtId="0" fontId="64" fillId="22" borderId="114" applyNumberFormat="0" applyProtection="0">
      <alignment horizontal="left" vertical="top" indent="1"/>
    </xf>
    <xf numFmtId="4" fontId="68" fillId="61" borderId="127" applyNumberFormat="0" applyProtection="0">
      <alignment horizontal="right" vertical="center"/>
    </xf>
    <xf numFmtId="0" fontId="13" fillId="0" borderId="108" applyNumberFormat="0" applyFill="0" applyAlignment="0" applyProtection="0"/>
    <xf numFmtId="0" fontId="8" fillId="20" borderId="107" applyNumberFormat="0" applyAlignment="0" applyProtection="0"/>
    <xf numFmtId="4" fontId="43" fillId="56" borderId="120" applyNumberFormat="0" applyProtection="0">
      <alignment horizontal="left" vertical="center" indent="1"/>
    </xf>
    <xf numFmtId="4" fontId="68" fillId="61" borderId="97" applyNumberFormat="0" applyProtection="0">
      <alignment horizontal="right" vertical="center"/>
    </xf>
    <xf numFmtId="0" fontId="43" fillId="8" borderId="97" applyNumberFormat="0" applyProtection="0">
      <alignment horizontal="left" vertical="center" indent="1"/>
    </xf>
    <xf numFmtId="0" fontId="47" fillId="28" borderId="105" applyAlignment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71" fontId="25" fillId="0" borderId="117">
      <protection locked="0"/>
    </xf>
    <xf numFmtId="171" fontId="25" fillId="0" borderId="117">
      <protection locked="0"/>
    </xf>
    <xf numFmtId="0" fontId="7" fillId="7" borderId="106" applyNumberFormat="0" applyAlignment="0" applyProtection="0"/>
    <xf numFmtId="171" fontId="25" fillId="0" borderId="104">
      <protection locked="0"/>
    </xf>
    <xf numFmtId="171" fontId="25" fillId="0" borderId="104">
      <protection locked="0"/>
    </xf>
    <xf numFmtId="171" fontId="25" fillId="0" borderId="104">
      <protection locked="0"/>
    </xf>
    <xf numFmtId="0" fontId="7" fillId="7" borderId="106" applyNumberFormat="0" applyAlignment="0" applyProtection="0"/>
    <xf numFmtId="0" fontId="7" fillId="7" borderId="118" applyNumberFormat="0" applyAlignment="0" applyProtection="0"/>
    <xf numFmtId="0" fontId="8" fillId="20" borderId="107" applyNumberFormat="0" applyAlignment="0" applyProtection="0"/>
    <xf numFmtId="171" fontId="25" fillId="0" borderId="104">
      <protection locked="0"/>
    </xf>
    <xf numFmtId="0" fontId="43" fillId="47" borderId="97" applyNumberFormat="0" applyFont="0" applyAlignment="0" applyProtection="0"/>
    <xf numFmtId="0" fontId="70" fillId="48" borderId="97" applyNumberFormat="0" applyAlignment="0" applyProtection="0"/>
    <xf numFmtId="0" fontId="87" fillId="0" borderId="0"/>
    <xf numFmtId="168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4" fontId="43" fillId="10" borderId="127" applyNumberFormat="0" applyProtection="0">
      <alignment horizontal="right" vertical="center"/>
    </xf>
    <xf numFmtId="0" fontId="43" fillId="47" borderId="73" applyNumberFormat="0" applyFont="0" applyAlignment="0" applyProtection="0"/>
    <xf numFmtId="4" fontId="68" fillId="61" borderId="73" applyNumberFormat="0" applyProtection="0">
      <alignment horizontal="right" vertical="center"/>
    </xf>
    <xf numFmtId="0" fontId="62" fillId="0" borderId="76" applyNumberFormat="0" applyFill="0" applyAlignment="0" applyProtection="0"/>
    <xf numFmtId="4" fontId="67" fillId="64" borderId="71" applyNumberFormat="0" applyProtection="0">
      <alignment horizontal="left" vertical="center" indent="1"/>
    </xf>
    <xf numFmtId="0" fontId="66" fillId="58" borderId="74" applyNumberFormat="0" applyProtection="0">
      <alignment horizontal="left" vertical="top" indent="1"/>
    </xf>
    <xf numFmtId="4" fontId="43" fillId="14" borderId="73" applyNumberFormat="0" applyProtection="0">
      <alignment horizontal="left" vertical="center" indent="1"/>
    </xf>
    <xf numFmtId="4" fontId="63" fillId="34" borderId="73" applyNumberFormat="0" applyProtection="0">
      <alignment horizontal="right" vertical="center"/>
    </xf>
    <xf numFmtId="4" fontId="43" fillId="0" borderId="73" applyNumberFormat="0" applyProtection="0">
      <alignment horizontal="right" vertical="center"/>
    </xf>
    <xf numFmtId="0" fontId="66" fillId="62" borderId="74" applyNumberFormat="0" applyProtection="0">
      <alignment horizontal="left" vertical="top" indent="1"/>
    </xf>
    <xf numFmtId="0" fontId="43" fillId="8" borderId="73" applyNumberFormat="0" applyProtection="0">
      <alignment horizontal="left" vertical="center" indent="1"/>
    </xf>
    <xf numFmtId="0" fontId="43" fillId="58" borderId="74" applyNumberFormat="0" applyProtection="0">
      <alignment horizontal="left" vertical="top" indent="1"/>
    </xf>
    <xf numFmtId="0" fontId="43" fillId="60" borderId="73" applyNumberFormat="0" applyProtection="0">
      <alignment horizontal="left" vertical="center" indent="1"/>
    </xf>
    <xf numFmtId="0" fontId="43" fillId="57" borderId="74" applyNumberFormat="0" applyProtection="0">
      <alignment horizontal="left" vertical="top" indent="1"/>
    </xf>
    <xf numFmtId="0" fontId="43" fillId="20" borderId="73" applyNumberFormat="0" applyProtection="0">
      <alignment horizontal="left" vertical="center" indent="1"/>
    </xf>
    <xf numFmtId="4" fontId="43" fillId="58" borderId="71" applyNumberFormat="0" applyProtection="0">
      <alignment horizontal="left" vertical="center" indent="1"/>
    </xf>
    <xf numFmtId="4" fontId="43" fillId="22" borderId="73" applyNumberFormat="0" applyProtection="0">
      <alignment vertical="center"/>
    </xf>
    <xf numFmtId="4" fontId="43" fillId="59" borderId="71" applyNumberFormat="0" applyProtection="0">
      <alignment horizontal="left" vertical="center" indent="1"/>
    </xf>
    <xf numFmtId="4" fontId="43" fillId="58" borderId="73" applyNumberFormat="0" applyProtection="0">
      <alignment horizontal="right" vertical="center"/>
    </xf>
    <xf numFmtId="4" fontId="26" fillId="57" borderId="71" applyNumberFormat="0" applyProtection="0">
      <alignment horizontal="left" vertical="center" indent="1"/>
    </xf>
    <xf numFmtId="4" fontId="26" fillId="57" borderId="71" applyNumberFormat="0" applyProtection="0">
      <alignment horizontal="left" vertical="center" indent="1"/>
    </xf>
    <xf numFmtId="4" fontId="43" fillId="54" borderId="73" applyNumberFormat="0" applyProtection="0">
      <alignment horizontal="right" vertical="center"/>
    </xf>
    <xf numFmtId="4" fontId="43" fillId="3" borderId="73" applyNumberFormat="0" applyProtection="0">
      <alignment horizontal="right" vertical="center"/>
    </xf>
    <xf numFmtId="4" fontId="43" fillId="14" borderId="73" applyNumberFormat="0" applyProtection="0">
      <alignment horizontal="left" vertical="center" indent="1"/>
    </xf>
    <xf numFmtId="0" fontId="64" fillId="22" borderId="74" applyNumberFormat="0" applyProtection="0">
      <alignment horizontal="left" vertical="top" indent="1"/>
    </xf>
    <xf numFmtId="4" fontId="43" fillId="53" borderId="73" applyNumberFormat="0" applyProtection="0">
      <alignment horizontal="left" vertical="center" indent="1"/>
    </xf>
    <xf numFmtId="4" fontId="63" fillId="53" borderId="73" applyNumberFormat="0" applyProtection="0">
      <alignment vertical="center"/>
    </xf>
    <xf numFmtId="0" fontId="65" fillId="57" borderId="111" applyBorder="0"/>
    <xf numFmtId="0" fontId="43" fillId="59" borderId="110" applyNumberFormat="0" applyProtection="0">
      <alignment horizontal="left" vertical="top" indent="1"/>
    </xf>
    <xf numFmtId="0" fontId="43" fillId="59" borderId="109" applyNumberFormat="0" applyProtection="0">
      <alignment horizontal="left" vertical="center" indent="1"/>
    </xf>
    <xf numFmtId="0" fontId="43" fillId="8" borderId="110" applyNumberFormat="0" applyProtection="0">
      <alignment horizontal="left" vertical="top" indent="1"/>
    </xf>
    <xf numFmtId="0" fontId="7" fillId="7" borderId="69" applyNumberFormat="0" applyAlignment="0" applyProtection="0"/>
    <xf numFmtId="0" fontId="13" fillId="0" borderId="140" applyNumberFormat="0" applyFill="0" applyAlignment="0" applyProtection="0"/>
    <xf numFmtId="0" fontId="7" fillId="7" borderId="90" applyNumberFormat="0" applyAlignment="0" applyProtection="0"/>
    <xf numFmtId="0" fontId="8" fillId="20" borderId="84" applyNumberFormat="0" applyAlignment="0" applyProtection="0"/>
    <xf numFmtId="0" fontId="13" fillId="0" borderId="85" applyNumberFormat="0" applyFill="0" applyAlignment="0" applyProtection="0"/>
    <xf numFmtId="0" fontId="7" fillId="7" borderId="90" applyNumberFormat="0" applyAlignment="0" applyProtection="0"/>
    <xf numFmtId="0" fontId="9" fillId="20" borderId="90" applyNumberFormat="0" applyAlignment="0" applyProtection="0"/>
    <xf numFmtId="171" fontId="25" fillId="0" borderId="78">
      <protection locked="0"/>
    </xf>
    <xf numFmtId="171" fontId="25" fillId="0" borderId="78">
      <protection locked="0"/>
    </xf>
    <xf numFmtId="0" fontId="47" fillId="28" borderId="81" applyAlignment="0"/>
    <xf numFmtId="171" fontId="25" fillId="0" borderId="78">
      <protection locked="0"/>
    </xf>
    <xf numFmtId="171" fontId="25" fillId="0" borderId="78">
      <protection locked="0"/>
    </xf>
    <xf numFmtId="0" fontId="43" fillId="47" borderId="86" applyNumberFormat="0" applyFont="0" applyAlignment="0" applyProtection="0"/>
    <xf numFmtId="0" fontId="9" fillId="20" borderId="100" applyNumberFormat="0" applyAlignment="0" applyProtection="0"/>
    <xf numFmtId="0" fontId="70" fillId="48" borderId="86" applyNumberFormat="0" applyAlignment="0" applyProtection="0"/>
    <xf numFmtId="0" fontId="47" fillId="28" borderId="139" applyAlignment="0"/>
    <xf numFmtId="0" fontId="43" fillId="8" borderId="86" applyNumberFormat="0" applyProtection="0">
      <alignment horizontal="left" vertical="center" indent="1"/>
    </xf>
    <xf numFmtId="4" fontId="68" fillId="61" borderId="86" applyNumberFormat="0" applyProtection="0">
      <alignment horizontal="right" vertical="center"/>
    </xf>
    <xf numFmtId="0" fontId="43" fillId="65" borderId="77"/>
    <xf numFmtId="4" fontId="66" fillId="62" borderId="87" applyNumberFormat="0" applyProtection="0">
      <alignment vertical="center"/>
    </xf>
    <xf numFmtId="0" fontId="65" fillId="57" borderId="88" applyBorder="0"/>
    <xf numFmtId="0" fontId="43" fillId="59" borderId="87" applyNumberFormat="0" applyProtection="0">
      <alignment horizontal="left" vertical="top" indent="1"/>
    </xf>
    <xf numFmtId="0" fontId="43" fillId="59" borderId="86" applyNumberFormat="0" applyProtection="0">
      <alignment horizontal="left" vertical="center" indent="1"/>
    </xf>
    <xf numFmtId="0" fontId="43" fillId="8" borderId="87" applyNumberFormat="0" applyProtection="0">
      <alignment horizontal="left" vertical="top" indent="1"/>
    </xf>
    <xf numFmtId="0" fontId="43" fillId="58" borderId="87" applyNumberFormat="0" applyProtection="0">
      <alignment horizontal="left" vertical="top" indent="1"/>
    </xf>
    <xf numFmtId="0" fontId="43" fillId="60" borderId="86" applyNumberFormat="0" applyProtection="0">
      <alignment horizontal="left" vertical="center" indent="1"/>
    </xf>
    <xf numFmtId="0" fontId="43" fillId="57" borderId="87" applyNumberFormat="0" applyProtection="0">
      <alignment horizontal="left" vertical="top" indent="1"/>
    </xf>
    <xf numFmtId="4" fontId="43" fillId="55" borderId="86" applyNumberFormat="0" applyProtection="0">
      <alignment horizontal="right" vertical="center"/>
    </xf>
    <xf numFmtId="4" fontId="43" fillId="18" borderId="86" applyNumberFormat="0" applyProtection="0">
      <alignment horizontal="right" vertical="center"/>
    </xf>
    <xf numFmtId="4" fontId="43" fillId="19" borderId="86" applyNumberFormat="0" applyProtection="0">
      <alignment horizontal="right" vertical="center"/>
    </xf>
    <xf numFmtId="4" fontId="43" fillId="15" borderId="86" applyNumberFormat="0" applyProtection="0">
      <alignment horizontal="right" vertical="center"/>
    </xf>
    <xf numFmtId="4" fontId="43" fillId="11" borderId="86" applyNumberFormat="0" applyProtection="0">
      <alignment horizontal="right" vertical="center"/>
    </xf>
    <xf numFmtId="4" fontId="43" fillId="17" borderId="81" applyNumberFormat="0" applyProtection="0">
      <alignment horizontal="right" vertical="center"/>
    </xf>
    <xf numFmtId="4" fontId="43" fillId="54" borderId="86" applyNumberFormat="0" applyProtection="0">
      <alignment horizontal="right" vertical="center"/>
    </xf>
    <xf numFmtId="4" fontId="43" fillId="3" borderId="86" applyNumberFormat="0" applyProtection="0">
      <alignment horizontal="right" vertical="center"/>
    </xf>
    <xf numFmtId="4" fontId="43" fillId="14" borderId="86" applyNumberFormat="0" applyProtection="0">
      <alignment horizontal="left" vertical="center" indent="1"/>
    </xf>
    <xf numFmtId="0" fontId="64" fillId="22" borderId="87" applyNumberFormat="0" applyProtection="0">
      <alignment horizontal="left" vertical="top" indent="1"/>
    </xf>
    <xf numFmtId="4" fontId="66" fillId="62" borderId="114" applyNumberFormat="0" applyProtection="0">
      <alignment vertical="center"/>
    </xf>
    <xf numFmtId="171" fontId="25" fillId="0" borderId="98">
      <protection locked="0"/>
    </xf>
    <xf numFmtId="0" fontId="9" fillId="20" borderId="79" applyNumberFormat="0" applyAlignment="0" applyProtection="0"/>
    <xf numFmtId="171" fontId="25" fillId="0" borderId="78">
      <protection locked="0"/>
    </xf>
    <xf numFmtId="171" fontId="25" fillId="0" borderId="78">
      <protection locked="0"/>
    </xf>
    <xf numFmtId="171" fontId="25" fillId="0" borderId="78">
      <protection locked="0"/>
    </xf>
    <xf numFmtId="171" fontId="25" fillId="0" borderId="78">
      <protection locked="0"/>
    </xf>
    <xf numFmtId="0" fontId="7" fillId="7" borderId="124" applyNumberFormat="0" applyAlignment="0" applyProtection="0"/>
    <xf numFmtId="4" fontId="43" fillId="0" borderId="113" applyNumberFormat="0" applyProtection="0">
      <alignment horizontal="right" vertical="center"/>
    </xf>
    <xf numFmtId="171" fontId="25" fillId="0" borderId="104">
      <protection locked="0"/>
    </xf>
    <xf numFmtId="0" fontId="9" fillId="20" borderId="100" applyNumberFormat="0" applyAlignment="0" applyProtection="0"/>
    <xf numFmtId="0" fontId="13" fillId="0" borderId="126" applyNumberFormat="0" applyFill="0" applyAlignment="0" applyProtection="0"/>
    <xf numFmtId="0" fontId="43" fillId="59" borderId="97" applyNumberFormat="0" applyProtection="0">
      <alignment horizontal="left" vertical="center" indent="1"/>
    </xf>
    <xf numFmtId="0" fontId="43" fillId="60" borderId="97" applyNumberFormat="0" applyProtection="0">
      <alignment horizontal="left" vertical="center" indent="1"/>
    </xf>
    <xf numFmtId="4" fontId="43" fillId="55" borderId="97" applyNumberFormat="0" applyProtection="0">
      <alignment horizontal="right" vertical="center"/>
    </xf>
    <xf numFmtId="4" fontId="43" fillId="18" borderId="97" applyNumberFormat="0" applyProtection="0">
      <alignment horizontal="right" vertical="center"/>
    </xf>
    <xf numFmtId="4" fontId="43" fillId="19" borderId="97" applyNumberFormat="0" applyProtection="0">
      <alignment horizontal="right" vertical="center"/>
    </xf>
    <xf numFmtId="4" fontId="43" fillId="15" borderId="97" applyNumberFormat="0" applyProtection="0">
      <alignment horizontal="right" vertical="center"/>
    </xf>
    <xf numFmtId="4" fontId="43" fillId="11" borderId="97" applyNumberFormat="0" applyProtection="0">
      <alignment horizontal="right" vertical="center"/>
    </xf>
    <xf numFmtId="4" fontId="43" fillId="54" borderId="97" applyNumberFormat="0" applyProtection="0">
      <alignment horizontal="right" vertical="center"/>
    </xf>
    <xf numFmtId="4" fontId="43" fillId="3" borderId="97" applyNumberFormat="0" applyProtection="0">
      <alignment horizontal="right" vertical="center"/>
    </xf>
    <xf numFmtId="4" fontId="43" fillId="14" borderId="97" applyNumberFormat="0" applyProtection="0">
      <alignment horizontal="left" vertical="center" indent="1"/>
    </xf>
    <xf numFmtId="171" fontId="25" fillId="0" borderId="147">
      <protection locked="0"/>
    </xf>
    <xf numFmtId="0" fontId="71" fillId="71" borderId="119" applyNumberFormat="0" applyAlignment="0" applyProtection="0"/>
    <xf numFmtId="0" fontId="9" fillId="20" borderId="90" applyNumberFormat="0" applyAlignment="0" applyProtection="0"/>
    <xf numFmtId="171" fontId="25" fillId="0" borderId="83">
      <protection locked="0"/>
    </xf>
    <xf numFmtId="171" fontId="25" fillId="0" borderId="83">
      <protection locked="0"/>
    </xf>
    <xf numFmtId="171" fontId="25" fillId="0" borderId="83">
      <protection locked="0"/>
    </xf>
    <xf numFmtId="171" fontId="25" fillId="0" borderId="83">
      <protection locked="0"/>
    </xf>
    <xf numFmtId="4" fontId="67" fillId="64" borderId="105" applyNumberFormat="0" applyProtection="0">
      <alignment horizontal="left" vertical="center" indent="1"/>
    </xf>
    <xf numFmtId="4" fontId="43" fillId="58" borderId="105" applyNumberFormat="0" applyProtection="0">
      <alignment horizontal="left" vertical="center" indent="1"/>
    </xf>
    <xf numFmtId="0" fontId="8" fillId="20" borderId="119" applyNumberFormat="0" applyAlignment="0" applyProtection="0"/>
    <xf numFmtId="0" fontId="43" fillId="65" borderId="91"/>
    <xf numFmtId="0" fontId="43" fillId="57" borderId="114" applyNumberFormat="0" applyProtection="0">
      <alignment horizontal="left" vertical="top" indent="1"/>
    </xf>
    <xf numFmtId="4" fontId="43" fillId="17" borderId="102" applyNumberFormat="0" applyProtection="0">
      <alignment horizontal="right" vertical="center"/>
    </xf>
    <xf numFmtId="4" fontId="43" fillId="14" borderId="113" applyNumberFormat="0" applyProtection="0">
      <alignment horizontal="left" vertical="center" indent="1"/>
    </xf>
    <xf numFmtId="4" fontId="67" fillId="64" borderId="102" applyNumberFormat="0" applyProtection="0">
      <alignment horizontal="left" vertical="center" indent="1"/>
    </xf>
    <xf numFmtId="4" fontId="43" fillId="58" borderId="102" applyNumberFormat="0" applyProtection="0">
      <alignment horizontal="left" vertical="center" indent="1"/>
    </xf>
    <xf numFmtId="4" fontId="67" fillId="64" borderId="123" applyNumberFormat="0" applyProtection="0">
      <alignment horizontal="left" vertical="center" indent="1"/>
    </xf>
    <xf numFmtId="4" fontId="43" fillId="58" borderId="123" applyNumberFormat="0" applyProtection="0">
      <alignment horizontal="left" vertical="center" indent="1"/>
    </xf>
    <xf numFmtId="4" fontId="67" fillId="64" borderId="120" applyNumberFormat="0" applyProtection="0">
      <alignment horizontal="left" vertical="center" indent="1"/>
    </xf>
    <xf numFmtId="4" fontId="43" fillId="58" borderId="120" applyNumberFormat="0" applyProtection="0">
      <alignment horizontal="left" vertical="center" indent="1"/>
    </xf>
    <xf numFmtId="0" fontId="65" fillId="57" borderId="129" applyBorder="0"/>
    <xf numFmtId="0" fontId="43" fillId="59" borderId="128" applyNumberFormat="0" applyProtection="0">
      <alignment horizontal="left" vertical="top" indent="1"/>
    </xf>
    <xf numFmtId="0" fontId="43" fillId="59" borderId="127" applyNumberFormat="0" applyProtection="0">
      <alignment horizontal="left" vertical="center" indent="1"/>
    </xf>
    <xf numFmtId="0" fontId="43" fillId="8" borderId="128" applyNumberFormat="0" applyProtection="0">
      <alignment horizontal="left" vertical="top" indent="1"/>
    </xf>
    <xf numFmtId="0" fontId="43" fillId="58" borderId="128" applyNumberFormat="0" applyProtection="0">
      <alignment horizontal="left" vertical="top" indent="1"/>
    </xf>
    <xf numFmtId="0" fontId="43" fillId="60" borderId="127" applyNumberFormat="0" applyProtection="0">
      <alignment horizontal="left" vertical="center" indent="1"/>
    </xf>
    <xf numFmtId="0" fontId="43" fillId="57" borderId="128" applyNumberFormat="0" applyProtection="0">
      <alignment horizontal="left" vertical="top" indent="1"/>
    </xf>
    <xf numFmtId="4" fontId="43" fillId="55" borderId="127" applyNumberFormat="0" applyProtection="0">
      <alignment horizontal="right" vertical="center"/>
    </xf>
    <xf numFmtId="4" fontId="43" fillId="18" borderId="127" applyNumberFormat="0" applyProtection="0">
      <alignment horizontal="right" vertical="center"/>
    </xf>
    <xf numFmtId="4" fontId="43" fillId="19" borderId="127" applyNumberFormat="0" applyProtection="0">
      <alignment horizontal="right" vertical="center"/>
    </xf>
    <xf numFmtId="4" fontId="43" fillId="15" borderId="127" applyNumberFormat="0" applyProtection="0">
      <alignment horizontal="right" vertical="center"/>
    </xf>
    <xf numFmtId="4" fontId="43" fillId="11" borderId="127" applyNumberFormat="0" applyProtection="0">
      <alignment horizontal="right" vertical="center"/>
    </xf>
    <xf numFmtId="4" fontId="43" fillId="17" borderId="123" applyNumberFormat="0" applyProtection="0">
      <alignment horizontal="right" vertical="center"/>
    </xf>
    <xf numFmtId="4" fontId="43" fillId="54" borderId="127" applyNumberFormat="0" applyProtection="0">
      <alignment horizontal="right" vertical="center"/>
    </xf>
    <xf numFmtId="4" fontId="43" fillId="3" borderId="127" applyNumberFormat="0" applyProtection="0">
      <alignment horizontal="right" vertical="center"/>
    </xf>
    <xf numFmtId="4" fontId="43" fillId="14" borderId="127" applyNumberFormat="0" applyProtection="0">
      <alignment horizontal="left" vertical="center" indent="1"/>
    </xf>
    <xf numFmtId="0" fontId="64" fillId="22" borderId="128" applyNumberFormat="0" applyProtection="0">
      <alignment horizontal="left" vertical="top" indent="1"/>
    </xf>
    <xf numFmtId="0" fontId="9" fillId="20" borderId="124" applyNumberFormat="0" applyAlignment="0" applyProtection="0"/>
    <xf numFmtId="171" fontId="25" fillId="0" borderId="122">
      <protection locked="0"/>
    </xf>
    <xf numFmtId="171" fontId="25" fillId="0" borderId="122">
      <protection locked="0"/>
    </xf>
    <xf numFmtId="171" fontId="25" fillId="0" borderId="122">
      <protection locked="0"/>
    </xf>
    <xf numFmtId="171" fontId="25" fillId="0" borderId="122">
      <protection locked="0"/>
    </xf>
    <xf numFmtId="4" fontId="66" fillId="62" borderId="132" applyNumberFormat="0" applyProtection="0">
      <alignment vertical="center"/>
    </xf>
    <xf numFmtId="0" fontId="65" fillId="57" borderId="133" applyBorder="0"/>
    <xf numFmtId="0" fontId="43" fillId="59" borderId="132" applyNumberFormat="0" applyProtection="0">
      <alignment horizontal="left" vertical="top" indent="1"/>
    </xf>
    <xf numFmtId="0" fontId="43" fillId="59" borderId="131" applyNumberFormat="0" applyProtection="0">
      <alignment horizontal="left" vertical="center" indent="1"/>
    </xf>
    <xf numFmtId="0" fontId="43" fillId="8" borderId="132" applyNumberFormat="0" applyProtection="0">
      <alignment horizontal="left" vertical="top" indent="1"/>
    </xf>
    <xf numFmtId="0" fontId="43" fillId="58" borderId="132" applyNumberFormat="0" applyProtection="0">
      <alignment horizontal="left" vertical="top" indent="1"/>
    </xf>
    <xf numFmtId="0" fontId="43" fillId="60" borderId="131" applyNumberFormat="0" applyProtection="0">
      <alignment horizontal="left" vertical="center" indent="1"/>
    </xf>
    <xf numFmtId="0" fontId="43" fillId="57" borderId="132" applyNumberFormat="0" applyProtection="0">
      <alignment horizontal="left" vertical="top" indent="1"/>
    </xf>
    <xf numFmtId="4" fontId="43" fillId="55" borderId="131" applyNumberFormat="0" applyProtection="0">
      <alignment horizontal="right" vertical="center"/>
    </xf>
    <xf numFmtId="4" fontId="43" fillId="18" borderId="131" applyNumberFormat="0" applyProtection="0">
      <alignment horizontal="right" vertical="center"/>
    </xf>
    <xf numFmtId="4" fontId="43" fillId="19" borderId="131" applyNumberFormat="0" applyProtection="0">
      <alignment horizontal="right" vertical="center"/>
    </xf>
    <xf numFmtId="4" fontId="43" fillId="15" borderId="131" applyNumberFormat="0" applyProtection="0">
      <alignment horizontal="right" vertical="center"/>
    </xf>
    <xf numFmtId="4" fontId="43" fillId="11" borderId="131" applyNumberFormat="0" applyProtection="0">
      <alignment horizontal="right" vertical="center"/>
    </xf>
    <xf numFmtId="4" fontId="43" fillId="17" borderId="120" applyNumberFormat="0" applyProtection="0">
      <alignment horizontal="right" vertical="center"/>
    </xf>
    <xf numFmtId="4" fontId="43" fillId="54" borderId="131" applyNumberFormat="0" applyProtection="0">
      <alignment horizontal="right" vertical="center"/>
    </xf>
    <xf numFmtId="4" fontId="43" fillId="3" borderId="131" applyNumberFormat="0" applyProtection="0">
      <alignment horizontal="right" vertical="center"/>
    </xf>
    <xf numFmtId="4" fontId="43" fillId="14" borderId="131" applyNumberFormat="0" applyProtection="0">
      <alignment horizontal="left" vertical="center" indent="1"/>
    </xf>
    <xf numFmtId="0" fontId="64" fillId="22" borderId="132" applyNumberFormat="0" applyProtection="0">
      <alignment horizontal="left" vertical="top" indent="1"/>
    </xf>
    <xf numFmtId="0" fontId="9" fillId="20" borderId="118" applyNumberFormat="0" applyAlignment="0" applyProtection="0"/>
    <xf numFmtId="171" fontId="25" fillId="0" borderId="117">
      <protection locked="0"/>
    </xf>
    <xf numFmtId="171" fontId="25" fillId="0" borderId="117">
      <protection locked="0"/>
    </xf>
    <xf numFmtId="171" fontId="25" fillId="0" borderId="117">
      <protection locked="0"/>
    </xf>
    <xf numFmtId="171" fontId="25" fillId="0" borderId="117">
      <protection locked="0"/>
    </xf>
    <xf numFmtId="4" fontId="67" fillId="64" borderId="139" applyNumberFormat="0" applyProtection="0">
      <alignment horizontal="left" vertical="center" indent="1"/>
    </xf>
    <xf numFmtId="4" fontId="43" fillId="58" borderId="139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4" fontId="66" fillId="62" borderId="144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39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0" fontId="9" fillId="20" borderId="137" applyNumberFormat="0" applyAlignment="0" applyProtection="0"/>
    <xf numFmtId="171" fontId="25" fillId="0" borderId="136">
      <protection locked="0"/>
    </xf>
    <xf numFmtId="171" fontId="25" fillId="0" borderId="136">
      <protection locked="0"/>
    </xf>
    <xf numFmtId="171" fontId="25" fillId="0" borderId="136">
      <protection locked="0"/>
    </xf>
    <xf numFmtId="171" fontId="25" fillId="0" borderId="136">
      <protection locked="0"/>
    </xf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47" fillId="28" borderId="150" applyAlignment="0"/>
    <xf numFmtId="0" fontId="8" fillId="20" borderId="149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4" fontId="43" fillId="17" borderId="150" applyNumberFormat="0" applyProtection="0">
      <alignment horizontal="right" vertical="center"/>
    </xf>
    <xf numFmtId="4" fontId="43" fillId="56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9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0" fontId="71" fillId="71" borderId="149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" fillId="0" borderId="0"/>
    <xf numFmtId="170" fontId="3" fillId="0" borderId="0" applyFill="0" applyBorder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8" fontId="21" fillId="0" borderId="0" applyFont="0" applyFill="0" applyBorder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47" fillId="28" borderId="150" applyAlignment="0"/>
    <xf numFmtId="0" fontId="8" fillId="20" borderId="149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4" fontId="43" fillId="22" borderId="143" applyNumberFormat="0" applyProtection="0">
      <alignment vertical="center"/>
    </xf>
    <xf numFmtId="4" fontId="63" fillId="53" borderId="143" applyNumberFormat="0" applyProtection="0">
      <alignment vertical="center"/>
    </xf>
    <xf numFmtId="4" fontId="43" fillId="53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43" fillId="14" borderId="143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4" fontId="43" fillId="56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4" fontId="43" fillId="59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43" fillId="2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8" borderId="144" applyNumberFormat="0" applyProtection="0">
      <alignment horizontal="left" vertical="top" indent="1"/>
    </xf>
    <xf numFmtId="0" fontId="43" fillId="8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59" borderId="144" applyNumberFormat="0" applyProtection="0">
      <alignment horizontal="left" vertical="top" indent="1"/>
    </xf>
    <xf numFmtId="0" fontId="65" fillId="57" borderId="145" applyBorder="0"/>
    <xf numFmtId="4" fontId="66" fillId="62" borderId="144" applyNumberFormat="0" applyProtection="0">
      <alignment vertical="center"/>
    </xf>
    <xf numFmtId="4" fontId="63" fillId="63" borderId="61" applyNumberFormat="0" applyProtection="0">
      <alignment vertical="center"/>
    </xf>
    <xf numFmtId="4" fontId="66" fillId="20" borderId="144" applyNumberFormat="0" applyProtection="0">
      <alignment horizontal="left" vertical="center" indent="1"/>
    </xf>
    <xf numFmtId="0" fontId="66" fillId="62" borderId="144" applyNumberFormat="0" applyProtection="0">
      <alignment horizontal="left" vertical="top" indent="1"/>
    </xf>
    <xf numFmtId="4" fontId="43" fillId="0" borderId="143" applyNumberFormat="0" applyProtection="0">
      <alignment horizontal="right" vertical="center"/>
    </xf>
    <xf numFmtId="4" fontId="63" fillId="34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6" fillId="58" borderId="144" applyNumberFormat="0" applyProtection="0">
      <alignment horizontal="left" vertical="top" indent="1"/>
    </xf>
    <xf numFmtId="4" fontId="67" fillId="64" borderId="150" applyNumberFormat="0" applyProtection="0">
      <alignment horizontal="left" vertical="center" indent="1"/>
    </xf>
    <xf numFmtId="0" fontId="43" fillId="65" borderId="61"/>
    <xf numFmtId="4" fontId="68" fillId="61" borderId="143" applyNumberFormat="0" applyProtection="0">
      <alignment horizontal="right" vertical="center"/>
    </xf>
    <xf numFmtId="0" fontId="70" fillId="48" borderId="143" applyNumberFormat="0" applyAlignment="0" applyProtection="0"/>
    <xf numFmtId="0" fontId="71" fillId="71" borderId="149" applyNumberFormat="0" applyAlignment="0" applyProtection="0"/>
    <xf numFmtId="0" fontId="72" fillId="71" borderId="143" applyNumberFormat="0" applyAlignment="0" applyProtection="0"/>
    <xf numFmtId="0" fontId="62" fillId="0" borderId="146" applyNumberFormat="0" applyFill="0" applyAlignment="0" applyProtection="0"/>
    <xf numFmtId="0" fontId="43" fillId="47" borderId="143" applyNumberFormat="0" applyFon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4" fontId="43" fillId="55" borderId="143" applyNumberFormat="0" applyProtection="0">
      <alignment horizontal="right" vertical="center"/>
    </xf>
    <xf numFmtId="171" fontId="25" fillId="0" borderId="147">
      <protection locked="0"/>
    </xf>
    <xf numFmtId="4" fontId="43" fillId="59" borderId="150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3" fillId="8" borderId="143" applyNumberFormat="0" applyProtection="0">
      <alignment horizontal="left" vertical="center" indent="1"/>
    </xf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66" fillId="58" borderId="144" applyNumberFormat="0" applyProtection="0">
      <alignment horizontal="left" vertical="top" indent="1"/>
    </xf>
    <xf numFmtId="0" fontId="8" fillId="20" borderId="149" applyNumberFormat="0" applyAlignment="0" applyProtection="0"/>
    <xf numFmtId="0" fontId="9" fillId="20" borderId="148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47" fillId="28" borderId="150" applyAlignment="0"/>
    <xf numFmtId="0" fontId="7" fillId="7" borderId="148" applyNumberFormat="0" applyAlignment="0" applyProtection="0"/>
    <xf numFmtId="0" fontId="43" fillId="47" borderId="143" applyNumberFormat="0" applyFont="0" applyAlignment="0" applyProtection="0"/>
    <xf numFmtId="0" fontId="47" fillId="28" borderId="150" applyAlignment="0"/>
    <xf numFmtId="0" fontId="71" fillId="71" borderId="149" applyNumberFormat="0" applyAlignment="0" applyProtection="0"/>
    <xf numFmtId="0" fontId="8" fillId="20" borderId="149" applyNumberFormat="0" applyAlignment="0" applyProtection="0"/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0" fontId="7" fillId="7" borderId="148" applyNumberFormat="0" applyAlignment="0" applyProtection="0"/>
    <xf numFmtId="4" fontId="43" fillId="0" borderId="143" applyNumberFormat="0" applyProtection="0">
      <alignment horizontal="right" vertical="center"/>
    </xf>
    <xf numFmtId="0" fontId="7" fillId="7" borderId="148" applyNumberFormat="0" applyAlignment="0" applyProtection="0"/>
    <xf numFmtId="0" fontId="7" fillId="7" borderId="148" applyNumberFormat="0" applyAlignment="0" applyProtection="0"/>
    <xf numFmtId="0" fontId="66" fillId="58" borderId="144" applyNumberFormat="0" applyProtection="0">
      <alignment horizontal="left" vertical="top" indent="1"/>
    </xf>
    <xf numFmtId="0" fontId="70" fillId="48" borderId="143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13" fillId="0" borderId="151" applyNumberFormat="0" applyFill="0" applyAlignment="0" applyProtection="0"/>
    <xf numFmtId="0" fontId="43" fillId="20" borderId="143" applyNumberFormat="0" applyProtection="0">
      <alignment horizontal="left" vertical="center" indent="1"/>
    </xf>
    <xf numFmtId="4" fontId="43" fillId="53" borderId="143" applyNumberFormat="0" applyProtection="0">
      <alignment horizontal="left" vertical="center" indent="1"/>
    </xf>
    <xf numFmtId="171" fontId="25" fillId="0" borderId="147">
      <protection locked="0"/>
    </xf>
    <xf numFmtId="0" fontId="43" fillId="58" borderId="144" applyNumberFormat="0" applyProtection="0">
      <alignment horizontal="left" vertical="top" indent="1"/>
    </xf>
    <xf numFmtId="0" fontId="47" fillId="28" borderId="150" applyAlignment="0"/>
    <xf numFmtId="0" fontId="71" fillId="71" borderId="149" applyNumberFormat="0" applyAlignment="0" applyProtection="0"/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4" fontId="43" fillId="59" borderId="150" applyNumberFormat="0" applyProtection="0">
      <alignment horizontal="left" vertical="center" indent="1"/>
    </xf>
    <xf numFmtId="171" fontId="25" fillId="0" borderId="147">
      <protection locked="0"/>
    </xf>
    <xf numFmtId="0" fontId="7" fillId="7" borderId="148" applyNumberFormat="0" applyAlignment="0" applyProtection="0"/>
    <xf numFmtId="0" fontId="7" fillId="7" borderId="148" applyNumberFormat="0" applyAlignment="0" applyProtection="0"/>
    <xf numFmtId="4" fontId="66" fillId="62" borderId="144" applyNumberFormat="0" applyProtection="0">
      <alignment vertical="center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0" fontId="72" fillId="71" borderId="143" applyNumberFormat="0" applyAlignment="0" applyProtection="0"/>
    <xf numFmtId="4" fontId="66" fillId="20" borderId="144" applyNumberFormat="0" applyProtection="0">
      <alignment horizontal="left" vertical="center" indent="1"/>
    </xf>
    <xf numFmtId="4" fontId="43" fillId="56" borderId="150" applyNumberFormat="0" applyProtection="0">
      <alignment horizontal="left" vertical="center" indent="1"/>
    </xf>
    <xf numFmtId="4" fontId="43" fillId="10" borderId="143" applyNumberFormat="0" applyProtection="0">
      <alignment horizontal="right" vertical="center"/>
    </xf>
    <xf numFmtId="0" fontId="9" fillId="20" borderId="148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0" fontId="43" fillId="47" borderId="143" applyNumberFormat="0" applyFont="0" applyAlignment="0" applyProtection="0"/>
    <xf numFmtId="4" fontId="43" fillId="58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72" fillId="71" borderId="143" applyNumberFormat="0" applyAlignment="0" applyProtection="0"/>
    <xf numFmtId="4" fontId="43" fillId="56" borderId="150" applyNumberFormat="0" applyProtection="0">
      <alignment horizontal="left" vertical="center" indent="1"/>
    </xf>
    <xf numFmtId="4" fontId="43" fillId="0" borderId="143" applyNumberFormat="0" applyProtection="0">
      <alignment horizontal="right" vertical="center"/>
    </xf>
    <xf numFmtId="4" fontId="26" fillId="57" borderId="150" applyNumberFormat="0" applyProtection="0">
      <alignment horizontal="left" vertical="center" indent="1"/>
    </xf>
    <xf numFmtId="4" fontId="43" fillId="22" borderId="143" applyNumberFormat="0" applyProtection="0">
      <alignment vertical="center"/>
    </xf>
    <xf numFmtId="0" fontId="47" fillId="28" borderId="150" applyAlignment="0"/>
    <xf numFmtId="171" fontId="25" fillId="0" borderId="147">
      <protection locked="0"/>
    </xf>
    <xf numFmtId="0" fontId="47" fillId="28" borderId="150" applyAlignment="0"/>
    <xf numFmtId="4" fontId="43" fillId="15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0" fontId="13" fillId="0" borderId="151" applyNumberFormat="0" applyFill="0" applyAlignment="0" applyProtection="0"/>
    <xf numFmtId="4" fontId="63" fillId="53" borderId="143" applyNumberFormat="0" applyProtection="0">
      <alignment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13" fillId="0" borderId="151" applyNumberFormat="0" applyFill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4" fontId="43" fillId="17" borderId="150" applyNumberFormat="0" applyProtection="0">
      <alignment horizontal="right" vertical="center"/>
    </xf>
    <xf numFmtId="171" fontId="25" fillId="0" borderId="147">
      <protection locked="0"/>
    </xf>
    <xf numFmtId="0" fontId="47" fillId="28" borderId="150" applyAlignment="0"/>
    <xf numFmtId="0" fontId="72" fillId="71" borderId="143" applyNumberFormat="0" applyAlignment="0" applyProtection="0"/>
    <xf numFmtId="0" fontId="13" fillId="0" borderId="151" applyNumberFormat="0" applyFill="0" applyAlignment="0" applyProtection="0"/>
    <xf numFmtId="171" fontId="25" fillId="0" borderId="147">
      <protection locked="0"/>
    </xf>
    <xf numFmtId="0" fontId="62" fillId="0" borderId="146" applyNumberFormat="0" applyFill="0" applyAlignment="0" applyProtection="0"/>
    <xf numFmtId="171" fontId="25" fillId="0" borderId="147">
      <protection locked="0"/>
    </xf>
    <xf numFmtId="0" fontId="70" fillId="48" borderId="143" applyNumberFormat="0" applyAlignment="0" applyProtection="0"/>
    <xf numFmtId="0" fontId="43" fillId="57" borderId="144" applyNumberFormat="0" applyProtection="0">
      <alignment horizontal="left" vertical="top" indent="1"/>
    </xf>
    <xf numFmtId="171" fontId="25" fillId="0" borderId="147">
      <protection locked="0"/>
    </xf>
    <xf numFmtId="171" fontId="25" fillId="0" borderId="147">
      <protection locked="0"/>
    </xf>
    <xf numFmtId="0" fontId="66" fillId="58" borderId="144" applyNumberFormat="0" applyProtection="0">
      <alignment horizontal="left" vertical="top" indent="1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4" fontId="43" fillId="53" borderId="143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47" fillId="28" borderId="150" applyAlignment="0"/>
    <xf numFmtId="0" fontId="8" fillId="20" borderId="149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0" fontId="7" fillId="7" borderId="148" applyNumberFormat="0" applyAlignment="0" applyProtection="0"/>
    <xf numFmtId="4" fontId="43" fillId="15" borderId="143" applyNumberFormat="0" applyProtection="0">
      <alignment horizontal="right" vertical="center"/>
    </xf>
    <xf numFmtId="171" fontId="25" fillId="0" borderId="147">
      <protection locked="0"/>
    </xf>
    <xf numFmtId="4" fontId="43" fillId="14" borderId="143" applyNumberFormat="0" applyProtection="0">
      <alignment horizontal="left" vertical="center" indent="1"/>
    </xf>
    <xf numFmtId="0" fontId="65" fillId="57" borderId="145" applyBorder="0"/>
    <xf numFmtId="171" fontId="25" fillId="0" borderId="147">
      <protection locked="0"/>
    </xf>
    <xf numFmtId="4" fontId="43" fillId="0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2" fillId="71" borderId="143" applyNumberFormat="0" applyAlignment="0" applyProtection="0"/>
    <xf numFmtId="0" fontId="43" fillId="59" borderId="144" applyNumberFormat="0" applyProtection="0">
      <alignment horizontal="left" vertical="top" indent="1"/>
    </xf>
    <xf numFmtId="0" fontId="7" fillId="7" borderId="148" applyNumberFormat="0" applyAlignment="0" applyProtection="0"/>
    <xf numFmtId="0" fontId="43" fillId="20" borderId="143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0" fontId="66" fillId="58" borderId="144" applyNumberFormat="0" applyProtection="0">
      <alignment horizontal="left" vertical="top" indent="1"/>
    </xf>
    <xf numFmtId="171" fontId="25" fillId="0" borderId="147">
      <protection locked="0"/>
    </xf>
    <xf numFmtId="4" fontId="63" fillId="34" borderId="143" applyNumberFormat="0" applyProtection="0">
      <alignment horizontal="right" vertical="center"/>
    </xf>
    <xf numFmtId="171" fontId="25" fillId="0" borderId="147">
      <protection locked="0"/>
    </xf>
    <xf numFmtId="4" fontId="26" fillId="57" borderId="150" applyNumberFormat="0" applyProtection="0">
      <alignment horizontal="left" vertical="center" indent="1"/>
    </xf>
    <xf numFmtId="0" fontId="47" fillId="28" borderId="150" applyAlignment="0"/>
    <xf numFmtId="0" fontId="9" fillId="20" borderId="148" applyNumberFormat="0" applyAlignment="0" applyProtection="0"/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43" fillId="22" borderId="143" applyNumberFormat="0" applyProtection="0">
      <alignment vertical="center"/>
    </xf>
    <xf numFmtId="171" fontId="25" fillId="0" borderId="147">
      <protection locked="0"/>
    </xf>
    <xf numFmtId="4" fontId="43" fillId="0" borderId="143" applyNumberFormat="0" applyProtection="0">
      <alignment horizontal="right" vertical="center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0" fontId="47" fillId="28" borderId="150" applyAlignment="0"/>
    <xf numFmtId="4" fontId="43" fillId="58" borderId="143" applyNumberFormat="0" applyProtection="0">
      <alignment horizontal="right" vertical="center"/>
    </xf>
    <xf numFmtId="0" fontId="9" fillId="20" borderId="148" applyNumberFormat="0" applyAlignment="0" applyProtection="0"/>
    <xf numFmtId="0" fontId="7" fillId="7" borderId="148" applyNumberFormat="0" applyAlignment="0" applyProtection="0"/>
    <xf numFmtId="4" fontId="43" fillId="59" borderId="150" applyNumberFormat="0" applyProtection="0">
      <alignment horizontal="left" vertical="center" indent="1"/>
    </xf>
    <xf numFmtId="0" fontId="8" fillId="20" borderId="149" applyNumberFormat="0" applyAlignment="0" applyProtection="0"/>
    <xf numFmtId="0" fontId="13" fillId="0" borderId="151" applyNumberFormat="0" applyFill="0" applyAlignment="0" applyProtection="0"/>
    <xf numFmtId="0" fontId="9" fillId="20" borderId="148" applyNumberFormat="0" applyAlignment="0" applyProtection="0"/>
    <xf numFmtId="4" fontId="68" fillId="61" borderId="143" applyNumberFormat="0" applyProtection="0">
      <alignment horizontal="right" vertical="center"/>
    </xf>
    <xf numFmtId="171" fontId="25" fillId="0" borderId="147">
      <protection locked="0"/>
    </xf>
    <xf numFmtId="4" fontId="66" fillId="20" borderId="144" applyNumberFormat="0" applyProtection="0">
      <alignment horizontal="left" vertical="center" indent="1"/>
    </xf>
    <xf numFmtId="4" fontId="66" fillId="20" borderId="144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13" fillId="0" borderId="151" applyNumberFormat="0" applyFill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0" fillId="48" borderId="143" applyNumberFormat="0" applyAlignment="0" applyProtection="0"/>
    <xf numFmtId="0" fontId="43" fillId="59" borderId="144" applyNumberFormat="0" applyProtection="0">
      <alignment horizontal="left" vertical="top" indent="1"/>
    </xf>
    <xf numFmtId="4" fontId="66" fillId="62" borderId="144" applyNumberFormat="0" applyProtection="0">
      <alignment vertical="center"/>
    </xf>
    <xf numFmtId="4" fontId="43" fillId="15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1" fillId="71" borderId="149" applyNumberFormat="0" applyAlignment="0" applyProtection="0"/>
    <xf numFmtId="4" fontId="66" fillId="20" borderId="144" applyNumberFormat="0" applyProtection="0">
      <alignment horizontal="left" vertical="center" indent="1"/>
    </xf>
    <xf numFmtId="4" fontId="66" fillId="20" borderId="144" applyNumberFormat="0" applyProtection="0">
      <alignment horizontal="left" vertical="center" indent="1"/>
    </xf>
    <xf numFmtId="0" fontId="13" fillId="0" borderId="151" applyNumberFormat="0" applyFill="0" applyAlignment="0" applyProtection="0"/>
    <xf numFmtId="4" fontId="43" fillId="59" borderId="150" applyNumberFormat="0" applyProtection="0">
      <alignment horizontal="left" vertical="center" indent="1"/>
    </xf>
    <xf numFmtId="0" fontId="43" fillId="20" borderId="143" applyNumberFormat="0" applyProtection="0">
      <alignment horizontal="left" vertical="center" indent="1"/>
    </xf>
    <xf numFmtId="0" fontId="71" fillId="71" borderId="149" applyNumberFormat="0" applyAlignment="0" applyProtection="0"/>
    <xf numFmtId="0" fontId="70" fillId="48" borderId="143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4" fontId="26" fillId="57" borderId="150" applyNumberFormat="0" applyProtection="0">
      <alignment horizontal="left" vertical="center" indent="1"/>
    </xf>
    <xf numFmtId="0" fontId="47" fillId="28" borderId="150" applyAlignment="0"/>
    <xf numFmtId="4" fontId="43" fillId="19" borderId="143" applyNumberFormat="0" applyProtection="0">
      <alignment horizontal="right" vertical="center"/>
    </xf>
    <xf numFmtId="171" fontId="25" fillId="0" borderId="147">
      <protection locked="0"/>
    </xf>
    <xf numFmtId="0" fontId="66" fillId="62" borderId="144" applyNumberFormat="0" applyProtection="0">
      <alignment horizontal="left" vertical="top" indent="1"/>
    </xf>
    <xf numFmtId="4" fontId="43" fillId="59" borderId="150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4" fontId="43" fillId="58" borderId="143" applyNumberFormat="0" applyProtection="0">
      <alignment horizontal="right" vertical="center"/>
    </xf>
    <xf numFmtId="0" fontId="72" fillId="71" borderId="143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43" fillId="14" borderId="143" applyNumberFormat="0" applyProtection="0">
      <alignment horizontal="left" vertical="center" indent="1"/>
    </xf>
    <xf numFmtId="0" fontId="8" fillId="20" borderId="149" applyNumberFormat="0" applyAlignment="0" applyProtection="0"/>
    <xf numFmtId="4" fontId="63" fillId="53" borderId="143" applyNumberFormat="0" applyProtection="0">
      <alignment vertical="center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7" fillId="7" borderId="148" applyNumberFormat="0" applyAlignment="0" applyProtection="0"/>
    <xf numFmtId="4" fontId="43" fillId="54" borderId="143" applyNumberFormat="0" applyProtection="0">
      <alignment horizontal="right" vertical="center"/>
    </xf>
    <xf numFmtId="4" fontId="63" fillId="34" borderId="143" applyNumberFormat="0" applyProtection="0">
      <alignment horizontal="right" vertical="center"/>
    </xf>
    <xf numFmtId="4" fontId="43" fillId="53" borderId="143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0" fontId="7" fillId="7" borderId="148" applyNumberFormat="0" applyAlignment="0" applyProtection="0"/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4" fontId="26" fillId="57" borderId="150" applyNumberFormat="0" applyProtection="0">
      <alignment horizontal="left" vertical="center" indent="1"/>
    </xf>
    <xf numFmtId="4" fontId="43" fillId="53" borderId="143" applyNumberFormat="0" applyProtection="0">
      <alignment horizontal="left" vertical="center" indent="1"/>
    </xf>
    <xf numFmtId="0" fontId="47" fillId="28" borderId="150" applyAlignment="0"/>
    <xf numFmtId="4" fontId="43" fillId="11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0" fontId="43" fillId="8" borderId="143" applyNumberFormat="0" applyProtection="0">
      <alignment horizontal="left" vertical="center" indent="1"/>
    </xf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13" fillId="0" borderId="151" applyNumberFormat="0" applyFill="0" applyAlignment="0" applyProtection="0"/>
    <xf numFmtId="0" fontId="13" fillId="0" borderId="151" applyNumberFormat="0" applyFill="0" applyAlignment="0" applyProtection="0"/>
    <xf numFmtId="4" fontId="43" fillId="22" borderId="143" applyNumberFormat="0" applyProtection="0">
      <alignment vertical="center"/>
    </xf>
    <xf numFmtId="0" fontId="47" fillId="28" borderId="150" applyAlignment="0"/>
    <xf numFmtId="4" fontId="43" fillId="56" borderId="150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4" fontId="67" fillId="64" borderId="150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0" fontId="43" fillId="20" borderId="143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4" fontId="43" fillId="22" borderId="143" applyNumberFormat="0" applyProtection="0">
      <alignment vertical="center"/>
    </xf>
    <xf numFmtId="4" fontId="63" fillId="53" borderId="143" applyNumberFormat="0" applyProtection="0">
      <alignment vertical="center"/>
    </xf>
    <xf numFmtId="4" fontId="43" fillId="53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43" fillId="14" borderId="143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4" fontId="43" fillId="56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4" fontId="43" fillId="59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43" fillId="2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8" borderId="144" applyNumberFormat="0" applyProtection="0">
      <alignment horizontal="left" vertical="top" indent="1"/>
    </xf>
    <xf numFmtId="0" fontId="43" fillId="8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59" borderId="144" applyNumberFormat="0" applyProtection="0">
      <alignment horizontal="left" vertical="top" indent="1"/>
    </xf>
    <xf numFmtId="0" fontId="65" fillId="57" borderId="145" applyBorder="0"/>
    <xf numFmtId="4" fontId="66" fillId="62" borderId="144" applyNumberFormat="0" applyProtection="0">
      <alignment vertical="center"/>
    </xf>
    <xf numFmtId="4" fontId="66" fillId="20" borderId="144" applyNumberFormat="0" applyProtection="0">
      <alignment horizontal="left" vertical="center" indent="1"/>
    </xf>
    <xf numFmtId="0" fontId="66" fillId="62" borderId="144" applyNumberFormat="0" applyProtection="0">
      <alignment horizontal="left" vertical="top" indent="1"/>
    </xf>
    <xf numFmtId="4" fontId="43" fillId="0" borderId="143" applyNumberFormat="0" applyProtection="0">
      <alignment horizontal="right" vertical="center"/>
    </xf>
    <xf numFmtId="4" fontId="63" fillId="34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6" fillId="58" borderId="144" applyNumberFormat="0" applyProtection="0">
      <alignment horizontal="left" vertical="top" indent="1"/>
    </xf>
    <xf numFmtId="4" fontId="67" fillId="64" borderId="150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0" fontId="70" fillId="48" borderId="143" applyNumberFormat="0" applyAlignment="0" applyProtection="0"/>
    <xf numFmtId="0" fontId="71" fillId="71" borderId="149" applyNumberFormat="0" applyAlignment="0" applyProtection="0"/>
    <xf numFmtId="0" fontId="72" fillId="71" borderId="143" applyNumberFormat="0" applyAlignment="0" applyProtection="0"/>
    <xf numFmtId="0" fontId="62" fillId="0" borderId="146" applyNumberFormat="0" applyFill="0" applyAlignment="0" applyProtection="0"/>
    <xf numFmtId="0" fontId="43" fillId="47" borderId="143" applyNumberFormat="0" applyFont="0" applyAlignment="0" applyProtection="0"/>
    <xf numFmtId="0" fontId="8" fillId="20" borderId="149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70" fillId="48" borderId="143" applyNumberFormat="0" applyAlignment="0" applyProtection="0"/>
    <xf numFmtId="171" fontId="25" fillId="0" borderId="147">
      <protection locked="0"/>
    </xf>
    <xf numFmtId="0" fontId="47" fillId="28" borderId="150" applyAlignment="0"/>
    <xf numFmtId="0" fontId="72" fillId="71" borderId="143" applyNumberFormat="0" applyAlignment="0" applyProtection="0"/>
    <xf numFmtId="0" fontId="66" fillId="62" borderId="144" applyNumberFormat="0" applyProtection="0">
      <alignment horizontal="left" vertical="top" indent="1"/>
    </xf>
    <xf numFmtId="171" fontId="25" fillId="0" borderId="147">
      <protection locked="0"/>
    </xf>
    <xf numFmtId="0" fontId="43" fillId="8" borderId="143" applyNumberFormat="0" applyProtection="0">
      <alignment horizontal="left" vertical="center" indent="1"/>
    </xf>
    <xf numFmtId="0" fontId="72" fillId="71" borderId="143" applyNumberFormat="0" applyAlignment="0" applyProtection="0"/>
    <xf numFmtId="0" fontId="47" fillId="28" borderId="150" applyAlignment="0"/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0" fontId="62" fillId="0" borderId="146" applyNumberFormat="0" applyFill="0" applyAlignment="0" applyProtection="0"/>
    <xf numFmtId="4" fontId="43" fillId="56" borderId="150" applyNumberFormat="0" applyProtection="0">
      <alignment horizontal="left" vertical="center" indent="1"/>
    </xf>
    <xf numFmtId="0" fontId="7" fillId="7" borderId="148" applyNumberFormat="0" applyAlignment="0" applyProtection="0"/>
    <xf numFmtId="171" fontId="25" fillId="0" borderId="147">
      <protection locked="0"/>
    </xf>
    <xf numFmtId="4" fontId="63" fillId="63" borderId="135" applyNumberFormat="0" applyProtection="0">
      <alignment vertical="center"/>
    </xf>
    <xf numFmtId="4" fontId="26" fillId="57" borderId="150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7" fillId="7" borderId="148" applyNumberFormat="0" applyAlignment="0" applyProtection="0"/>
    <xf numFmtId="4" fontId="43" fillId="53" borderId="143" applyNumberFormat="0" applyProtection="0">
      <alignment horizontal="left" vertical="center" indent="1"/>
    </xf>
    <xf numFmtId="171" fontId="25" fillId="0" borderId="147">
      <protection locked="0"/>
    </xf>
    <xf numFmtId="4" fontId="26" fillId="57" borderId="150" applyNumberFormat="0" applyProtection="0">
      <alignment horizontal="left" vertical="center" indent="1"/>
    </xf>
    <xf numFmtId="171" fontId="25" fillId="0" borderId="147">
      <protection locked="0"/>
    </xf>
    <xf numFmtId="4" fontId="43" fillId="18" borderId="143" applyNumberFormat="0" applyProtection="0">
      <alignment horizontal="right" vertical="center"/>
    </xf>
    <xf numFmtId="4" fontId="68" fillId="61" borderId="143" applyNumberFormat="0" applyProtection="0">
      <alignment horizontal="right" vertical="center"/>
    </xf>
    <xf numFmtId="171" fontId="25" fillId="0" borderId="147">
      <protection locked="0"/>
    </xf>
    <xf numFmtId="0" fontId="8" fillId="20" borderId="149" applyNumberFormat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9" fillId="20" borderId="148" applyNumberFormat="0" applyAlignment="0" applyProtection="0"/>
    <xf numFmtId="4" fontId="43" fillId="14" borderId="143" applyNumberFormat="0" applyProtection="0">
      <alignment horizontal="left" vertical="center" indent="1"/>
    </xf>
    <xf numFmtId="4" fontId="63" fillId="53" borderId="143" applyNumberFormat="0" applyProtection="0">
      <alignment vertical="center"/>
    </xf>
    <xf numFmtId="0" fontId="47" fillId="28" borderId="150" applyAlignment="0"/>
    <xf numFmtId="4" fontId="43" fillId="14" borderId="143" applyNumberFormat="0" applyProtection="0">
      <alignment horizontal="left" vertical="center" indent="1"/>
    </xf>
    <xf numFmtId="171" fontId="25" fillId="0" borderId="147">
      <protection locked="0"/>
    </xf>
    <xf numFmtId="0" fontId="43" fillId="60" borderId="143" applyNumberFormat="0" applyProtection="0">
      <alignment horizontal="left" vertical="center" indent="1"/>
    </xf>
    <xf numFmtId="4" fontId="43" fillId="22" borderId="143" applyNumberFormat="0" applyProtection="0">
      <alignment vertical="center"/>
    </xf>
    <xf numFmtId="0" fontId="43" fillId="47" borderId="143" applyNumberFormat="0" applyFont="0" applyAlignment="0" applyProtection="0"/>
    <xf numFmtId="171" fontId="25" fillId="0" borderId="147">
      <protection locked="0"/>
    </xf>
    <xf numFmtId="4" fontId="26" fillId="57" borderId="150" applyNumberFormat="0" applyProtection="0">
      <alignment horizontal="left" vertical="center" indent="1"/>
    </xf>
    <xf numFmtId="171" fontId="25" fillId="0" borderId="147">
      <protection locked="0"/>
    </xf>
    <xf numFmtId="0" fontId="8" fillId="20" borderId="149" applyNumberFormat="0" applyAlignment="0" applyProtection="0"/>
    <xf numFmtId="4" fontId="43" fillId="56" borderId="150" applyNumberFormat="0" applyProtection="0">
      <alignment horizontal="left" vertical="center" indent="1"/>
    </xf>
    <xf numFmtId="0" fontId="7" fillId="7" borderId="148" applyNumberFormat="0" applyAlignment="0" applyProtection="0"/>
    <xf numFmtId="4" fontId="26" fillId="57" borderId="150" applyNumberFormat="0" applyProtection="0">
      <alignment horizontal="left" vertical="center" indent="1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4" fontId="43" fillId="19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0" fontId="43" fillId="59" borderId="143" applyNumberFormat="0" applyProtection="0">
      <alignment horizontal="left" vertical="center" indent="1"/>
    </xf>
    <xf numFmtId="0" fontId="65" fillId="57" borderId="145" applyBorder="0"/>
    <xf numFmtId="4" fontId="43" fillId="11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171" fontId="25" fillId="0" borderId="147">
      <protection locked="0"/>
    </xf>
    <xf numFmtId="0" fontId="62" fillId="0" borderId="146" applyNumberFormat="0" applyFill="0" applyAlignment="0" applyProtection="0"/>
    <xf numFmtId="4" fontId="63" fillId="53" borderId="143" applyNumberFormat="0" applyProtection="0">
      <alignment vertical="center"/>
    </xf>
    <xf numFmtId="171" fontId="25" fillId="0" borderId="147">
      <protection locked="0"/>
    </xf>
    <xf numFmtId="0" fontId="8" fillId="20" borderId="149" applyNumberFormat="0" applyAlignment="0" applyProtection="0"/>
    <xf numFmtId="171" fontId="25" fillId="0" borderId="147">
      <protection locked="0"/>
    </xf>
    <xf numFmtId="4" fontId="43" fillId="56" borderId="150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4" fontId="43" fillId="58" borderId="143" applyNumberFormat="0" applyProtection="0">
      <alignment horizontal="right" vertical="center"/>
    </xf>
    <xf numFmtId="4" fontId="26" fillId="57" borderId="150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171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171" fontId="25" fillId="0" borderId="147">
      <protection locked="0"/>
    </xf>
    <xf numFmtId="0" fontId="8" fillId="20" borderId="149" applyNumberFormat="0" applyAlignment="0" applyProtection="0"/>
    <xf numFmtId="0" fontId="7" fillId="7" borderId="148" applyNumberFormat="0" applyAlignment="0" applyProtection="0"/>
    <xf numFmtId="0" fontId="9" fillId="20" borderId="148" applyNumberFormat="0" applyAlignment="0" applyProtection="0"/>
    <xf numFmtId="4" fontId="43" fillId="53" borderId="143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8" fillId="20" borderId="149" applyNumberFormat="0" applyAlignment="0" applyProtection="0"/>
    <xf numFmtId="171" fontId="25" fillId="0" borderId="147">
      <protection locked="0"/>
    </xf>
    <xf numFmtId="0" fontId="13" fillId="0" borderId="151" applyNumberFormat="0" applyFill="0" applyAlignment="0" applyProtection="0"/>
    <xf numFmtId="171" fontId="25" fillId="0" borderId="147">
      <protection locked="0"/>
    </xf>
    <xf numFmtId="0" fontId="47" fillId="28" borderId="150" applyAlignment="0"/>
    <xf numFmtId="0" fontId="9" fillId="20" borderId="148" applyNumberFormat="0" applyAlignment="0" applyProtection="0"/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0" fontId="43" fillId="20" borderId="143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66" fillId="62" borderId="144" applyNumberFormat="0" applyProtection="0">
      <alignment horizontal="left" vertical="top" indent="1"/>
    </xf>
    <xf numFmtId="4" fontId="66" fillId="20" borderId="144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171" fontId="25" fillId="0" borderId="147">
      <protection locked="0"/>
    </xf>
    <xf numFmtId="0" fontId="7" fillId="7" borderId="148" applyNumberFormat="0" applyAlignment="0" applyProtection="0"/>
    <xf numFmtId="0" fontId="43" fillId="47" borderId="143" applyNumberFormat="0" applyFont="0" applyAlignment="0" applyProtection="0"/>
    <xf numFmtId="0" fontId="62" fillId="0" borderId="146" applyNumberFormat="0" applyFill="0" applyAlignment="0" applyProtection="0"/>
    <xf numFmtId="4" fontId="43" fillId="58" borderId="143" applyNumberFormat="0" applyProtection="0">
      <alignment horizontal="right" vertical="center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4" fontId="43" fillId="0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171" fontId="25" fillId="0" borderId="147">
      <protection locked="0"/>
    </xf>
    <xf numFmtId="4" fontId="43" fillId="22" borderId="143" applyNumberFormat="0" applyProtection="0">
      <alignment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43" fillId="11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43" fillId="58" borderId="144" applyNumberFormat="0" applyProtection="0">
      <alignment horizontal="left" vertical="top" indent="1"/>
    </xf>
    <xf numFmtId="171" fontId="25" fillId="0" borderId="147">
      <protection locked="0"/>
    </xf>
    <xf numFmtId="0" fontId="47" fillId="28" borderId="150" applyAlignment="0"/>
    <xf numFmtId="0" fontId="7" fillId="7" borderId="148" applyNumberFormat="0" applyAlignment="0" applyProtection="0"/>
    <xf numFmtId="4" fontId="63" fillId="63" borderId="135" applyNumberFormat="0" applyProtection="0">
      <alignment vertical="center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66" fillId="62" borderId="144" applyNumberFormat="0" applyProtection="0">
      <alignment horizontal="left" vertical="top" indent="1"/>
    </xf>
    <xf numFmtId="0" fontId="13" fillId="0" borderId="151" applyNumberFormat="0" applyFill="0" applyAlignment="0" applyProtection="0"/>
    <xf numFmtId="4" fontId="43" fillId="10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171" fontId="25" fillId="0" borderId="147">
      <protection locked="0"/>
    </xf>
    <xf numFmtId="0" fontId="7" fillId="7" borderId="148" applyNumberFormat="0" applyAlignment="0" applyProtection="0"/>
    <xf numFmtId="0" fontId="43" fillId="59" borderId="143" applyNumberFormat="0" applyProtection="0">
      <alignment horizontal="left" vertical="center" indent="1"/>
    </xf>
    <xf numFmtId="171" fontId="25" fillId="0" borderId="147">
      <protection locked="0"/>
    </xf>
    <xf numFmtId="4" fontId="63" fillId="34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13" fillId="0" borderId="151" applyNumberFormat="0" applyFill="0" applyAlignment="0" applyProtection="0"/>
    <xf numFmtId="4" fontId="43" fillId="59" borderId="150" applyNumberFormat="0" applyProtection="0">
      <alignment horizontal="left" vertical="center" indent="1"/>
    </xf>
    <xf numFmtId="0" fontId="7" fillId="7" borderId="148" applyNumberFormat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7" fillId="7" borderId="148" applyNumberFormat="0" applyAlignment="0" applyProtection="0"/>
    <xf numFmtId="4" fontId="43" fillId="18" borderId="143" applyNumberFormat="0" applyProtection="0">
      <alignment horizontal="right" vertical="center"/>
    </xf>
    <xf numFmtId="0" fontId="7" fillId="7" borderId="148" applyNumberFormat="0" applyAlignment="0" applyProtection="0"/>
    <xf numFmtId="0" fontId="13" fillId="0" borderId="151" applyNumberFormat="0" applyFill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8" fillId="20" borderId="149" applyNumberFormat="0" applyAlignment="0" applyProtection="0"/>
    <xf numFmtId="0" fontId="43" fillId="60" borderId="143" applyNumberFormat="0" applyProtection="0">
      <alignment horizontal="left" vertical="center" indent="1"/>
    </xf>
    <xf numFmtId="0" fontId="43" fillId="8" borderId="143" applyNumberFormat="0" applyProtection="0">
      <alignment horizontal="left" vertical="center" indent="1"/>
    </xf>
    <xf numFmtId="0" fontId="8" fillId="20" borderId="149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4" fontId="63" fillId="34" borderId="143" applyNumberFormat="0" applyProtection="0">
      <alignment horizontal="right" vertical="center"/>
    </xf>
    <xf numFmtId="0" fontId="7" fillId="7" borderId="148" applyNumberFormat="0" applyAlignment="0" applyProtection="0"/>
    <xf numFmtId="0" fontId="13" fillId="0" borderId="151" applyNumberFormat="0" applyFill="0" applyAlignment="0" applyProtection="0"/>
    <xf numFmtId="4" fontId="26" fillId="57" borderId="150" applyNumberFormat="0" applyProtection="0">
      <alignment horizontal="left" vertical="center" indent="1"/>
    </xf>
    <xf numFmtId="0" fontId="7" fillId="7" borderId="148" applyNumberFormat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62" fillId="0" borderId="146" applyNumberFormat="0" applyFill="0" applyAlignment="0" applyProtection="0"/>
    <xf numFmtId="4" fontId="63" fillId="34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4" fontId="43" fillId="14" borderId="143" applyNumberFormat="0" applyProtection="0">
      <alignment horizontal="left" vertical="center" indent="1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0" fontId="43" fillId="8" borderId="144" applyNumberFormat="0" applyProtection="0">
      <alignment horizontal="left" vertical="top" indent="1"/>
    </xf>
    <xf numFmtId="4" fontId="43" fillId="17" borderId="150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66" fillId="62" borderId="144" applyNumberFormat="0" applyProtection="0">
      <alignment vertical="center"/>
    </xf>
    <xf numFmtId="4" fontId="68" fillId="61" borderId="143" applyNumberFormat="0" applyProtection="0">
      <alignment horizontal="right" vertical="center"/>
    </xf>
    <xf numFmtId="0" fontId="47" fillId="28" borderId="150" applyAlignment="0"/>
    <xf numFmtId="171" fontId="25" fillId="0" borderId="147">
      <protection locked="0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9" fillId="20" borderId="148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66" fillId="62" borderId="144" applyNumberFormat="0" applyProtection="0">
      <alignment horizontal="left" vertical="top" indent="1"/>
    </xf>
    <xf numFmtId="4" fontId="43" fillId="54" borderId="143" applyNumberFormat="0" applyProtection="0">
      <alignment horizontal="right" vertical="center"/>
    </xf>
    <xf numFmtId="171" fontId="25" fillId="0" borderId="147">
      <protection locked="0"/>
    </xf>
    <xf numFmtId="171" fontId="25" fillId="0" borderId="147">
      <protection locked="0"/>
    </xf>
    <xf numFmtId="4" fontId="43" fillId="14" borderId="143" applyNumberFormat="0" applyProtection="0">
      <alignment horizontal="left" vertical="center" indent="1"/>
    </xf>
    <xf numFmtId="0" fontId="9" fillId="20" borderId="148" applyNumberFormat="0" applyAlignment="0" applyProtection="0"/>
    <xf numFmtId="171" fontId="25" fillId="0" borderId="147">
      <protection locked="0"/>
    </xf>
    <xf numFmtId="0" fontId="47" fillId="28" borderId="150" applyAlignment="0"/>
    <xf numFmtId="4" fontId="63" fillId="53" borderId="143" applyNumberFormat="0" applyProtection="0">
      <alignment vertical="center"/>
    </xf>
    <xf numFmtId="4" fontId="63" fillId="34" borderId="143" applyNumberFormat="0" applyProtection="0">
      <alignment horizontal="right" vertical="center"/>
    </xf>
    <xf numFmtId="171" fontId="25" fillId="0" borderId="147">
      <protection locked="0"/>
    </xf>
    <xf numFmtId="4" fontId="43" fillId="22" borderId="143" applyNumberFormat="0" applyProtection="0">
      <alignment vertical="center"/>
    </xf>
    <xf numFmtId="0" fontId="9" fillId="20" borderId="148" applyNumberFormat="0" applyAlignment="0" applyProtection="0"/>
    <xf numFmtId="171" fontId="25" fillId="0" borderId="147">
      <protection locked="0"/>
    </xf>
    <xf numFmtId="0" fontId="13" fillId="0" borderId="151" applyNumberFormat="0" applyFill="0" applyAlignment="0" applyProtection="0"/>
    <xf numFmtId="171" fontId="25" fillId="0" borderId="147">
      <protection locked="0"/>
    </xf>
    <xf numFmtId="0" fontId="64" fillId="22" borderId="144" applyNumberFormat="0" applyProtection="0">
      <alignment horizontal="left" vertical="top" indent="1"/>
    </xf>
    <xf numFmtId="0" fontId="47" fillId="28" borderId="150" applyAlignment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66" fillId="58" borderId="144" applyNumberFormat="0" applyProtection="0">
      <alignment horizontal="left" vertical="top" indent="1"/>
    </xf>
    <xf numFmtId="0" fontId="47" fillId="28" borderId="150" applyAlignment="0"/>
    <xf numFmtId="0" fontId="47" fillId="28" borderId="150" applyAlignment="0"/>
    <xf numFmtId="0" fontId="8" fillId="20" borderId="149" applyNumberFormat="0" applyAlignment="0" applyProtection="0"/>
    <xf numFmtId="0" fontId="47" fillId="28" borderId="150" applyAlignment="0"/>
    <xf numFmtId="0" fontId="7" fillId="7" borderId="148" applyNumberFormat="0" applyAlignment="0" applyProtection="0"/>
    <xf numFmtId="0" fontId="43" fillId="20" borderId="143" applyNumberFormat="0" applyProtection="0">
      <alignment horizontal="left" vertical="center" indent="1"/>
    </xf>
    <xf numFmtId="4" fontId="63" fillId="53" borderId="143" applyNumberFormat="0" applyProtection="0">
      <alignment vertical="center"/>
    </xf>
    <xf numFmtId="4" fontId="26" fillId="57" borderId="150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68" fillId="61" borderId="143" applyNumberFormat="0" applyProtection="0">
      <alignment horizontal="right" vertical="center"/>
    </xf>
    <xf numFmtId="0" fontId="13" fillId="0" borderId="151" applyNumberFormat="0" applyFill="0" applyAlignment="0" applyProtection="0"/>
    <xf numFmtId="0" fontId="8" fillId="20" borderId="149" applyNumberFormat="0" applyAlignment="0" applyProtection="0"/>
    <xf numFmtId="4" fontId="43" fillId="56" borderId="150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0" fontId="43" fillId="8" borderId="143" applyNumberFormat="0" applyProtection="0">
      <alignment horizontal="left" vertical="center" indent="1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171" fontId="25" fillId="0" borderId="147">
      <protection locked="0"/>
    </xf>
    <xf numFmtId="0" fontId="43" fillId="47" borderId="143" applyNumberFormat="0" applyFont="0" applyAlignment="0" applyProtection="0"/>
    <xf numFmtId="0" fontId="70" fillId="48" borderId="143" applyNumberFormat="0" applyAlignment="0" applyProtection="0"/>
    <xf numFmtId="0" fontId="3" fillId="0" borderId="0"/>
    <xf numFmtId="16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" fontId="43" fillId="10" borderId="143" applyNumberFormat="0" applyProtection="0">
      <alignment horizontal="right" vertical="center"/>
    </xf>
    <xf numFmtId="0" fontId="43" fillId="47" borderId="143" applyNumberFormat="0" applyFont="0" applyAlignment="0" applyProtection="0"/>
    <xf numFmtId="4" fontId="68" fillId="61" borderId="143" applyNumberFormat="0" applyProtection="0">
      <alignment horizontal="right" vertical="center"/>
    </xf>
    <xf numFmtId="0" fontId="62" fillId="0" borderId="146" applyNumberFormat="0" applyFill="0" applyAlignment="0" applyProtection="0"/>
    <xf numFmtId="4" fontId="67" fillId="64" borderId="150" applyNumberFormat="0" applyProtection="0">
      <alignment horizontal="left" vertical="center" indent="1"/>
    </xf>
    <xf numFmtId="0" fontId="66" fillId="58" borderId="144" applyNumberFormat="0" applyProtection="0">
      <alignment horizontal="left" vertical="top" indent="1"/>
    </xf>
    <xf numFmtId="4" fontId="43" fillId="14" borderId="143" applyNumberFormat="0" applyProtection="0">
      <alignment horizontal="left" vertical="center" indent="1"/>
    </xf>
    <xf numFmtId="4" fontId="63" fillId="34" borderId="143" applyNumberFormat="0" applyProtection="0">
      <alignment horizontal="right" vertical="center"/>
    </xf>
    <xf numFmtId="4" fontId="43" fillId="0" borderId="143" applyNumberFormat="0" applyProtection="0">
      <alignment horizontal="right" vertical="center"/>
    </xf>
    <xf numFmtId="0" fontId="66" fillId="62" borderId="144" applyNumberFormat="0" applyProtection="0">
      <alignment horizontal="left" vertical="top" indent="1"/>
    </xf>
    <xf numFmtId="0" fontId="43" fillId="8" borderId="143" applyNumberFormat="0" applyProtection="0">
      <alignment horizontal="left" vertical="center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0" fontId="43" fillId="20" borderId="143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43" fillId="22" borderId="143" applyNumberFormat="0" applyProtection="0">
      <alignment vertical="center"/>
    </xf>
    <xf numFmtId="4" fontId="43" fillId="59" borderId="150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43" fillId="53" borderId="143" applyNumberFormat="0" applyProtection="0">
      <alignment horizontal="left" vertical="center" indent="1"/>
    </xf>
    <xf numFmtId="4" fontId="63" fillId="53" borderId="143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0" fontId="47" fillId="28" borderId="150" applyAlignment="0"/>
    <xf numFmtId="171" fontId="25" fillId="0" borderId="147">
      <protection locked="0"/>
    </xf>
    <xf numFmtId="171" fontId="25" fillId="0" borderId="147">
      <protection locked="0"/>
    </xf>
    <xf numFmtId="0" fontId="43" fillId="47" borderId="143" applyNumberFormat="0" applyFont="0" applyAlignment="0" applyProtection="0"/>
    <xf numFmtId="0" fontId="9" fillId="20" borderId="148" applyNumberFormat="0" applyAlignment="0" applyProtection="0"/>
    <xf numFmtId="0" fontId="70" fillId="48" borderId="143" applyNumberFormat="0" applyAlignment="0" applyProtection="0"/>
    <xf numFmtId="0" fontId="47" fillId="28" borderId="150" applyAlignment="0"/>
    <xf numFmtId="0" fontId="43" fillId="8" borderId="143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0" fontId="43" fillId="65" borderId="135"/>
    <xf numFmtId="4" fontId="66" fillId="62" borderId="144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66" fillId="62" borderId="144" applyNumberFormat="0" applyProtection="0">
      <alignment vertical="center"/>
    </xf>
    <xf numFmtId="171" fontId="25" fillId="0" borderId="147">
      <protection locked="0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0" fontId="7" fillId="7" borderId="148" applyNumberFormat="0" applyAlignment="0" applyProtection="0"/>
    <xf numFmtId="4" fontId="43" fillId="0" borderId="143" applyNumberFormat="0" applyProtection="0">
      <alignment horizontal="right" vertical="center"/>
    </xf>
    <xf numFmtId="171" fontId="25" fillId="0" borderId="147">
      <protection locked="0"/>
    </xf>
    <xf numFmtId="0" fontId="9" fillId="20" borderId="148" applyNumberFormat="0" applyAlignment="0" applyProtection="0"/>
    <xf numFmtId="0" fontId="13" fillId="0" borderId="151" applyNumberFormat="0" applyFill="0" applyAlignment="0" applyProtection="0"/>
    <xf numFmtId="0" fontId="43" fillId="59" borderId="143" applyNumberFormat="0" applyProtection="0">
      <alignment horizontal="left" vertical="center" indent="1"/>
    </xf>
    <xf numFmtId="0" fontId="43" fillId="60" borderId="143" applyNumberFormat="0" applyProtection="0">
      <alignment horizontal="left" vertical="center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71" fillId="71" borderId="149" applyNumberFormat="0" applyAlignment="0" applyProtection="0"/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8" fillId="20" borderId="149" applyNumberFormat="0" applyAlignment="0" applyProtection="0"/>
    <xf numFmtId="0" fontId="43" fillId="65" borderId="135"/>
    <xf numFmtId="0" fontId="43" fillId="57" borderId="144" applyNumberFormat="0" applyProtection="0">
      <alignment horizontal="left" vertical="top" indent="1"/>
    </xf>
    <xf numFmtId="4" fontId="43" fillId="17" borderId="150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66" fillId="62" borderId="144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43" fillId="17" borderId="150" applyNumberFormat="0" applyProtection="0">
      <alignment horizontal="right" vertical="center"/>
    </xf>
    <xf numFmtId="0" fontId="9" fillId="20" borderId="148" applyNumberFormat="0" applyAlignment="0" applyProtection="0"/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71" fontId="25" fillId="0" borderId="147">
      <protection locked="0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1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94" fontId="30" fillId="0" borderId="0" applyBorder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30" fillId="0" borderId="0"/>
    <xf numFmtId="9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189" fontId="30" fillId="0" borderId="0" applyBorder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63" fillId="63" borderId="135" applyNumberFormat="0" applyProtection="0">
      <alignment vertical="center"/>
    </xf>
    <xf numFmtId="0" fontId="43" fillId="65" borderId="135"/>
    <xf numFmtId="4" fontId="63" fillId="63" borderId="135" applyNumberFormat="0" applyProtection="0">
      <alignment vertical="center"/>
    </xf>
    <xf numFmtId="0" fontId="43" fillId="65" borderId="135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" fontId="63" fillId="63" borderId="135" applyNumberFormat="0" applyProtection="0">
      <alignment vertical="center"/>
    </xf>
    <xf numFmtId="0" fontId="43" fillId="65" borderId="135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/>
    <xf numFmtId="0" fontId="23" fillId="0" borderId="0" xfId="0" applyFont="1" applyAlignment="1">
      <alignment vertical="center"/>
    </xf>
    <xf numFmtId="0" fontId="23" fillId="0" borderId="0" xfId="0" applyFont="1"/>
    <xf numFmtId="0" fontId="0" fillId="0" borderId="0" xfId="0"/>
    <xf numFmtId="0" fontId="0" fillId="0" borderId="47" xfId="0" applyBorder="1"/>
    <xf numFmtId="0" fontId="0" fillId="25" borderId="47" xfId="0" applyFill="1" applyBorder="1"/>
    <xf numFmtId="0" fontId="0" fillId="25" borderId="47" xfId="0" applyFont="1" applyFill="1" applyBorder="1"/>
    <xf numFmtId="0" fontId="23" fillId="25" borderId="47" xfId="0" applyFont="1" applyFill="1" applyBorder="1"/>
    <xf numFmtId="0" fontId="23" fillId="25" borderId="45" xfId="4170" applyNumberFormat="1" applyFont="1" applyFill="1" applyBorder="1" applyAlignment="1">
      <alignment horizontal="center" wrapText="1"/>
    </xf>
    <xf numFmtId="0" fontId="0" fillId="0" borderId="0" xfId="0"/>
    <xf numFmtId="0" fontId="22" fillId="23" borderId="45" xfId="5" applyFont="1" applyFill="1" applyBorder="1" applyAlignment="1">
      <alignment horizontal="center" wrapText="1"/>
    </xf>
    <xf numFmtId="2" fontId="22" fillId="23" borderId="45" xfId="5" applyNumberFormat="1" applyFont="1" applyFill="1" applyBorder="1" applyAlignment="1">
      <alignment horizontal="center" wrapText="1"/>
    </xf>
    <xf numFmtId="3" fontId="22" fillId="23" borderId="45" xfId="5" applyNumberFormat="1" applyFont="1" applyFill="1" applyBorder="1" applyAlignment="1">
      <alignment horizontal="center" wrapText="1"/>
    </xf>
    <xf numFmtId="0" fontId="23" fillId="33" borderId="61" xfId="1799" applyFont="1" applyFill="1" applyBorder="1" applyAlignment="1">
      <alignment horizontal="center" wrapText="1"/>
    </xf>
    <xf numFmtId="0" fontId="21" fillId="25" borderId="47" xfId="0" applyFont="1" applyFill="1" applyBorder="1"/>
    <xf numFmtId="0" fontId="0" fillId="31" borderId="61" xfId="0" applyFont="1" applyFill="1" applyBorder="1" applyAlignment="1">
      <alignment horizontal="center" wrapText="1"/>
    </xf>
    <xf numFmtId="0" fontId="23" fillId="33" borderId="61" xfId="0" applyFont="1" applyFill="1" applyBorder="1" applyAlignment="1">
      <alignment horizontal="center" wrapText="1"/>
    </xf>
    <xf numFmtId="0" fontId="21" fillId="31" borderId="61" xfId="1799" applyFont="1" applyFill="1" applyBorder="1" applyAlignment="1">
      <alignment horizontal="center" wrapText="1"/>
    </xf>
    <xf numFmtId="0" fontId="22" fillId="84" borderId="150" xfId="5" applyFont="1" applyFill="1" applyBorder="1" applyAlignment="1">
      <alignment horizontal="center" wrapText="1"/>
    </xf>
    <xf numFmtId="2" fontId="22" fillId="84" borderId="150" xfId="5" applyNumberFormat="1" applyFont="1" applyFill="1" applyBorder="1" applyAlignment="1">
      <alignment horizontal="center" wrapText="1"/>
    </xf>
    <xf numFmtId="0" fontId="23" fillId="25" borderId="150" xfId="4170" applyNumberFormat="1" applyFont="1" applyFill="1" applyBorder="1" applyAlignment="1">
      <alignment horizontal="center" wrapText="1"/>
    </xf>
    <xf numFmtId="3" fontId="23" fillId="25" borderId="47" xfId="0" applyNumberFormat="1" applyFont="1" applyFill="1" applyBorder="1"/>
    <xf numFmtId="0" fontId="0" fillId="0" borderId="0" xfId="0" applyBorder="1"/>
    <xf numFmtId="0" fontId="23" fillId="85" borderId="6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vertical="center"/>
    </xf>
    <xf numFmtId="0" fontId="23" fillId="0" borderId="0" xfId="0" applyFont="1"/>
    <xf numFmtId="0" fontId="0" fillId="25" borderId="47" xfId="0" applyFill="1" applyBorder="1"/>
    <xf numFmtId="0" fontId="0" fillId="25" borderId="47" xfId="0" applyFont="1" applyFill="1" applyBorder="1"/>
    <xf numFmtId="0" fontId="23" fillId="25" borderId="150" xfId="4170" applyNumberFormat="1" applyFont="1" applyFill="1" applyBorder="1" applyAlignment="1">
      <alignment wrapText="1"/>
    </xf>
    <xf numFmtId="3" fontId="22" fillId="32" borderId="61" xfId="5" applyNumberFormat="1" applyFont="1" applyFill="1" applyBorder="1" applyAlignment="1">
      <alignment horizontal="center" wrapText="1"/>
    </xf>
    <xf numFmtId="0" fontId="21" fillId="25" borderId="47" xfId="0" applyFont="1" applyFill="1" applyBorder="1"/>
    <xf numFmtId="0" fontId="21" fillId="25" borderId="61" xfId="0" applyNumberFormat="1" applyFont="1" applyFill="1" applyBorder="1" applyAlignment="1">
      <alignment horizontal="center"/>
    </xf>
    <xf numFmtId="0" fontId="0" fillId="25" borderId="61" xfId="4170" applyFont="1" applyFill="1" applyBorder="1" applyAlignment="1">
      <alignment wrapText="1"/>
    </xf>
    <xf numFmtId="192" fontId="0" fillId="0" borderId="47" xfId="11029" applyNumberFormat="1" applyFont="1" applyBorder="1"/>
    <xf numFmtId="193" fontId="0" fillId="0" borderId="47" xfId="11029" applyNumberFormat="1" applyFont="1" applyBorder="1"/>
    <xf numFmtId="192" fontId="0" fillId="25" borderId="47" xfId="0" applyNumberFormat="1" applyFill="1" applyBorder="1"/>
    <xf numFmtId="192" fontId="0" fillId="0" borderId="47" xfId="0" applyNumberFormat="1" applyBorder="1"/>
    <xf numFmtId="0" fontId="23" fillId="25" borderId="45" xfId="4170" applyNumberFormat="1" applyFont="1" applyFill="1" applyBorder="1" applyAlignment="1">
      <alignment horizontal="left" wrapText="1"/>
    </xf>
    <xf numFmtId="191" fontId="0" fillId="0" borderId="47" xfId="0" applyNumberFormat="1" applyBorder="1"/>
    <xf numFmtId="3" fontId="88" fillId="0" borderId="0" xfId="0" applyNumberFormat="1" applyFont="1"/>
    <xf numFmtId="0" fontId="21" fillId="25" borderId="61" xfId="5" applyNumberFormat="1" applyFont="1" applyFill="1" applyBorder="1" applyAlignment="1">
      <alignment horizontal="center" wrapText="1"/>
    </xf>
    <xf numFmtId="0" fontId="21" fillId="25" borderId="167" xfId="5964" applyFont="1" applyFill="1" applyBorder="1" applyAlignment="1">
      <alignment horizontal="center" wrapText="1"/>
    </xf>
    <xf numFmtId="191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3" fontId="89" fillId="0" borderId="0" xfId="0" applyNumberFormat="1" applyFont="1" applyAlignment="1">
      <alignment horizontal="center"/>
    </xf>
    <xf numFmtId="191" fontId="89" fillId="0" borderId="0" xfId="0" applyNumberFormat="1" applyFont="1" applyAlignment="1">
      <alignment horizontal="center"/>
    </xf>
    <xf numFmtId="0" fontId="89" fillId="0" borderId="0" xfId="0" applyFont="1" applyAlignment="1">
      <alignment horizontal="center"/>
    </xf>
    <xf numFmtId="191" fontId="23" fillId="25" borderId="61" xfId="0" applyNumberFormat="1" applyFont="1" applyFill="1" applyBorder="1" applyAlignment="1">
      <alignment horizontal="center"/>
    </xf>
    <xf numFmtId="191" fontId="23" fillId="25" borderId="45" xfId="4170" applyNumberFormat="1" applyFont="1" applyFill="1" applyBorder="1" applyAlignment="1">
      <alignment horizontal="center" wrapText="1"/>
    </xf>
    <xf numFmtId="10" fontId="0" fillId="0" borderId="163" xfId="0" applyNumberFormat="1" applyFont="1" applyFill="1" applyBorder="1" applyAlignment="1">
      <alignment horizontal="center"/>
    </xf>
    <xf numFmtId="2" fontId="23" fillId="25" borderId="150" xfId="4170" applyNumberFormat="1" applyFont="1" applyFill="1" applyBorder="1" applyAlignment="1">
      <alignment horizontal="center" wrapText="1"/>
    </xf>
    <xf numFmtId="3" fontId="90" fillId="31" borderId="135" xfId="7863" applyNumberFormat="1" applyFont="1" applyFill="1" applyBorder="1" applyAlignment="1">
      <alignment horizontal="center" wrapText="1"/>
    </xf>
    <xf numFmtId="3" fontId="90" fillId="25" borderId="135" xfId="7863" applyNumberFormat="1" applyFont="1" applyFill="1" applyBorder="1" applyAlignment="1">
      <alignment horizontal="center" wrapText="1"/>
    </xf>
    <xf numFmtId="0" fontId="0" fillId="0" borderId="0" xfId="0"/>
    <xf numFmtId="3" fontId="90" fillId="31" borderId="0" xfId="7863" applyNumberFormat="1" applyFont="1" applyFill="1" applyBorder="1" applyAlignment="1">
      <alignment horizontal="center" wrapText="1"/>
    </xf>
    <xf numFmtId="2" fontId="23" fillId="33" borderId="45" xfId="4170" applyNumberFormat="1" applyFont="1" applyFill="1" applyBorder="1" applyAlignment="1">
      <alignment horizontal="center" wrapText="1"/>
    </xf>
    <xf numFmtId="0" fontId="0" fillId="25" borderId="160" xfId="0" applyFont="1" applyFill="1" applyBorder="1" applyAlignment="1">
      <alignment horizontal="center"/>
    </xf>
    <xf numFmtId="3" fontId="0" fillId="0" borderId="0" xfId="0" applyNumberFormat="1"/>
    <xf numFmtId="0" fontId="0" fillId="25" borderId="135" xfId="4170" applyFont="1" applyFill="1" applyBorder="1" applyAlignment="1">
      <alignment wrapText="1"/>
    </xf>
    <xf numFmtId="0" fontId="23" fillId="25" borderId="0" xfId="0" applyFont="1" applyFill="1" applyBorder="1"/>
    <xf numFmtId="0" fontId="21" fillId="33" borderId="61" xfId="0" applyFont="1" applyFill="1" applyBorder="1" applyAlignment="1">
      <alignment horizontal="center" wrapText="1"/>
    </xf>
    <xf numFmtId="3" fontId="22" fillId="23" borderId="61" xfId="5" applyNumberFormat="1" applyFont="1" applyFill="1" applyBorder="1" applyAlignment="1">
      <alignment horizontal="center" wrapText="1"/>
    </xf>
    <xf numFmtId="3" fontId="0" fillId="25" borderId="135" xfId="4170" applyNumberFormat="1" applyFont="1" applyFill="1" applyBorder="1" applyAlignment="1">
      <alignment wrapText="1"/>
    </xf>
    <xf numFmtId="14" fontId="0" fillId="0" borderId="0" xfId="0" applyNumberFormat="1" applyAlignment="1">
      <alignment horizontal="center"/>
    </xf>
    <xf numFmtId="14" fontId="23" fillId="0" borderId="0" xfId="0" applyNumberFormat="1" applyFont="1" applyAlignment="1">
      <alignment horizontal="center"/>
    </xf>
    <xf numFmtId="14" fontId="0" fillId="0" borderId="0" xfId="0" applyNumberFormat="1"/>
    <xf numFmtId="3" fontId="0" fillId="0" borderId="0" xfId="0" applyNumberFormat="1" applyAlignment="1">
      <alignment wrapText="1"/>
    </xf>
    <xf numFmtId="3" fontId="22" fillId="23" borderId="61" xfId="5" applyNumberFormat="1" applyFont="1" applyFill="1" applyBorder="1" applyAlignment="1">
      <alignment horizontal="center" wrapText="1"/>
    </xf>
    <xf numFmtId="0" fontId="21" fillId="33" borderId="61" xfId="0" applyFont="1" applyFill="1" applyBorder="1" applyAlignment="1">
      <alignment horizontal="center" wrapText="1"/>
    </xf>
    <xf numFmtId="164" fontId="0" fillId="25" borderId="135" xfId="4170" applyNumberFormat="1" applyFont="1" applyFill="1" applyBorder="1" applyAlignment="1">
      <alignment wrapText="1"/>
    </xf>
    <xf numFmtId="0" fontId="0" fillId="0" borderId="0" xfId="0"/>
    <xf numFmtId="3" fontId="22" fillId="32" borderId="135" xfId="5" applyNumberFormat="1" applyFont="1" applyFill="1" applyBorder="1" applyAlignment="1">
      <alignment horizontal="center" wrapText="1"/>
    </xf>
    <xf numFmtId="0" fontId="0" fillId="25" borderId="135" xfId="4170" applyFont="1" applyFill="1" applyBorder="1" applyAlignment="1">
      <alignment horizontal="center" wrapText="1"/>
    </xf>
    <xf numFmtId="0" fontId="23" fillId="25" borderId="150" xfId="4170" applyNumberFormat="1" applyFont="1" applyFill="1" applyBorder="1" applyAlignment="1">
      <alignment horizontal="center" wrapText="1"/>
    </xf>
    <xf numFmtId="0" fontId="23" fillId="25" borderId="150" xfId="4170" applyNumberFormat="1" applyFont="1" applyFill="1" applyBorder="1" applyAlignment="1">
      <alignment wrapText="1"/>
    </xf>
    <xf numFmtId="3" fontId="90" fillId="31" borderId="135" xfId="7863" applyNumberFormat="1" applyFont="1" applyFill="1" applyBorder="1" applyAlignment="1">
      <alignment horizontal="center" wrapText="1"/>
    </xf>
    <xf numFmtId="3" fontId="90" fillId="25" borderId="135" xfId="7863" applyNumberFormat="1" applyFont="1" applyFill="1" applyBorder="1" applyAlignment="1">
      <alignment horizontal="center" wrapText="1"/>
    </xf>
    <xf numFmtId="3" fontId="0" fillId="25" borderId="135" xfId="4170" applyNumberFormat="1" applyFont="1" applyFill="1" applyBorder="1" applyAlignment="1">
      <alignment wrapText="1"/>
    </xf>
    <xf numFmtId="14" fontId="0" fillId="0" borderId="0" xfId="0" applyNumberFormat="1" applyAlignment="1">
      <alignment horizontal="center"/>
    </xf>
    <xf numFmtId="0" fontId="23" fillId="25" borderId="161" xfId="4170" applyNumberFormat="1" applyFont="1" applyFill="1" applyBorder="1" applyAlignment="1">
      <alignment horizontal="center" wrapText="1"/>
    </xf>
    <xf numFmtId="0" fontId="23" fillId="25" borderId="162" xfId="4170" applyNumberFormat="1" applyFont="1" applyFill="1" applyBorder="1" applyAlignment="1">
      <alignment horizontal="center" wrapText="1"/>
    </xf>
    <xf numFmtId="0" fontId="23" fillId="25" borderId="154" xfId="4170" applyNumberFormat="1" applyFont="1" applyFill="1" applyBorder="1" applyAlignment="1">
      <alignment horizontal="center" wrapText="1"/>
    </xf>
    <xf numFmtId="0" fontId="22" fillId="23" borderId="61" xfId="5" applyFont="1" applyFill="1" applyBorder="1" applyAlignment="1">
      <alignment horizontal="center" wrapText="1"/>
    </xf>
    <xf numFmtId="0" fontId="21" fillId="0" borderId="61" xfId="0" applyFont="1" applyBorder="1" applyAlignment="1">
      <alignment horizontal="center" wrapText="1"/>
    </xf>
    <xf numFmtId="0" fontId="22" fillId="23" borderId="164" xfId="5" applyFont="1" applyFill="1" applyBorder="1" applyAlignment="1">
      <alignment horizontal="center" wrapText="1"/>
    </xf>
    <xf numFmtId="0" fontId="22" fillId="23" borderId="165" xfId="5" applyFont="1" applyFill="1" applyBorder="1" applyAlignment="1">
      <alignment horizontal="center" wrapText="1"/>
    </xf>
    <xf numFmtId="0" fontId="22" fillId="23" borderId="166" xfId="5" applyFont="1" applyFill="1" applyBorder="1" applyAlignment="1">
      <alignment horizontal="center" wrapText="1"/>
    </xf>
    <xf numFmtId="0" fontId="22" fillId="84" borderId="61" xfId="5" applyFont="1" applyFill="1" applyBorder="1" applyAlignment="1">
      <alignment horizontal="center" wrapText="1"/>
    </xf>
    <xf numFmtId="0" fontId="0" fillId="33" borderId="61" xfId="0" applyFont="1" applyFill="1" applyBorder="1" applyAlignment="1">
      <alignment horizontal="center" wrapText="1"/>
    </xf>
    <xf numFmtId="3" fontId="22" fillId="84" borderId="61" xfId="5" applyNumberFormat="1" applyFont="1" applyFill="1" applyBorder="1" applyAlignment="1">
      <alignment horizontal="center" wrapText="1"/>
    </xf>
    <xf numFmtId="0" fontId="0" fillId="33" borderId="61" xfId="0" applyFont="1" applyFill="1" applyBorder="1" applyAlignment="1">
      <alignment wrapText="1"/>
    </xf>
    <xf numFmtId="3" fontId="22" fillId="23" borderId="61" xfId="5" applyNumberFormat="1" applyFont="1" applyFill="1" applyBorder="1" applyAlignment="1">
      <alignment horizontal="center" wrapText="1"/>
    </xf>
    <xf numFmtId="0" fontId="0" fillId="0" borderId="61" xfId="0" applyFont="1" applyBorder="1" applyAlignment="1">
      <alignment horizontal="center" wrapText="1"/>
    </xf>
    <xf numFmtId="0" fontId="21" fillId="84" borderId="61" xfId="5" applyFont="1" applyFill="1" applyBorder="1" applyAlignment="1">
      <alignment horizontal="center" wrapText="1"/>
    </xf>
    <xf numFmtId="0" fontId="21" fillId="33" borderId="61" xfId="0" applyFont="1" applyFill="1" applyBorder="1" applyAlignment="1">
      <alignment horizontal="center" wrapText="1"/>
    </xf>
    <xf numFmtId="3" fontId="0" fillId="84" borderId="61" xfId="5" applyNumberFormat="1" applyFont="1" applyFill="1" applyBorder="1" applyAlignment="1">
      <alignment horizontal="center" wrapText="1"/>
    </xf>
    <xf numFmtId="0" fontId="21" fillId="33" borderId="61" xfId="0" applyFont="1" applyFill="1" applyBorder="1" applyAlignment="1"/>
    <xf numFmtId="0" fontId="23" fillId="33" borderId="155" xfId="0" applyFont="1" applyFill="1" applyBorder="1" applyAlignment="1">
      <alignment horizontal="center" wrapText="1"/>
    </xf>
    <xf numFmtId="0" fontId="23" fillId="33" borderId="158" xfId="0" applyFont="1" applyFill="1" applyBorder="1" applyAlignment="1">
      <alignment horizontal="center" wrapText="1"/>
    </xf>
    <xf numFmtId="0" fontId="23" fillId="33" borderId="156" xfId="0" applyFont="1" applyFill="1" applyBorder="1" applyAlignment="1">
      <alignment horizontal="center" wrapText="1"/>
    </xf>
    <xf numFmtId="0" fontId="23" fillId="33" borderId="159" xfId="0" applyFont="1" applyFill="1" applyBorder="1" applyAlignment="1">
      <alignment horizontal="center" wrapText="1"/>
    </xf>
    <xf numFmtId="0" fontId="22" fillId="84" borderId="152" xfId="5" applyFont="1" applyFill="1" applyBorder="1" applyAlignment="1">
      <alignment horizontal="center" wrapText="1"/>
    </xf>
    <xf numFmtId="0" fontId="22" fillId="84" borderId="157" xfId="5" applyFont="1" applyFill="1" applyBorder="1" applyAlignment="1">
      <alignment horizontal="center" wrapText="1"/>
    </xf>
    <xf numFmtId="0" fontId="22" fillId="23" borderId="152" xfId="5" applyFont="1" applyFill="1" applyBorder="1" applyAlignment="1">
      <alignment horizontal="center" wrapText="1"/>
    </xf>
    <xf numFmtId="0" fontId="22" fillId="23" borderId="153" xfId="5" applyFont="1" applyFill="1" applyBorder="1" applyAlignment="1">
      <alignment horizontal="center" wrapText="1"/>
    </xf>
  </cellXfs>
  <cellStyles count="11381">
    <cellStyle name="?’һғһ‚›ү" xfId="12" xr:uid="{00000000-0005-0000-0000-000000000000}"/>
    <cellStyle name="?’һғһ‚›ү 10" xfId="9185" xr:uid="{00000000-0005-0000-0000-000001000000}"/>
    <cellStyle name="?’һғһ‚›ү 10 2" xfId="10487" xr:uid="{00000000-0005-0000-0000-000002000000}"/>
    <cellStyle name="?’һғһ‚›ү 11" xfId="9331" xr:uid="{00000000-0005-0000-0000-000003000000}"/>
    <cellStyle name="?’һғһ‚›ү 11 2" xfId="10629" xr:uid="{00000000-0005-0000-0000-000004000000}"/>
    <cellStyle name="?’һғһ‚›ү 12" xfId="8854" xr:uid="{00000000-0005-0000-0000-000005000000}"/>
    <cellStyle name="?’һғһ‚›ү 12 2" xfId="10182" xr:uid="{00000000-0005-0000-0000-000006000000}"/>
    <cellStyle name="?’һғһ‚›ү 13" xfId="9048" xr:uid="{00000000-0005-0000-0000-000007000000}"/>
    <cellStyle name="?’һғһ‚›ү 13 2" xfId="10361" xr:uid="{00000000-0005-0000-0000-000008000000}"/>
    <cellStyle name="?’һғһ‚›ү 2" xfId="3828" xr:uid="{00000000-0005-0000-0000-000009000000}"/>
    <cellStyle name="?’һғһ‚›ү 2 10" xfId="8872" xr:uid="{00000000-0005-0000-0000-00000A000000}"/>
    <cellStyle name="?’һғһ‚›ү 2 10 2" xfId="10199" xr:uid="{00000000-0005-0000-0000-00000B000000}"/>
    <cellStyle name="?’һғһ‚›ү 2 11" xfId="9694" xr:uid="{00000000-0005-0000-0000-00000C000000}"/>
    <cellStyle name="?’һғһ‚›ү 2 2" xfId="8287" xr:uid="{00000000-0005-0000-0000-00000D000000}"/>
    <cellStyle name="?’һғһ‚›ү 2 2 2" xfId="10043" xr:uid="{00000000-0005-0000-0000-00000E000000}"/>
    <cellStyle name="?’һғһ‚›ү 2 3" xfId="9085" xr:uid="{00000000-0005-0000-0000-00000F000000}"/>
    <cellStyle name="?’һғһ‚›ү 2 3 2" xfId="10392" xr:uid="{00000000-0005-0000-0000-000010000000}"/>
    <cellStyle name="?’һғһ‚›ү 2 4" xfId="9373" xr:uid="{00000000-0005-0000-0000-000011000000}"/>
    <cellStyle name="?’һғһ‚›ү 2 4 2" xfId="10670" xr:uid="{00000000-0005-0000-0000-000012000000}"/>
    <cellStyle name="?’һғһ‚›ү 2 5" xfId="9038" xr:uid="{00000000-0005-0000-0000-000013000000}"/>
    <cellStyle name="?’һғһ‚›ү 2 5 2" xfId="10352" xr:uid="{00000000-0005-0000-0000-000014000000}"/>
    <cellStyle name="?’һғһ‚›ү 2 6" xfId="9237" xr:uid="{00000000-0005-0000-0000-000015000000}"/>
    <cellStyle name="?’һғһ‚›ү 2 6 2" xfId="10537" xr:uid="{00000000-0005-0000-0000-000016000000}"/>
    <cellStyle name="?’һғһ‚›ү 2 7" xfId="8848" xr:uid="{00000000-0005-0000-0000-000017000000}"/>
    <cellStyle name="?’һғһ‚›ү 2 7 2" xfId="10177" xr:uid="{00000000-0005-0000-0000-000018000000}"/>
    <cellStyle name="?’һғһ‚›ү 2 8" xfId="8921" xr:uid="{00000000-0005-0000-0000-000019000000}"/>
    <cellStyle name="?’һғһ‚›ү 2 8 2" xfId="10244" xr:uid="{00000000-0005-0000-0000-00001A000000}"/>
    <cellStyle name="?’һғһ‚›ү 2 9" xfId="8897" xr:uid="{00000000-0005-0000-0000-00001B000000}"/>
    <cellStyle name="?’һғһ‚›ү 2 9 2" xfId="10223" xr:uid="{00000000-0005-0000-0000-00001C000000}"/>
    <cellStyle name="?’һғһ‚›ү 3" xfId="3928" xr:uid="{00000000-0005-0000-0000-00001D000000}"/>
    <cellStyle name="?’һғһ‚›ү 3 10" xfId="8837" xr:uid="{00000000-0005-0000-0000-00001E000000}"/>
    <cellStyle name="?’һғһ‚›ү 3 10 2" xfId="10167" xr:uid="{00000000-0005-0000-0000-00001F000000}"/>
    <cellStyle name="?’һғһ‚›ү 3 11" xfId="8804" xr:uid="{00000000-0005-0000-0000-000020000000}"/>
    <cellStyle name="?’һғһ‚›ү 3 11 2" xfId="10135" xr:uid="{00000000-0005-0000-0000-000021000000}"/>
    <cellStyle name="?’һғһ‚›ү 3 12" xfId="9695" xr:uid="{00000000-0005-0000-0000-000022000000}"/>
    <cellStyle name="?’һғһ‚›ү 3 2" xfId="8288" xr:uid="{00000000-0005-0000-0000-000023000000}"/>
    <cellStyle name="?’һғһ‚›ү 3 2 2" xfId="10044" xr:uid="{00000000-0005-0000-0000-000024000000}"/>
    <cellStyle name="?’һғһ‚›ү 3 3" xfId="9091" xr:uid="{00000000-0005-0000-0000-000025000000}"/>
    <cellStyle name="?’һғһ‚›ү 3 3 2" xfId="10398" xr:uid="{00000000-0005-0000-0000-000026000000}"/>
    <cellStyle name="?’һғһ‚›ү 3 4" xfId="9169" xr:uid="{00000000-0005-0000-0000-000027000000}"/>
    <cellStyle name="?’һғһ‚›ү 3 4 2" xfId="10473" xr:uid="{00000000-0005-0000-0000-000028000000}"/>
    <cellStyle name="?’һғһ‚›ү 3 5" xfId="9086" xr:uid="{00000000-0005-0000-0000-000029000000}"/>
    <cellStyle name="?’һғһ‚›ү 3 5 2" xfId="10393" xr:uid="{00000000-0005-0000-0000-00002A000000}"/>
    <cellStyle name="?’һғһ‚›ү 3 6" xfId="8977" xr:uid="{00000000-0005-0000-0000-00002B000000}"/>
    <cellStyle name="?’һғһ‚›ү 3 6 2" xfId="10294" xr:uid="{00000000-0005-0000-0000-00002C000000}"/>
    <cellStyle name="?’һғһ‚›ү 3 7" xfId="9326" xr:uid="{00000000-0005-0000-0000-00002D000000}"/>
    <cellStyle name="?’һғһ‚›ү 3 7 2" xfId="10624" xr:uid="{00000000-0005-0000-0000-00002E000000}"/>
    <cellStyle name="?’һғһ‚›ү 3 8" xfId="9049" xr:uid="{00000000-0005-0000-0000-00002F000000}"/>
    <cellStyle name="?’һғһ‚›ү 3 8 2" xfId="10362" xr:uid="{00000000-0005-0000-0000-000030000000}"/>
    <cellStyle name="?’һғһ‚›ү 3 9" xfId="9383" xr:uid="{00000000-0005-0000-0000-000031000000}"/>
    <cellStyle name="?’һғһ‚›ү 3 9 2" xfId="10678" xr:uid="{00000000-0005-0000-0000-000032000000}"/>
    <cellStyle name="?’һғһ‚›ү 4" xfId="4068" xr:uid="{00000000-0005-0000-0000-000033000000}"/>
    <cellStyle name="?’һғһ‚›ү 4 10" xfId="9068" xr:uid="{00000000-0005-0000-0000-000034000000}"/>
    <cellStyle name="?’һғһ‚›ү 4 10 2" xfId="10378" xr:uid="{00000000-0005-0000-0000-000035000000}"/>
    <cellStyle name="?’һғһ‚›ү 4 11" xfId="9306" xr:uid="{00000000-0005-0000-0000-000036000000}"/>
    <cellStyle name="?’һғһ‚›ү 4 11 2" xfId="10604" xr:uid="{00000000-0005-0000-0000-000037000000}"/>
    <cellStyle name="?’һғһ‚›ү 4 12" xfId="9711" xr:uid="{00000000-0005-0000-0000-000038000000}"/>
    <cellStyle name="?’һғһ‚›ү 4 2" xfId="8341" xr:uid="{00000000-0005-0000-0000-000039000000}"/>
    <cellStyle name="?’һғһ‚›ү 4 2 2" xfId="10097" xr:uid="{00000000-0005-0000-0000-00003A000000}"/>
    <cellStyle name="?’һғһ‚›ү 4 3" xfId="9145" xr:uid="{00000000-0005-0000-0000-00003B000000}"/>
    <cellStyle name="?’һғһ‚›ү 4 3 2" xfId="10450" xr:uid="{00000000-0005-0000-0000-00003C000000}"/>
    <cellStyle name="?’һғһ‚›ү 4 4" xfId="9015" xr:uid="{00000000-0005-0000-0000-00003D000000}"/>
    <cellStyle name="?’һғһ‚›ү 4 4 2" xfId="10330" xr:uid="{00000000-0005-0000-0000-00003E000000}"/>
    <cellStyle name="?’һғһ‚›ү 4 5" xfId="9535" xr:uid="{00000000-0005-0000-0000-00003F000000}"/>
    <cellStyle name="?’һғһ‚›ү 4 5 2" xfId="10827" xr:uid="{00000000-0005-0000-0000-000040000000}"/>
    <cellStyle name="?’һғһ‚›ү 4 6" xfId="9336" xr:uid="{00000000-0005-0000-0000-000041000000}"/>
    <cellStyle name="?’һғһ‚›ү 4 6 2" xfId="10634" xr:uid="{00000000-0005-0000-0000-000042000000}"/>
    <cellStyle name="?’һғһ‚›ү 4 7" xfId="9438" xr:uid="{00000000-0005-0000-0000-000043000000}"/>
    <cellStyle name="?’һғһ‚›ү 4 7 2" xfId="10730" xr:uid="{00000000-0005-0000-0000-000044000000}"/>
    <cellStyle name="?’һғһ‚›ү 4 8" xfId="8973" xr:uid="{00000000-0005-0000-0000-000045000000}"/>
    <cellStyle name="?’һғһ‚›ү 4 8 2" xfId="10290" xr:uid="{00000000-0005-0000-0000-000046000000}"/>
    <cellStyle name="?’һғһ‚›ү 4 9" xfId="9209" xr:uid="{00000000-0005-0000-0000-000047000000}"/>
    <cellStyle name="?’һғһ‚›ү 4 9 2" xfId="10510" xr:uid="{00000000-0005-0000-0000-000048000000}"/>
    <cellStyle name="?’һғһ‚›ү 5" xfId="4076" xr:uid="{00000000-0005-0000-0000-000049000000}"/>
    <cellStyle name="?’һғһ‚›ү 5 10" xfId="8896" xr:uid="{00000000-0005-0000-0000-00004A000000}"/>
    <cellStyle name="?’һғһ‚›ү 5 10 2" xfId="10222" xr:uid="{00000000-0005-0000-0000-00004B000000}"/>
    <cellStyle name="?’һғһ‚›ү 5 11" xfId="9718" xr:uid="{00000000-0005-0000-0000-00004C000000}"/>
    <cellStyle name="?’һғһ‚›ү 5 2" xfId="8348" xr:uid="{00000000-0005-0000-0000-00004D000000}"/>
    <cellStyle name="?’һғһ‚›ү 5 2 2" xfId="10104" xr:uid="{00000000-0005-0000-0000-00004E000000}"/>
    <cellStyle name="?’һғһ‚›ү 5 3" xfId="9152" xr:uid="{00000000-0005-0000-0000-00004F000000}"/>
    <cellStyle name="?’һғһ‚›ү 5 3 2" xfId="10457" xr:uid="{00000000-0005-0000-0000-000050000000}"/>
    <cellStyle name="?’һғһ‚›ү 5 4" xfId="9014" xr:uid="{00000000-0005-0000-0000-000051000000}"/>
    <cellStyle name="?’һғһ‚›ү 5 4 2" xfId="10329" xr:uid="{00000000-0005-0000-0000-000052000000}"/>
    <cellStyle name="?’һғһ‚›ү 5 5" xfId="9183" xr:uid="{00000000-0005-0000-0000-000053000000}"/>
    <cellStyle name="?’һғһ‚›ү 5 5 2" xfId="10486" xr:uid="{00000000-0005-0000-0000-000054000000}"/>
    <cellStyle name="?’һғһ‚›ү 5 6" xfId="9357" xr:uid="{00000000-0005-0000-0000-000055000000}"/>
    <cellStyle name="?’һғһ‚›ү 5 6 2" xfId="10654" xr:uid="{00000000-0005-0000-0000-000056000000}"/>
    <cellStyle name="?’һғһ‚›ү 5 7" xfId="8996" xr:uid="{00000000-0005-0000-0000-000057000000}"/>
    <cellStyle name="?’һғһ‚›ү 5 7 2" xfId="10312" xr:uid="{00000000-0005-0000-0000-000058000000}"/>
    <cellStyle name="?’һғһ‚›ү 5 8" xfId="8849" xr:uid="{00000000-0005-0000-0000-000059000000}"/>
    <cellStyle name="?’һғһ‚›ү 5 8 2" xfId="10178" xr:uid="{00000000-0005-0000-0000-00005A000000}"/>
    <cellStyle name="?’һғһ‚›ү 5 9" xfId="8894" xr:uid="{00000000-0005-0000-0000-00005B000000}"/>
    <cellStyle name="?’һғһ‚›ү 5 9 2" xfId="10220" xr:uid="{00000000-0005-0000-0000-00005C000000}"/>
    <cellStyle name="?’һғһ‚›ү 6" xfId="6064" xr:uid="{00000000-0005-0000-0000-00005D000000}"/>
    <cellStyle name="?’һғһ‚›ү 6 2" xfId="8419" xr:uid="{00000000-0005-0000-0000-00005E000000}"/>
    <cellStyle name="?’һғһ‚›ү 6 2 2" xfId="10114" xr:uid="{00000000-0005-0000-0000-00005F000000}"/>
    <cellStyle name="?’һғһ‚›ү 6 3" xfId="9292" xr:uid="{00000000-0005-0000-0000-000060000000}"/>
    <cellStyle name="?’һғһ‚›ү 6 3 2" xfId="10590" xr:uid="{00000000-0005-0000-0000-000061000000}"/>
    <cellStyle name="?’һғһ‚›ү 6 4" xfId="8972" xr:uid="{00000000-0005-0000-0000-000062000000}"/>
    <cellStyle name="?’һғһ‚›ү 6 4 2" xfId="10289" xr:uid="{00000000-0005-0000-0000-000063000000}"/>
    <cellStyle name="?’һғһ‚›ү 6 5" xfId="9192" xr:uid="{00000000-0005-0000-0000-000064000000}"/>
    <cellStyle name="?’һғһ‚›ү 6 5 2" xfId="10494" xr:uid="{00000000-0005-0000-0000-000065000000}"/>
    <cellStyle name="?’һғһ‚›ү 6 6" xfId="9356" xr:uid="{00000000-0005-0000-0000-000066000000}"/>
    <cellStyle name="?’һғһ‚›ү 6 6 2" xfId="10653" xr:uid="{00000000-0005-0000-0000-000067000000}"/>
    <cellStyle name="?’һғһ‚›ү 6 7" xfId="9034" xr:uid="{00000000-0005-0000-0000-000068000000}"/>
    <cellStyle name="?’һғһ‚›ү 6 7 2" xfId="10348" xr:uid="{00000000-0005-0000-0000-000069000000}"/>
    <cellStyle name="?’һғһ‚›ү 6 8" xfId="8948" xr:uid="{00000000-0005-0000-0000-00006A000000}"/>
    <cellStyle name="?’һғһ‚›ү 6 8 2" xfId="10265" xr:uid="{00000000-0005-0000-0000-00006B000000}"/>
    <cellStyle name="?’һғһ‚›ү 6 9" xfId="9180" xr:uid="{00000000-0005-0000-0000-00006C000000}"/>
    <cellStyle name="?’һғһ‚›ү 7" xfId="8200" xr:uid="{00000000-0005-0000-0000-00006D000000}"/>
    <cellStyle name="?’һғһ‚›ү 7 2" xfId="10018" xr:uid="{00000000-0005-0000-0000-00006E000000}"/>
    <cellStyle name="?’һғһ‚›ү 8" xfId="8797" xr:uid="{00000000-0005-0000-0000-00006F000000}"/>
    <cellStyle name="?’һғһ‚›ү 8 2" xfId="10128" xr:uid="{00000000-0005-0000-0000-000070000000}"/>
    <cellStyle name="?’һғһ‚›ү 9" xfId="8805" xr:uid="{00000000-0005-0000-0000-000071000000}"/>
    <cellStyle name="?’һғһ‚›ү 9 2" xfId="10136" xr:uid="{00000000-0005-0000-0000-000072000000}"/>
    <cellStyle name="?’ћѓћ‚›‰" xfId="13" xr:uid="{00000000-0005-0000-0000-000073000000}"/>
    <cellStyle name="?’ћѓћ‚›‰ 10" xfId="9400" xr:uid="{00000000-0005-0000-0000-000074000000}"/>
    <cellStyle name="?’ћѓћ‚›‰ 10 2" xfId="10695" xr:uid="{00000000-0005-0000-0000-000075000000}"/>
    <cellStyle name="?’ћѓћ‚›‰ 11" xfId="9238" xr:uid="{00000000-0005-0000-0000-000076000000}"/>
    <cellStyle name="?’ћѓћ‚›‰ 11 2" xfId="10538" xr:uid="{00000000-0005-0000-0000-000077000000}"/>
    <cellStyle name="?’ћѓћ‚›‰ 12" xfId="9066" xr:uid="{00000000-0005-0000-0000-000078000000}"/>
    <cellStyle name="?’ћѓћ‚›‰ 12 2" xfId="10376" xr:uid="{00000000-0005-0000-0000-000079000000}"/>
    <cellStyle name="?’ћѓћ‚›‰ 13" xfId="9259" xr:uid="{00000000-0005-0000-0000-00007A000000}"/>
    <cellStyle name="?’ћѓћ‚›‰ 13 2" xfId="10558" xr:uid="{00000000-0005-0000-0000-00007B000000}"/>
    <cellStyle name="?’ћѓћ‚›‰ 2" xfId="2949" xr:uid="{00000000-0005-0000-0000-00007C000000}"/>
    <cellStyle name="?’ћѓћ‚›‰ 2 10" xfId="9190" xr:uid="{00000000-0005-0000-0000-00007D000000}"/>
    <cellStyle name="?’ћѓћ‚›‰ 2 10 2" xfId="10492" xr:uid="{00000000-0005-0000-0000-00007E000000}"/>
    <cellStyle name="?’ћѓћ‚›‰ 2 11" xfId="9693" xr:uid="{00000000-0005-0000-0000-00007F000000}"/>
    <cellStyle name="?’ћѓћ‚›‰ 2 2" xfId="8283" xr:uid="{00000000-0005-0000-0000-000080000000}"/>
    <cellStyle name="?’ћѓћ‚›‰ 2 2 2" xfId="10042" xr:uid="{00000000-0005-0000-0000-000081000000}"/>
    <cellStyle name="?’ћѓћ‚›‰ 2 3" xfId="9009" xr:uid="{00000000-0005-0000-0000-000082000000}"/>
    <cellStyle name="?’ћѓћ‚›‰ 2 3 2" xfId="10324" xr:uid="{00000000-0005-0000-0000-000083000000}"/>
    <cellStyle name="?’ћѓћ‚›‰ 2 4" xfId="8884" xr:uid="{00000000-0005-0000-0000-000084000000}"/>
    <cellStyle name="?’ћѓћ‚›‰ 2 4 2" xfId="10211" xr:uid="{00000000-0005-0000-0000-000085000000}"/>
    <cellStyle name="?’ћѓћ‚›‰ 2 5" xfId="9384" xr:uid="{00000000-0005-0000-0000-000086000000}"/>
    <cellStyle name="?’ћѓћ‚›‰ 2 5 2" xfId="10679" xr:uid="{00000000-0005-0000-0000-000087000000}"/>
    <cellStyle name="?’ћѓћ‚›‰ 2 6" xfId="8962" xr:uid="{00000000-0005-0000-0000-000088000000}"/>
    <cellStyle name="?’ћѓћ‚›‰ 2 6 2" xfId="10279" xr:uid="{00000000-0005-0000-0000-000089000000}"/>
    <cellStyle name="?’ћѓћ‚›‰ 2 7" xfId="8827" xr:uid="{00000000-0005-0000-0000-00008A000000}"/>
    <cellStyle name="?’ћѓћ‚›‰ 2 7 2" xfId="10157" xr:uid="{00000000-0005-0000-0000-00008B000000}"/>
    <cellStyle name="?’ћѓћ‚›‰ 2 8" xfId="8954" xr:uid="{00000000-0005-0000-0000-00008C000000}"/>
    <cellStyle name="?’ћѓћ‚›‰ 2 8 2" xfId="10271" xr:uid="{00000000-0005-0000-0000-00008D000000}"/>
    <cellStyle name="?’ћѓћ‚›‰ 2 9" xfId="9291" xr:uid="{00000000-0005-0000-0000-00008E000000}"/>
    <cellStyle name="?’ћѓћ‚›‰ 2 9 2" xfId="10589" xr:uid="{00000000-0005-0000-0000-00008F000000}"/>
    <cellStyle name="?’ћѓћ‚›‰ 3" xfId="3929" xr:uid="{00000000-0005-0000-0000-000090000000}"/>
    <cellStyle name="?’ћѓћ‚›‰ 3 10" xfId="9648" xr:uid="{00000000-0005-0000-0000-000091000000}"/>
    <cellStyle name="?’ћѓћ‚›‰ 3 10 2" xfId="10939" xr:uid="{00000000-0005-0000-0000-000092000000}"/>
    <cellStyle name="?’ћѓћ‚›‰ 3 11" xfId="9674" xr:uid="{00000000-0005-0000-0000-000093000000}"/>
    <cellStyle name="?’ћѓћ‚›‰ 3 11 2" xfId="10947" xr:uid="{00000000-0005-0000-0000-000094000000}"/>
    <cellStyle name="?’ћѓћ‚›‰ 3 12" xfId="9696" xr:uid="{00000000-0005-0000-0000-000095000000}"/>
    <cellStyle name="?’ћѓћ‚›‰ 3 2" xfId="8289" xr:uid="{00000000-0005-0000-0000-000096000000}"/>
    <cellStyle name="?’ћѓћ‚›‰ 3 2 2" xfId="10045" xr:uid="{00000000-0005-0000-0000-000097000000}"/>
    <cellStyle name="?’ћѓћ‚›‰ 3 3" xfId="9092" xr:uid="{00000000-0005-0000-0000-000098000000}"/>
    <cellStyle name="?’ћѓћ‚›‰ 3 3 2" xfId="10399" xr:uid="{00000000-0005-0000-0000-000099000000}"/>
    <cellStyle name="?’ћѓћ‚›‰ 3 4" xfId="9229" xr:uid="{00000000-0005-0000-0000-00009A000000}"/>
    <cellStyle name="?’ћѓћ‚›‰ 3 4 2" xfId="10529" xr:uid="{00000000-0005-0000-0000-00009B000000}"/>
    <cellStyle name="?’ћѓћ‚›‰ 3 5" xfId="9568" xr:uid="{00000000-0005-0000-0000-00009C000000}"/>
    <cellStyle name="?’ћѓћ‚›‰ 3 5 2" xfId="10860" xr:uid="{00000000-0005-0000-0000-00009D000000}"/>
    <cellStyle name="?’ћѓћ‚›‰ 3 6" xfId="9590" xr:uid="{00000000-0005-0000-0000-00009E000000}"/>
    <cellStyle name="?’ћѓћ‚›‰ 3 6 2" xfId="10881" xr:uid="{00000000-0005-0000-0000-00009F000000}"/>
    <cellStyle name="?’ћѓћ‚›‰ 3 7" xfId="9257" xr:uid="{00000000-0005-0000-0000-0000A0000000}"/>
    <cellStyle name="?’ћѓћ‚›‰ 3 7 2" xfId="10556" xr:uid="{00000000-0005-0000-0000-0000A1000000}"/>
    <cellStyle name="?’ћѓћ‚›‰ 3 8" xfId="8923" xr:uid="{00000000-0005-0000-0000-0000A2000000}"/>
    <cellStyle name="?’ћѓћ‚›‰ 3 8 2" xfId="10246" xr:uid="{00000000-0005-0000-0000-0000A3000000}"/>
    <cellStyle name="?’ћѓћ‚›‰ 3 9" xfId="9625" xr:uid="{00000000-0005-0000-0000-0000A4000000}"/>
    <cellStyle name="?’ћѓћ‚›‰ 3 9 2" xfId="10916" xr:uid="{00000000-0005-0000-0000-0000A5000000}"/>
    <cellStyle name="?’ћѓћ‚›‰ 4" xfId="4069" xr:uid="{00000000-0005-0000-0000-0000A6000000}"/>
    <cellStyle name="?’ћѓћ‚›‰ 4 10" xfId="8930" xr:uid="{00000000-0005-0000-0000-0000A7000000}"/>
    <cellStyle name="?’ћѓћ‚›‰ 4 10 2" xfId="10247" xr:uid="{00000000-0005-0000-0000-0000A8000000}"/>
    <cellStyle name="?’ћѓћ‚›‰ 4 11" xfId="8845" xr:uid="{00000000-0005-0000-0000-0000A9000000}"/>
    <cellStyle name="?’ћѓћ‚›‰ 4 11 2" xfId="10175" xr:uid="{00000000-0005-0000-0000-0000AA000000}"/>
    <cellStyle name="?’ћѓћ‚›‰ 4 12" xfId="9712" xr:uid="{00000000-0005-0000-0000-0000AB000000}"/>
    <cellStyle name="?’ћѓћ‚›‰ 4 2" xfId="8342" xr:uid="{00000000-0005-0000-0000-0000AC000000}"/>
    <cellStyle name="?’ћѓћ‚›‰ 4 2 2" xfId="10098" xr:uid="{00000000-0005-0000-0000-0000AD000000}"/>
    <cellStyle name="?’ћѓћ‚›‰ 4 3" xfId="9146" xr:uid="{00000000-0005-0000-0000-0000AE000000}"/>
    <cellStyle name="?’ћѓћ‚›‰ 4 3 2" xfId="10451" xr:uid="{00000000-0005-0000-0000-0000AF000000}"/>
    <cellStyle name="?’ћѓћ‚›‰ 4 4" xfId="8865" xr:uid="{00000000-0005-0000-0000-0000B0000000}"/>
    <cellStyle name="?’ћѓћ‚›‰ 4 4 2" xfId="10192" xr:uid="{00000000-0005-0000-0000-0000B1000000}"/>
    <cellStyle name="?’ћѓћ‚›‰ 4 5" xfId="9536" xr:uid="{00000000-0005-0000-0000-0000B2000000}"/>
    <cellStyle name="?’ћѓћ‚›‰ 4 5 2" xfId="10828" xr:uid="{00000000-0005-0000-0000-0000B3000000}"/>
    <cellStyle name="?’ћѓћ‚›‰ 4 6" xfId="9195" xr:uid="{00000000-0005-0000-0000-0000B4000000}"/>
    <cellStyle name="?’ћѓћ‚›‰ 4 6 2" xfId="10497" xr:uid="{00000000-0005-0000-0000-0000B5000000}"/>
    <cellStyle name="?’ћѓћ‚›‰ 4 7" xfId="9205" xr:uid="{00000000-0005-0000-0000-0000B6000000}"/>
    <cellStyle name="?’ћѓћ‚›‰ 4 7 2" xfId="10506" xr:uid="{00000000-0005-0000-0000-0000B7000000}"/>
    <cellStyle name="?’ћѓћ‚›‰ 4 8" xfId="8895" xr:uid="{00000000-0005-0000-0000-0000B8000000}"/>
    <cellStyle name="?’ћѓћ‚›‰ 4 8 2" xfId="10221" xr:uid="{00000000-0005-0000-0000-0000B9000000}"/>
    <cellStyle name="?’ћѓћ‚›‰ 4 9" xfId="8859" xr:uid="{00000000-0005-0000-0000-0000BA000000}"/>
    <cellStyle name="?’ћѓћ‚›‰ 4 9 2" xfId="10186" xr:uid="{00000000-0005-0000-0000-0000BB000000}"/>
    <cellStyle name="?’ћѓћ‚›‰ 5" xfId="4077" xr:uid="{00000000-0005-0000-0000-0000BC000000}"/>
    <cellStyle name="?’ћѓћ‚›‰ 5 10" xfId="8995" xr:uid="{00000000-0005-0000-0000-0000BD000000}"/>
    <cellStyle name="?’ћѓћ‚›‰ 5 10 2" xfId="10311" xr:uid="{00000000-0005-0000-0000-0000BE000000}"/>
    <cellStyle name="?’ћѓћ‚›‰ 5 11" xfId="9719" xr:uid="{00000000-0005-0000-0000-0000BF000000}"/>
    <cellStyle name="?’ћѓћ‚›‰ 5 2" xfId="8349" xr:uid="{00000000-0005-0000-0000-0000C0000000}"/>
    <cellStyle name="?’ћѓћ‚›‰ 5 2 2" xfId="10105" xr:uid="{00000000-0005-0000-0000-0000C1000000}"/>
    <cellStyle name="?’ћѓћ‚›‰ 5 3" xfId="9153" xr:uid="{00000000-0005-0000-0000-0000C2000000}"/>
    <cellStyle name="?’ћѓћ‚›‰ 5 3 2" xfId="10458" xr:uid="{00000000-0005-0000-0000-0000C3000000}"/>
    <cellStyle name="?’ћѓћ‚›‰ 5 4" xfId="8863" xr:uid="{00000000-0005-0000-0000-0000C4000000}"/>
    <cellStyle name="?’ћѓћ‚›‰ 5 4 2" xfId="10190" xr:uid="{00000000-0005-0000-0000-0000C5000000}"/>
    <cellStyle name="?’ћѓћ‚›‰ 5 5" xfId="9211" xr:uid="{00000000-0005-0000-0000-0000C6000000}"/>
    <cellStyle name="?’ћѓћ‚›‰ 5 5 2" xfId="10512" xr:uid="{00000000-0005-0000-0000-0000C7000000}"/>
    <cellStyle name="?’ћѓћ‚›‰ 5 6" xfId="9571" xr:uid="{00000000-0005-0000-0000-0000C8000000}"/>
    <cellStyle name="?’ћѓћ‚›‰ 5 6 2" xfId="10863" xr:uid="{00000000-0005-0000-0000-0000C9000000}"/>
    <cellStyle name="?’ћѓћ‚›‰ 5 7" xfId="8951" xr:uid="{00000000-0005-0000-0000-0000CA000000}"/>
    <cellStyle name="?’ћѓћ‚›‰ 5 7 2" xfId="10268" xr:uid="{00000000-0005-0000-0000-0000CB000000}"/>
    <cellStyle name="?’ћѓћ‚›‰ 5 8" xfId="8812" xr:uid="{00000000-0005-0000-0000-0000CC000000}"/>
    <cellStyle name="?’ћѓћ‚›‰ 5 8 2" xfId="10143" xr:uid="{00000000-0005-0000-0000-0000CD000000}"/>
    <cellStyle name="?’ћѓћ‚›‰ 5 9" xfId="8890" xr:uid="{00000000-0005-0000-0000-0000CE000000}"/>
    <cellStyle name="?’ћѓћ‚›‰ 5 9 2" xfId="10216" xr:uid="{00000000-0005-0000-0000-0000CF000000}"/>
    <cellStyle name="?’ћѓћ‚›‰ 6" xfId="6065" xr:uid="{00000000-0005-0000-0000-0000D0000000}"/>
    <cellStyle name="?’ћѓћ‚›‰ 6 2" xfId="8420" xr:uid="{00000000-0005-0000-0000-0000D1000000}"/>
    <cellStyle name="?’ћѓћ‚›‰ 6 2 2" xfId="10115" xr:uid="{00000000-0005-0000-0000-0000D2000000}"/>
    <cellStyle name="?’ћѓћ‚›‰ 6 3" xfId="9293" xr:uid="{00000000-0005-0000-0000-0000D3000000}"/>
    <cellStyle name="?’ћѓћ‚›‰ 6 3 2" xfId="10591" xr:uid="{00000000-0005-0000-0000-0000D4000000}"/>
    <cellStyle name="?’ћѓћ‚›‰ 6 4" xfId="8836" xr:uid="{00000000-0005-0000-0000-0000D5000000}"/>
    <cellStyle name="?’ћѓћ‚›‰ 6 4 2" xfId="10166" xr:uid="{00000000-0005-0000-0000-0000D6000000}"/>
    <cellStyle name="?’ћѓћ‚›‰ 6 5" xfId="9010" xr:uid="{00000000-0005-0000-0000-0000D7000000}"/>
    <cellStyle name="?’ћѓћ‚›‰ 6 5 2" xfId="10325" xr:uid="{00000000-0005-0000-0000-0000D8000000}"/>
    <cellStyle name="?’ћѓћ‚›‰ 6 6" xfId="9232" xr:uid="{00000000-0005-0000-0000-0000D9000000}"/>
    <cellStyle name="?’ћѓћ‚›‰ 6 6 2" xfId="10532" xr:uid="{00000000-0005-0000-0000-0000DA000000}"/>
    <cellStyle name="?’ћѓћ‚›‰ 6 7" xfId="9430" xr:uid="{00000000-0005-0000-0000-0000DB000000}"/>
    <cellStyle name="?’ћѓћ‚›‰ 6 7 2" xfId="10722" xr:uid="{00000000-0005-0000-0000-0000DC000000}"/>
    <cellStyle name="?’ћѓћ‚›‰ 6 8" xfId="8861" xr:uid="{00000000-0005-0000-0000-0000DD000000}"/>
    <cellStyle name="?’ћѓћ‚›‰ 6 8 2" xfId="10188" xr:uid="{00000000-0005-0000-0000-0000DE000000}"/>
    <cellStyle name="?’ћѓћ‚›‰ 6 9" xfId="9077" xr:uid="{00000000-0005-0000-0000-0000DF000000}"/>
    <cellStyle name="?’ћѓћ‚›‰ 7" xfId="8201" xr:uid="{00000000-0005-0000-0000-0000E0000000}"/>
    <cellStyle name="?’ћѓћ‚›‰ 7 2" xfId="10019" xr:uid="{00000000-0005-0000-0000-0000E1000000}"/>
    <cellStyle name="?’ћѓћ‚›‰ 8" xfId="8798" xr:uid="{00000000-0005-0000-0000-0000E2000000}"/>
    <cellStyle name="?’ћѓћ‚›‰ 8 2" xfId="10129" xr:uid="{00000000-0005-0000-0000-0000E3000000}"/>
    <cellStyle name="?’ћѓћ‚›‰ 9" xfId="8979" xr:uid="{00000000-0005-0000-0000-0000E4000000}"/>
    <cellStyle name="?’ћѓћ‚›‰ 9 2" xfId="10296" xr:uid="{00000000-0005-0000-0000-0000E5000000}"/>
    <cellStyle name="_(СКВ)_ИП_Консол(утвержд)_level_1" xfId="14" xr:uid="{00000000-0005-0000-0000-0000E6000000}"/>
    <cellStyle name="_(СКВ)_ИП_Консол_level_1" xfId="15" xr:uid="{00000000-0005-0000-0000-0000E7000000}"/>
    <cellStyle name="_Worksheet in (C) 2247 Draft  Consolidated FS RB 9m 2005" xfId="16" xr:uid="{00000000-0005-0000-0000-0000E8000000}"/>
    <cellStyle name="_Worksheet in (C) 2247.1 Deffered tax Rosbank Calculation Rosbank consolidated 9m 2005" xfId="17" xr:uid="{00000000-0005-0000-0000-0000E9000000}"/>
    <cellStyle name="_Worksheet in 2250 Loans to banks b d for EBRD 9m 2005 cc paste values" xfId="18" xr:uid="{00000000-0005-0000-0000-0000EA000000}"/>
    <cellStyle name="_Worksheet in 6740 Derivatives - RB - 30 09 05" xfId="19" xr:uid="{00000000-0005-0000-0000-0000EB000000}"/>
    <cellStyle name="_Worksheet in 9003 RB Leasing - BS review @ 30 09 2005" xfId="20" xr:uid="{00000000-0005-0000-0000-0000EC000000}"/>
    <cellStyle name="_Бизнес" xfId="21" xr:uid="{00000000-0005-0000-0000-0000ED000000}"/>
    <cellStyle name="_Бюджет ТАС 2007 ф1" xfId="22" xr:uid="{00000000-0005-0000-0000-0000EE000000}"/>
    <cellStyle name="_Бюджет ТАС 2007 ф1_3 ФОТ" xfId="23" xr:uid="{00000000-0005-0000-0000-0000EF000000}"/>
    <cellStyle name="_Бюджет ТАС 2007 ф1_Бюджет ОБ 2009 (20081222)" xfId="24" xr:uid="{00000000-0005-0000-0000-0000F0000000}"/>
    <cellStyle name="_Бюджет ТАС 2007 ф1_Бюджет организации ф-ла Омский(20080825)" xfId="25" xr:uid="{00000000-0005-0000-0000-0000F1000000}"/>
    <cellStyle name="_Бюджет ТАС 2007 ф1_СКВ" xfId="26" xr:uid="{00000000-0005-0000-0000-0000F2000000}"/>
    <cellStyle name="_Бюджет ТАС 2007 ф1_Чистая форма" xfId="27" xr:uid="{00000000-0005-0000-0000-0000F3000000}"/>
    <cellStyle name="_График-сегодня_sheet_Отчет по текущей просрочке_25_05_12 " xfId="6066" xr:uid="{00000000-0005-0000-0000-0000F4000000}"/>
    <cellStyle name="_График-сегодня_Отчет по текущей просрочке_25_05_12 " xfId="6067" xr:uid="{00000000-0005-0000-0000-0000F5000000}"/>
    <cellStyle name="_График-сегодня_Погашено_1_Отчет по текущей просрочке_25_05_12 " xfId="6068" xr:uid="{00000000-0005-0000-0000-0000F6000000}"/>
    <cellStyle name="_График-сегодня_Погашено_2_Отчет по текущей просрочке_25_05_12 " xfId="6069" xr:uid="{00000000-0005-0000-0000-0000F7000000}"/>
    <cellStyle name="_График-сегодня_Погашено_3_Отчет по текущей просрочке_25_05_12 " xfId="6070" xr:uid="{00000000-0005-0000-0000-0000F8000000}"/>
    <cellStyle name="_График-сегодня_Погашено_Отчет по текущей просрочке_25_05_12 " xfId="6071" xr:uid="{00000000-0005-0000-0000-0000F9000000}"/>
    <cellStyle name="_ИП пл.Кобозево_new_30.10.2006_v.3.0_03.12.2006" xfId="28" xr:uid="{00000000-0005-0000-0000-0000FA000000}"/>
    <cellStyle name="_Лимиты к утверждению" xfId="29" xr:uid="{00000000-0005-0000-0000-0000FB000000}"/>
    <cellStyle name="_Накладные расходы 2011" xfId="30" xr:uid="{00000000-0005-0000-0000-0000FC000000}"/>
    <cellStyle name="_Остатки1_sheet_Отчет по текущей просрочке_25_05_12 " xfId="6072" xr:uid="{00000000-0005-0000-0000-0000FD000000}"/>
    <cellStyle name="_Остатки1_Отчет по текущей просрочке_25_05_12 " xfId="6073" xr:uid="{00000000-0005-0000-0000-0000FE000000}"/>
    <cellStyle name="_Остатки1_Погашено_1_Отчет по текущей просрочке_25_05_12 " xfId="6074" xr:uid="{00000000-0005-0000-0000-0000FF000000}"/>
    <cellStyle name="_Остатки1_Погашено_2_Отчет по текущей просрочке_25_05_12 " xfId="6075" xr:uid="{00000000-0005-0000-0000-000000010000}"/>
    <cellStyle name="_Остатки1_Погашено_3_Отчет по текущей просрочке_25_05_12 " xfId="6076" xr:uid="{00000000-0005-0000-0000-000001010000}"/>
    <cellStyle name="_Остатки1_Погашено_Отчет по текущей просрочке_25_05_12 " xfId="6077" xr:uid="{00000000-0005-0000-0000-000002010000}"/>
    <cellStyle name="_РАб таблица МСФО 2007" xfId="31" xr:uid="{00000000-0005-0000-0000-000003010000}"/>
    <cellStyle name="_Расшифровка ст. представительские" xfId="32" xr:uid="{00000000-0005-0000-0000-000004010000}"/>
    <cellStyle name="_Форма бюджета (ФП)" xfId="33" xr:uid="{00000000-0005-0000-0000-000005010000}"/>
    <cellStyle name="”?ќђќ‘ћ‚›‰" xfId="34" xr:uid="{00000000-0005-0000-0000-000006010000}"/>
    <cellStyle name="”?қђқ‘һ‚›ү" xfId="35" xr:uid="{00000000-0005-0000-0000-000007010000}"/>
    <cellStyle name="”?љ‘?ђһ‚ђққ›ү" xfId="36" xr:uid="{00000000-0005-0000-0000-000008010000}"/>
    <cellStyle name="”?љ‘?ђћ‚ђќќ›‰" xfId="37" xr:uid="{00000000-0005-0000-0000-000009010000}"/>
    <cellStyle name="”€ќђќ‘ћ‚›‰" xfId="38" xr:uid="{00000000-0005-0000-0000-00000A010000}"/>
    <cellStyle name="”€қђқ‘һ‚›ү" xfId="39" xr:uid="{00000000-0005-0000-0000-00000B010000}"/>
    <cellStyle name="”€љ‘€ђһ‚ђққ›ү" xfId="40" xr:uid="{00000000-0005-0000-0000-00000C010000}"/>
    <cellStyle name="”€љ‘€ђћ‚ђќќ›‰" xfId="41" xr:uid="{00000000-0005-0000-0000-00000D010000}"/>
    <cellStyle name="”ќђќ‘ћ‚›‰" xfId="42" xr:uid="{00000000-0005-0000-0000-00000E010000}"/>
    <cellStyle name="”љ‘ђћ‚ђќќ›‰" xfId="43" xr:uid="{00000000-0005-0000-0000-00000F010000}"/>
    <cellStyle name="„…ќ…†ќ›‰" xfId="44" xr:uid="{00000000-0005-0000-0000-000010010000}"/>
    <cellStyle name="„…қ…†қ›ү" xfId="45" xr:uid="{00000000-0005-0000-0000-000011010000}"/>
    <cellStyle name="€’һғһ‚›ү" xfId="46" xr:uid="{00000000-0005-0000-0000-000012010000}"/>
    <cellStyle name="€’һғһ‚›ү 10" xfId="9563" xr:uid="{00000000-0005-0000-0000-000013010000}"/>
    <cellStyle name="€’һғһ‚›ү 10 2" xfId="10855" xr:uid="{00000000-0005-0000-0000-000014010000}"/>
    <cellStyle name="€’һғһ‚›ү 11" xfId="9057" xr:uid="{00000000-0005-0000-0000-000015010000}"/>
    <cellStyle name="€’һғһ‚›ү 11 2" xfId="10368" xr:uid="{00000000-0005-0000-0000-000016010000}"/>
    <cellStyle name="€’һғһ‚›ү 12" xfId="8998" xr:uid="{00000000-0005-0000-0000-000017010000}"/>
    <cellStyle name="€’һғһ‚›ү 12 2" xfId="10314" xr:uid="{00000000-0005-0000-0000-000018010000}"/>
    <cellStyle name="€’һғһ‚›ү 13" xfId="9254" xr:uid="{00000000-0005-0000-0000-000019010000}"/>
    <cellStyle name="€’һғһ‚›ү 13 2" xfId="10553" xr:uid="{00000000-0005-0000-0000-00001A010000}"/>
    <cellStyle name="€’һғһ‚›ү 2" xfId="2946" xr:uid="{00000000-0005-0000-0000-00001B010000}"/>
    <cellStyle name="€’һғһ‚›ү 2 10" xfId="8802" xr:uid="{00000000-0005-0000-0000-00001C010000}"/>
    <cellStyle name="€’һғһ‚›ү 2 10 2" xfId="10133" xr:uid="{00000000-0005-0000-0000-00001D010000}"/>
    <cellStyle name="€’һғһ‚›ү 2 11" xfId="9690" xr:uid="{00000000-0005-0000-0000-00001E010000}"/>
    <cellStyle name="€’һғһ‚›ү 2 2" xfId="8280" xr:uid="{00000000-0005-0000-0000-00001F010000}"/>
    <cellStyle name="€’һғһ‚›ү 2 2 2" xfId="10039" xr:uid="{00000000-0005-0000-0000-000020010000}"/>
    <cellStyle name="€’һғһ‚›ү 2 3" xfId="9006" xr:uid="{00000000-0005-0000-0000-000021010000}"/>
    <cellStyle name="€’һғһ‚›ү 2 3 2" xfId="10321" xr:uid="{00000000-0005-0000-0000-000022010000}"/>
    <cellStyle name="€’һғһ‚›ү 2 4" xfId="9393" xr:uid="{00000000-0005-0000-0000-000023010000}"/>
    <cellStyle name="€’һғһ‚›ү 2 4 2" xfId="10688" xr:uid="{00000000-0005-0000-0000-000024010000}"/>
    <cellStyle name="€’һғһ‚›ү 2 5" xfId="8910" xr:uid="{00000000-0005-0000-0000-000025010000}"/>
    <cellStyle name="€’һғһ‚›ү 2 5 2" xfId="10235" xr:uid="{00000000-0005-0000-0000-000026010000}"/>
    <cellStyle name="€’һғһ‚›ү 2 6" xfId="9406" xr:uid="{00000000-0005-0000-0000-000027010000}"/>
    <cellStyle name="€’һғһ‚›ү 2 6 2" xfId="10701" xr:uid="{00000000-0005-0000-0000-000028010000}"/>
    <cellStyle name="€’һғһ‚›ү 2 7" xfId="9253" xr:uid="{00000000-0005-0000-0000-000029010000}"/>
    <cellStyle name="€’һғһ‚›ү 2 7 2" xfId="10552" xr:uid="{00000000-0005-0000-0000-00002A010000}"/>
    <cellStyle name="€’һғһ‚›ү 2 8" xfId="8825" xr:uid="{00000000-0005-0000-0000-00002B010000}"/>
    <cellStyle name="€’һғһ‚›ү 2 8 2" xfId="10155" xr:uid="{00000000-0005-0000-0000-00002C010000}"/>
    <cellStyle name="€’һғһ‚›ү 2 9" xfId="9342" xr:uid="{00000000-0005-0000-0000-00002D010000}"/>
    <cellStyle name="€’һғһ‚›ү 2 9 2" xfId="10640" xr:uid="{00000000-0005-0000-0000-00002E010000}"/>
    <cellStyle name="€’һғһ‚›ү 3" xfId="3930" xr:uid="{00000000-0005-0000-0000-00002F010000}"/>
    <cellStyle name="€’һғһ‚›ү 3 10" xfId="9647" xr:uid="{00000000-0005-0000-0000-000030010000}"/>
    <cellStyle name="€’һғһ‚›ү 3 10 2" xfId="10938" xr:uid="{00000000-0005-0000-0000-000031010000}"/>
    <cellStyle name="€’һғһ‚›ү 3 11" xfId="9673" xr:uid="{00000000-0005-0000-0000-000032010000}"/>
    <cellStyle name="€’һғһ‚›ү 3 11 2" xfId="10946" xr:uid="{00000000-0005-0000-0000-000033010000}"/>
    <cellStyle name="€’һғһ‚›ү 3 12" xfId="9697" xr:uid="{00000000-0005-0000-0000-000034010000}"/>
    <cellStyle name="€’һғһ‚›ү 3 2" xfId="8290" xr:uid="{00000000-0005-0000-0000-000035010000}"/>
    <cellStyle name="€’һғһ‚›ү 3 2 2" xfId="10046" xr:uid="{00000000-0005-0000-0000-000036010000}"/>
    <cellStyle name="€’һғһ‚›ү 3 3" xfId="9093" xr:uid="{00000000-0005-0000-0000-000037010000}"/>
    <cellStyle name="€’һғһ‚›ү 3 3 2" xfId="10400" xr:uid="{00000000-0005-0000-0000-000038010000}"/>
    <cellStyle name="€’һғһ‚›ү 3 4" xfId="9021" xr:uid="{00000000-0005-0000-0000-000039010000}"/>
    <cellStyle name="€’һғһ‚›ү 3 4 2" xfId="10336" xr:uid="{00000000-0005-0000-0000-00003A010000}"/>
    <cellStyle name="€’һғһ‚›ү 3 5" xfId="9567" xr:uid="{00000000-0005-0000-0000-00003B010000}"/>
    <cellStyle name="€’һғһ‚›ү 3 5 2" xfId="10859" xr:uid="{00000000-0005-0000-0000-00003C010000}"/>
    <cellStyle name="€’һғһ‚›ү 3 6" xfId="9589" xr:uid="{00000000-0005-0000-0000-00003D010000}"/>
    <cellStyle name="€’һғһ‚›ү 3 6 2" xfId="10880" xr:uid="{00000000-0005-0000-0000-00003E010000}"/>
    <cellStyle name="€’һғһ‚›ү 3 7" xfId="9219" xr:uid="{00000000-0005-0000-0000-00003F010000}"/>
    <cellStyle name="€’һғһ‚›ү 3 7 2" xfId="10519" xr:uid="{00000000-0005-0000-0000-000040010000}"/>
    <cellStyle name="€’һғһ‚›ү 3 8" xfId="8795" xr:uid="{00000000-0005-0000-0000-000041010000}"/>
    <cellStyle name="€’һғһ‚›ү 3 8 2" xfId="10126" xr:uid="{00000000-0005-0000-0000-000042010000}"/>
    <cellStyle name="€’һғһ‚›ү 3 9" xfId="9624" xr:uid="{00000000-0005-0000-0000-000043010000}"/>
    <cellStyle name="€’һғһ‚›ү 3 9 2" xfId="10915" xr:uid="{00000000-0005-0000-0000-000044010000}"/>
    <cellStyle name="€’һғһ‚›ү 4" xfId="4071" xr:uid="{00000000-0005-0000-0000-000045010000}"/>
    <cellStyle name="€’һғһ‚›ү 4 10" xfId="9266" xr:uid="{00000000-0005-0000-0000-000046010000}"/>
    <cellStyle name="€’һғһ‚›ү 4 10 2" xfId="10564" xr:uid="{00000000-0005-0000-0000-000047010000}"/>
    <cellStyle name="€’һғһ‚›ү 4 11" xfId="9380" xr:uid="{00000000-0005-0000-0000-000048010000}"/>
    <cellStyle name="€’һғһ‚›ү 4 11 2" xfId="10676" xr:uid="{00000000-0005-0000-0000-000049010000}"/>
    <cellStyle name="€’һғһ‚›ү 4 12" xfId="9714" xr:uid="{00000000-0005-0000-0000-00004A010000}"/>
    <cellStyle name="€’һғһ‚›ү 4 2" xfId="8344" xr:uid="{00000000-0005-0000-0000-00004B010000}"/>
    <cellStyle name="€’һғһ‚›ү 4 2 2" xfId="10100" xr:uid="{00000000-0005-0000-0000-00004C010000}"/>
    <cellStyle name="€’һғһ‚›ү 4 3" xfId="9148" xr:uid="{00000000-0005-0000-0000-00004D010000}"/>
    <cellStyle name="€’һғһ‚›ү 4 3 2" xfId="10453" xr:uid="{00000000-0005-0000-0000-00004E010000}"/>
    <cellStyle name="€’һғһ‚›ү 4 4" xfId="9363" xr:uid="{00000000-0005-0000-0000-00004F010000}"/>
    <cellStyle name="€’һғһ‚›ү 4 4 2" xfId="10660" xr:uid="{00000000-0005-0000-0000-000050010000}"/>
    <cellStyle name="€’һғһ‚›ү 4 5" xfId="9533" xr:uid="{00000000-0005-0000-0000-000051010000}"/>
    <cellStyle name="€’һғһ‚›ү 4 5 2" xfId="10825" xr:uid="{00000000-0005-0000-0000-000052010000}"/>
    <cellStyle name="€’һғһ‚›ү 4 6" xfId="8970" xr:uid="{00000000-0005-0000-0000-000053010000}"/>
    <cellStyle name="€’һғһ‚›ү 4 6 2" xfId="10287" xr:uid="{00000000-0005-0000-0000-000054010000}"/>
    <cellStyle name="€’һғһ‚›ү 4 7" xfId="9433" xr:uid="{00000000-0005-0000-0000-000055010000}"/>
    <cellStyle name="€’һғһ‚›ү 4 7 2" xfId="10725" xr:uid="{00000000-0005-0000-0000-000056010000}"/>
    <cellStyle name="€’һғһ‚›ү 4 8" xfId="8889" xr:uid="{00000000-0005-0000-0000-000057010000}"/>
    <cellStyle name="€’һғһ‚›ү 4 8 2" xfId="10215" xr:uid="{00000000-0005-0000-0000-000058010000}"/>
    <cellStyle name="€’һғһ‚›ү 4 9" xfId="9265" xr:uid="{00000000-0005-0000-0000-000059010000}"/>
    <cellStyle name="€’һғһ‚›ү 4 9 2" xfId="10563" xr:uid="{00000000-0005-0000-0000-00005A010000}"/>
    <cellStyle name="€’һғһ‚›ү 5" xfId="4078" xr:uid="{00000000-0005-0000-0000-00005B010000}"/>
    <cellStyle name="€’һғһ‚›ү 5 10" xfId="8913" xr:uid="{00000000-0005-0000-0000-00005C010000}"/>
    <cellStyle name="€’һғһ‚›ү 5 10 2" xfId="10238" xr:uid="{00000000-0005-0000-0000-00005D010000}"/>
    <cellStyle name="€’һғһ‚›ү 5 11" xfId="9720" xr:uid="{00000000-0005-0000-0000-00005E010000}"/>
    <cellStyle name="€’һғһ‚›ү 5 2" xfId="8350" xr:uid="{00000000-0005-0000-0000-00005F010000}"/>
    <cellStyle name="€’һғһ‚›ү 5 2 2" xfId="10106" xr:uid="{00000000-0005-0000-0000-000060010000}"/>
    <cellStyle name="€’һғһ‚›ү 5 3" xfId="9154" xr:uid="{00000000-0005-0000-0000-000061010000}"/>
    <cellStyle name="€’һғһ‚›ү 5 3 2" xfId="10459" xr:uid="{00000000-0005-0000-0000-000062010000}"/>
    <cellStyle name="€’һғһ‚›ү 5 4" xfId="8862" xr:uid="{00000000-0005-0000-0000-000063010000}"/>
    <cellStyle name="€’һғһ‚›ү 5 4 2" xfId="10189" xr:uid="{00000000-0005-0000-0000-000064010000}"/>
    <cellStyle name="€’һғһ‚›ү 5 5" xfId="9041" xr:uid="{00000000-0005-0000-0000-000065010000}"/>
    <cellStyle name="€’һғһ‚›ү 5 5 2" xfId="10355" xr:uid="{00000000-0005-0000-0000-000066010000}"/>
    <cellStyle name="€’һғһ‚›ү 5 6" xfId="9314" xr:uid="{00000000-0005-0000-0000-000067010000}"/>
    <cellStyle name="€’һғһ‚›ү 5 6 2" xfId="10612" xr:uid="{00000000-0005-0000-0000-000068010000}"/>
    <cellStyle name="€’һғһ‚›ү 5 7" xfId="8904" xr:uid="{00000000-0005-0000-0000-000069010000}"/>
    <cellStyle name="€’һғһ‚›ү 5 7 2" xfId="10229" xr:uid="{00000000-0005-0000-0000-00006A010000}"/>
    <cellStyle name="€’һғһ‚›ү 5 8" xfId="8841" xr:uid="{00000000-0005-0000-0000-00006B010000}"/>
    <cellStyle name="€’һғһ‚›ү 5 8 2" xfId="10171" xr:uid="{00000000-0005-0000-0000-00006C010000}"/>
    <cellStyle name="€’һғһ‚›ү 5 9" xfId="9000" xr:uid="{00000000-0005-0000-0000-00006D010000}"/>
    <cellStyle name="€’һғһ‚›ү 5 9 2" xfId="10316" xr:uid="{00000000-0005-0000-0000-00006E010000}"/>
    <cellStyle name="€’һғһ‚›ү 6" xfId="6078" xr:uid="{00000000-0005-0000-0000-00006F010000}"/>
    <cellStyle name="€’һғһ‚›ү 6 2" xfId="8421" xr:uid="{00000000-0005-0000-0000-000070010000}"/>
    <cellStyle name="€’һғһ‚›ү 6 2 2" xfId="10116" xr:uid="{00000000-0005-0000-0000-000071010000}"/>
    <cellStyle name="€’һғһ‚›ү 6 3" xfId="9297" xr:uid="{00000000-0005-0000-0000-000072010000}"/>
    <cellStyle name="€’һғһ‚›ү 6 3 2" xfId="10595" xr:uid="{00000000-0005-0000-0000-000073010000}"/>
    <cellStyle name="€’һғһ‚›ү 6 4" xfId="9198" xr:uid="{00000000-0005-0000-0000-000074010000}"/>
    <cellStyle name="€’һғһ‚›ү 6 4 2" xfId="10500" xr:uid="{00000000-0005-0000-0000-000075010000}"/>
    <cellStyle name="€’һғһ‚›ү 6 5" xfId="8888" xr:uid="{00000000-0005-0000-0000-000076010000}"/>
    <cellStyle name="€’һғһ‚›ү 6 5 2" xfId="10214" xr:uid="{00000000-0005-0000-0000-000077010000}"/>
    <cellStyle name="€’һғһ‚›ү 6 6" xfId="9164" xr:uid="{00000000-0005-0000-0000-000078010000}"/>
    <cellStyle name="€’һғһ‚›ү 6 6 2" xfId="10469" xr:uid="{00000000-0005-0000-0000-000079010000}"/>
    <cellStyle name="€’һғһ‚›ү 6 7" xfId="9429" xr:uid="{00000000-0005-0000-0000-00007A010000}"/>
    <cellStyle name="€’һғһ‚›ү 6 7 2" xfId="10721" xr:uid="{00000000-0005-0000-0000-00007B010000}"/>
    <cellStyle name="€’һғһ‚›ү 6 8" xfId="8898" xr:uid="{00000000-0005-0000-0000-00007C010000}"/>
    <cellStyle name="€’һғһ‚›ү 6 8 2" xfId="10224" xr:uid="{00000000-0005-0000-0000-00007D010000}"/>
    <cellStyle name="€’һғһ‚›ү 6 9" xfId="9584" xr:uid="{00000000-0005-0000-0000-00007E010000}"/>
    <cellStyle name="€’һғһ‚›ү 7" xfId="8202" xr:uid="{00000000-0005-0000-0000-00007F010000}"/>
    <cellStyle name="€’һғһ‚›ү 7 2" xfId="10020" xr:uid="{00000000-0005-0000-0000-000080010000}"/>
    <cellStyle name="€’һғһ‚›ү 8" xfId="8799" xr:uid="{00000000-0005-0000-0000-000081010000}"/>
    <cellStyle name="€’һғһ‚›ү 8 2" xfId="10130" xr:uid="{00000000-0005-0000-0000-000082010000}"/>
    <cellStyle name="€’һғһ‚›ү 9" xfId="9295" xr:uid="{00000000-0005-0000-0000-000083010000}"/>
    <cellStyle name="€’һғһ‚›ү 9 2" xfId="10593" xr:uid="{00000000-0005-0000-0000-000084010000}"/>
    <cellStyle name="€’ћѓћ‚›‰" xfId="47" xr:uid="{00000000-0005-0000-0000-000085010000}"/>
    <cellStyle name="€’ћѓћ‚›‰ 10" xfId="9162" xr:uid="{00000000-0005-0000-0000-000086010000}"/>
    <cellStyle name="€’ћѓћ‚›‰ 10 2" xfId="10467" xr:uid="{00000000-0005-0000-0000-000087010000}"/>
    <cellStyle name="€’ћѓћ‚›‰ 11" xfId="9397" xr:uid="{00000000-0005-0000-0000-000088010000}"/>
    <cellStyle name="€’ћѓћ‚›‰ 11 2" xfId="10692" xr:uid="{00000000-0005-0000-0000-000089010000}"/>
    <cellStyle name="€’ћѓћ‚›‰ 12" xfId="8914" xr:uid="{00000000-0005-0000-0000-00008A010000}"/>
    <cellStyle name="€’ћѓћ‚›‰ 12 2" xfId="10239" xr:uid="{00000000-0005-0000-0000-00008B010000}"/>
    <cellStyle name="€’ћѓћ‚›‰ 13" xfId="9390" xr:uid="{00000000-0005-0000-0000-00008C010000}"/>
    <cellStyle name="€’ћѓћ‚›‰ 13 2" xfId="10685" xr:uid="{00000000-0005-0000-0000-00008D010000}"/>
    <cellStyle name="€’ћѓћ‚›‰ 2" xfId="2945" xr:uid="{00000000-0005-0000-0000-00008E010000}"/>
    <cellStyle name="€’ћѓћ‚›‰ 2 10" xfId="8999" xr:uid="{00000000-0005-0000-0000-00008F010000}"/>
    <cellStyle name="€’ћѓћ‚›‰ 2 10 2" xfId="10315" xr:uid="{00000000-0005-0000-0000-000090010000}"/>
    <cellStyle name="€’ћѓћ‚›‰ 2 11" xfId="9689" xr:uid="{00000000-0005-0000-0000-000091010000}"/>
    <cellStyle name="€’ћѓћ‚›‰ 2 2" xfId="8279" xr:uid="{00000000-0005-0000-0000-000092010000}"/>
    <cellStyle name="€’ћѓћ‚›‰ 2 2 2" xfId="10038" xr:uid="{00000000-0005-0000-0000-000093010000}"/>
    <cellStyle name="€’ћѓћ‚›‰ 2 3" xfId="9005" xr:uid="{00000000-0005-0000-0000-000094010000}"/>
    <cellStyle name="€’ћѓћ‚›‰ 2 3 2" xfId="10320" xr:uid="{00000000-0005-0000-0000-000095010000}"/>
    <cellStyle name="€’ћѓћ‚›‰ 2 4" xfId="9044" xr:uid="{00000000-0005-0000-0000-000096010000}"/>
    <cellStyle name="€’ћѓћ‚›‰ 2 4 2" xfId="10357" xr:uid="{00000000-0005-0000-0000-000097010000}"/>
    <cellStyle name="€’ћѓћ‚›‰ 2 5" xfId="9279" xr:uid="{00000000-0005-0000-0000-000098010000}"/>
    <cellStyle name="€’ћѓћ‚›‰ 2 5 2" xfId="10577" xr:uid="{00000000-0005-0000-0000-000099010000}"/>
    <cellStyle name="€’ћѓћ‚›‰ 2 6" xfId="9407" xr:uid="{00000000-0005-0000-0000-00009A010000}"/>
    <cellStyle name="€’ћѓћ‚›‰ 2 6 2" xfId="10702" xr:uid="{00000000-0005-0000-0000-00009B010000}"/>
    <cellStyle name="€’ћѓћ‚›‰ 2 7" xfId="9308" xr:uid="{00000000-0005-0000-0000-00009C010000}"/>
    <cellStyle name="€’ћѓћ‚›‰ 2 7 2" xfId="10606" xr:uid="{00000000-0005-0000-0000-00009D010000}"/>
    <cellStyle name="€’ћѓћ‚›‰ 2 8" xfId="9289" xr:uid="{00000000-0005-0000-0000-00009E010000}"/>
    <cellStyle name="€’ћѓћ‚›‰ 2 8 2" xfId="10587" xr:uid="{00000000-0005-0000-0000-00009F010000}"/>
    <cellStyle name="€’ћѓћ‚›‰ 2 9" xfId="8918" xr:uid="{00000000-0005-0000-0000-0000A0010000}"/>
    <cellStyle name="€’ћѓћ‚›‰ 2 9 2" xfId="10242" xr:uid="{00000000-0005-0000-0000-0000A1010000}"/>
    <cellStyle name="€’ћѓћ‚›‰ 3" xfId="3931" xr:uid="{00000000-0005-0000-0000-0000A2010000}"/>
    <cellStyle name="€’ћѓћ‚›‰ 3 10" xfId="9646" xr:uid="{00000000-0005-0000-0000-0000A3010000}"/>
    <cellStyle name="€’ћѓћ‚›‰ 3 10 2" xfId="10937" xr:uid="{00000000-0005-0000-0000-0000A4010000}"/>
    <cellStyle name="€’ћѓћ‚›‰ 3 11" xfId="9672" xr:uid="{00000000-0005-0000-0000-0000A5010000}"/>
    <cellStyle name="€’ћѓћ‚›‰ 3 11 2" xfId="10945" xr:uid="{00000000-0005-0000-0000-0000A6010000}"/>
    <cellStyle name="€’ћѓћ‚›‰ 3 12" xfId="9698" xr:uid="{00000000-0005-0000-0000-0000A7010000}"/>
    <cellStyle name="€’ћѓћ‚›‰ 3 2" xfId="8291" xr:uid="{00000000-0005-0000-0000-0000A8010000}"/>
    <cellStyle name="€’ћѓћ‚›‰ 3 2 2" xfId="10047" xr:uid="{00000000-0005-0000-0000-0000A9010000}"/>
    <cellStyle name="€’ћѓћ‚›‰ 3 3" xfId="9094" xr:uid="{00000000-0005-0000-0000-0000AA010000}"/>
    <cellStyle name="€’ћѓћ‚›‰ 3 3 2" xfId="10401" xr:uid="{00000000-0005-0000-0000-0000AB010000}"/>
    <cellStyle name="€’ћѓћ‚›‰ 3 4" xfId="9371" xr:uid="{00000000-0005-0000-0000-0000AC010000}"/>
    <cellStyle name="€’ћѓћ‚›‰ 3 4 2" xfId="10668" xr:uid="{00000000-0005-0000-0000-0000AD010000}"/>
    <cellStyle name="€’ћѓћ‚›‰ 3 5" xfId="9566" xr:uid="{00000000-0005-0000-0000-0000AE010000}"/>
    <cellStyle name="€’ћѓћ‚›‰ 3 5 2" xfId="10858" xr:uid="{00000000-0005-0000-0000-0000AF010000}"/>
    <cellStyle name="€’ћѓћ‚›‰ 3 6" xfId="9588" xr:uid="{00000000-0005-0000-0000-0000B0010000}"/>
    <cellStyle name="€’ћѓћ‚›‰ 3 6 2" xfId="10879" xr:uid="{00000000-0005-0000-0000-0000B1010000}"/>
    <cellStyle name="€’ћѓћ‚›‰ 3 7" xfId="9179" xr:uid="{00000000-0005-0000-0000-0000B2010000}"/>
    <cellStyle name="€’ћѓћ‚›‰ 3 7 2" xfId="10483" xr:uid="{00000000-0005-0000-0000-0000B3010000}"/>
    <cellStyle name="€’ћѓћ‚›‰ 3 8" xfId="8850" xr:uid="{00000000-0005-0000-0000-0000B4010000}"/>
    <cellStyle name="€’ћѓћ‚›‰ 3 8 2" xfId="10179" xr:uid="{00000000-0005-0000-0000-0000B5010000}"/>
    <cellStyle name="€’ћѓћ‚›‰ 3 9" xfId="9623" xr:uid="{00000000-0005-0000-0000-0000B6010000}"/>
    <cellStyle name="€’ћѓћ‚›‰ 3 9 2" xfId="10914" xr:uid="{00000000-0005-0000-0000-0000B7010000}"/>
    <cellStyle name="€’ћѓћ‚›‰ 4" xfId="4072" xr:uid="{00000000-0005-0000-0000-0000B8010000}"/>
    <cellStyle name="€’ћѓћ‚›‰ 4 10" xfId="9255" xr:uid="{00000000-0005-0000-0000-0000B9010000}"/>
    <cellStyle name="€’ћѓћ‚›‰ 4 10 2" xfId="10554" xr:uid="{00000000-0005-0000-0000-0000BA010000}"/>
    <cellStyle name="€’ћѓћ‚›‰ 4 11" xfId="9389" xr:uid="{00000000-0005-0000-0000-0000BB010000}"/>
    <cellStyle name="€’ћѓћ‚›‰ 4 11 2" xfId="10684" xr:uid="{00000000-0005-0000-0000-0000BC010000}"/>
    <cellStyle name="€’ћѓћ‚›‰ 4 12" xfId="9715" xr:uid="{00000000-0005-0000-0000-0000BD010000}"/>
    <cellStyle name="€’ћѓћ‚›‰ 4 2" xfId="8345" xr:uid="{00000000-0005-0000-0000-0000BE010000}"/>
    <cellStyle name="€’ћѓћ‚›‰ 4 2 2" xfId="10101" xr:uid="{00000000-0005-0000-0000-0000BF010000}"/>
    <cellStyle name="€’ћѓћ‚›‰ 4 3" xfId="9149" xr:uid="{00000000-0005-0000-0000-0000C0010000}"/>
    <cellStyle name="€’ћѓћ‚›‰ 4 3 2" xfId="10454" xr:uid="{00000000-0005-0000-0000-0000C1010000}"/>
    <cellStyle name="€’ћѓћ‚›‰ 4 4" xfId="9224" xr:uid="{00000000-0005-0000-0000-0000C2010000}"/>
    <cellStyle name="€’ћѓћ‚›‰ 4 4 2" xfId="10524" xr:uid="{00000000-0005-0000-0000-0000C3010000}"/>
    <cellStyle name="€’ћѓћ‚›‰ 4 5" xfId="9532" xr:uid="{00000000-0005-0000-0000-0000C4010000}"/>
    <cellStyle name="€’ћѓћ‚›‰ 4 5 2" xfId="10824" xr:uid="{00000000-0005-0000-0000-0000C5010000}"/>
    <cellStyle name="€’ћѓћ‚›‰ 4 6" xfId="9337" xr:uid="{00000000-0005-0000-0000-0000C6010000}"/>
    <cellStyle name="€’ћѓћ‚›‰ 4 6 2" xfId="10635" xr:uid="{00000000-0005-0000-0000-0000C7010000}"/>
    <cellStyle name="€’ћѓћ‚›‰ 4 7" xfId="9432" xr:uid="{00000000-0005-0000-0000-0000C8010000}"/>
    <cellStyle name="€’ћѓћ‚›‰ 4 7 2" xfId="10724" xr:uid="{00000000-0005-0000-0000-0000C9010000}"/>
    <cellStyle name="€’ћѓћ‚›‰ 4 8" xfId="8935" xr:uid="{00000000-0005-0000-0000-0000CA010000}"/>
    <cellStyle name="€’ћѓћ‚›‰ 4 8 2" xfId="10252" xr:uid="{00000000-0005-0000-0000-0000CB010000}"/>
    <cellStyle name="€’ћѓћ‚›‰ 4 9" xfId="8964" xr:uid="{00000000-0005-0000-0000-0000CC010000}"/>
    <cellStyle name="€’ћѓћ‚›‰ 4 9 2" xfId="10281" xr:uid="{00000000-0005-0000-0000-0000CD010000}"/>
    <cellStyle name="€’ћѓћ‚›‰ 5" xfId="4079" xr:uid="{00000000-0005-0000-0000-0000CE010000}"/>
    <cellStyle name="€’ћѓћ‚›‰ 5 10" xfId="9174" xr:uid="{00000000-0005-0000-0000-0000CF010000}"/>
    <cellStyle name="€’ћѓћ‚›‰ 5 10 2" xfId="10478" xr:uid="{00000000-0005-0000-0000-0000D0010000}"/>
    <cellStyle name="€’ћѓћ‚›‰ 5 11" xfId="9721" xr:uid="{00000000-0005-0000-0000-0000D1010000}"/>
    <cellStyle name="€’ћѓћ‚›‰ 5 2" xfId="8351" xr:uid="{00000000-0005-0000-0000-0000D2010000}"/>
    <cellStyle name="€’ћѓћ‚›‰ 5 2 2" xfId="10107" xr:uid="{00000000-0005-0000-0000-0000D3010000}"/>
    <cellStyle name="€’ћѓћ‚›‰ 5 3" xfId="9155" xr:uid="{00000000-0005-0000-0000-0000D4010000}"/>
    <cellStyle name="€’ћѓћ‚›‰ 5 3 2" xfId="10460" xr:uid="{00000000-0005-0000-0000-0000D5010000}"/>
    <cellStyle name="€’ћѓћ‚›‰ 5 4" xfId="9362" xr:uid="{00000000-0005-0000-0000-0000D6010000}"/>
    <cellStyle name="€’ћѓћ‚›‰ 5 4 2" xfId="10659" xr:uid="{00000000-0005-0000-0000-0000D7010000}"/>
    <cellStyle name="€’ћѓћ‚›‰ 5 5" xfId="8917" xr:uid="{00000000-0005-0000-0000-0000D8010000}"/>
    <cellStyle name="€’ћѓћ‚›‰ 5 5 2" xfId="10241" xr:uid="{00000000-0005-0000-0000-0000D9010000}"/>
    <cellStyle name="€’ћѓћ‚›‰ 5 6" xfId="9434" xr:uid="{00000000-0005-0000-0000-0000DA010000}"/>
    <cellStyle name="€’ћѓћ‚›‰ 5 6 2" xfId="10726" xr:uid="{00000000-0005-0000-0000-0000DB010000}"/>
    <cellStyle name="€’ћѓћ‚›‰ 5 7" xfId="9043" xr:uid="{00000000-0005-0000-0000-0000DC010000}"/>
    <cellStyle name="€’ћѓћ‚›‰ 5 7 2" xfId="10356" xr:uid="{00000000-0005-0000-0000-0000DD010000}"/>
    <cellStyle name="€’ћѓћ‚›‰ 5 8" xfId="8953" xr:uid="{00000000-0005-0000-0000-0000DE010000}"/>
    <cellStyle name="€’ћѓћ‚›‰ 5 8 2" xfId="10270" xr:uid="{00000000-0005-0000-0000-0000DF010000}"/>
    <cellStyle name="€’ћѓћ‚›‰ 5 9" xfId="9402" xr:uid="{00000000-0005-0000-0000-0000E0010000}"/>
    <cellStyle name="€’ћѓћ‚›‰ 5 9 2" xfId="10697" xr:uid="{00000000-0005-0000-0000-0000E1010000}"/>
    <cellStyle name="€’ћѓћ‚›‰ 6" xfId="6079" xr:uid="{00000000-0005-0000-0000-0000E2010000}"/>
    <cellStyle name="€’ћѓћ‚›‰ 6 2" xfId="8422" xr:uid="{00000000-0005-0000-0000-0000E3010000}"/>
    <cellStyle name="€’ћѓћ‚›‰ 6 2 2" xfId="10117" xr:uid="{00000000-0005-0000-0000-0000E4010000}"/>
    <cellStyle name="€’ћѓћ‚›‰ 6 3" xfId="9298" xr:uid="{00000000-0005-0000-0000-0000E5010000}"/>
    <cellStyle name="€’ћѓћ‚›‰ 6 3 2" xfId="10596" xr:uid="{00000000-0005-0000-0000-0000E6010000}"/>
    <cellStyle name="€’ћѓћ‚›‰ 6 4" xfId="8971" xr:uid="{00000000-0005-0000-0000-0000E7010000}"/>
    <cellStyle name="€’ћѓћ‚›‰ 6 4 2" xfId="10288" xr:uid="{00000000-0005-0000-0000-0000E8010000}"/>
    <cellStyle name="€’ћѓћ‚›‰ 6 5" xfId="9325" xr:uid="{00000000-0005-0000-0000-0000E9010000}"/>
    <cellStyle name="€’ћѓћ‚›‰ 6 5 2" xfId="10623" xr:uid="{00000000-0005-0000-0000-0000EA010000}"/>
    <cellStyle name="€’ћѓћ‚›‰ 6 6" xfId="9264" xr:uid="{00000000-0005-0000-0000-0000EB010000}"/>
    <cellStyle name="€’ћѓћ‚›‰ 6 6 2" xfId="10562" xr:uid="{00000000-0005-0000-0000-0000EC010000}"/>
    <cellStyle name="€’ћѓћ‚›‰ 6 7" xfId="9343" xr:uid="{00000000-0005-0000-0000-0000ED010000}"/>
    <cellStyle name="€’ћѓћ‚›‰ 6 7 2" xfId="10641" xr:uid="{00000000-0005-0000-0000-0000EE010000}"/>
    <cellStyle name="€’ћѓћ‚›‰ 6 8" xfId="8994" xr:uid="{00000000-0005-0000-0000-0000EF010000}"/>
    <cellStyle name="€’ћѓћ‚›‰ 6 8 2" xfId="10310" xr:uid="{00000000-0005-0000-0000-0000F0010000}"/>
    <cellStyle name="€’ћѓћ‚›‰ 6 9" xfId="8901" xr:uid="{00000000-0005-0000-0000-0000F1010000}"/>
    <cellStyle name="€’ћѓћ‚›‰ 7" xfId="8203" xr:uid="{00000000-0005-0000-0000-0000F2010000}"/>
    <cellStyle name="€’ћѓћ‚›‰ 7 2" xfId="10021" xr:uid="{00000000-0005-0000-0000-0000F3010000}"/>
    <cellStyle name="€’ћѓћ‚›‰ 8" xfId="8800" xr:uid="{00000000-0005-0000-0000-0000F4010000}"/>
    <cellStyle name="€’ћѓћ‚›‰ 8 2" xfId="10131" xr:uid="{00000000-0005-0000-0000-0000F5010000}"/>
    <cellStyle name="€’ћѓћ‚›‰ 9" xfId="9296" xr:uid="{00000000-0005-0000-0000-0000F6010000}"/>
    <cellStyle name="€’ћѓћ‚›‰ 9 2" xfId="10594" xr:uid="{00000000-0005-0000-0000-0000F7010000}"/>
    <cellStyle name="‡ђѓћ‹ћ‚ћљ1" xfId="48" xr:uid="{00000000-0005-0000-0000-0000F8010000}"/>
    <cellStyle name="‡ђѓћ‹ћ‚ћљ2" xfId="49" xr:uid="{00000000-0005-0000-0000-0000F9010000}"/>
    <cellStyle name="’ћѓћ‚›‰" xfId="50" xr:uid="{00000000-0005-0000-0000-0000FA010000}"/>
    <cellStyle name="’ћѓћ‚›‰ 10" xfId="9055" xr:uid="{00000000-0005-0000-0000-0000FB010000}"/>
    <cellStyle name="’ћѓћ‚›‰ 10 2" xfId="10367" xr:uid="{00000000-0005-0000-0000-0000FC010000}"/>
    <cellStyle name="’ћѓћ‚›‰ 11" xfId="9175" xr:uid="{00000000-0005-0000-0000-0000FD010000}"/>
    <cellStyle name="’ћѓћ‚›‰ 11 2" xfId="10479" xr:uid="{00000000-0005-0000-0000-0000FE010000}"/>
    <cellStyle name="’ћѓћ‚›‰ 12" xfId="8968" xr:uid="{00000000-0005-0000-0000-0000FF010000}"/>
    <cellStyle name="’ћѓћ‚›‰ 12 2" xfId="10285" xr:uid="{00000000-0005-0000-0000-000000020000}"/>
    <cellStyle name="’ћѓћ‚›‰ 13" xfId="8990" xr:uid="{00000000-0005-0000-0000-000001020000}"/>
    <cellStyle name="’ћѓћ‚›‰ 13 2" xfId="10306" xr:uid="{00000000-0005-0000-0000-000002020000}"/>
    <cellStyle name="’ћѓћ‚›‰ 2" xfId="2944" xr:uid="{00000000-0005-0000-0000-000003020000}"/>
    <cellStyle name="’ћѓћ‚›‰ 2 10" xfId="8936" xr:uid="{00000000-0005-0000-0000-000004020000}"/>
    <cellStyle name="’ћѓћ‚›‰ 2 10 2" xfId="10253" xr:uid="{00000000-0005-0000-0000-000005020000}"/>
    <cellStyle name="’ћѓћ‚›‰ 2 11" xfId="9688" xr:uid="{00000000-0005-0000-0000-000006020000}"/>
    <cellStyle name="’ћѓћ‚›‰ 2 2" xfId="8278" xr:uid="{00000000-0005-0000-0000-000007020000}"/>
    <cellStyle name="’ћѓћ‚›‰ 2 2 2" xfId="10037" xr:uid="{00000000-0005-0000-0000-000008020000}"/>
    <cellStyle name="’ћѓћ‚›‰ 2 3" xfId="9004" xr:uid="{00000000-0005-0000-0000-000009020000}"/>
    <cellStyle name="’ћѓћ‚›‰ 2 3 2" xfId="10319" xr:uid="{00000000-0005-0000-0000-00000A020000}"/>
    <cellStyle name="’ћѓћ‚›‰ 2 4" xfId="9243" xr:uid="{00000000-0005-0000-0000-00000B020000}"/>
    <cellStyle name="’ћѓћ‚›‰ 2 4 2" xfId="10543" xr:uid="{00000000-0005-0000-0000-00000C020000}"/>
    <cellStyle name="’ћѓћ‚›‰ 2 5" xfId="9385" xr:uid="{00000000-0005-0000-0000-00000D020000}"/>
    <cellStyle name="’ћѓћ‚›‰ 2 5 2" xfId="10680" xr:uid="{00000000-0005-0000-0000-00000E020000}"/>
    <cellStyle name="’ћѓћ‚›‰ 2 6" xfId="8975" xr:uid="{00000000-0005-0000-0000-00000F020000}"/>
    <cellStyle name="’ћѓћ‚›‰ 2 6 2" xfId="10292" xr:uid="{00000000-0005-0000-0000-000010020000}"/>
    <cellStyle name="’ћѓћ‚›‰ 2 7" xfId="9285" xr:uid="{00000000-0005-0000-0000-000011020000}"/>
    <cellStyle name="’ћѓћ‚›‰ 2 7 2" xfId="10583" xr:uid="{00000000-0005-0000-0000-000012020000}"/>
    <cellStyle name="’ћѓћ‚›‰ 2 8" xfId="9089" xr:uid="{00000000-0005-0000-0000-000013020000}"/>
    <cellStyle name="’ћѓћ‚›‰ 2 8 2" xfId="10396" xr:uid="{00000000-0005-0000-0000-000014020000}"/>
    <cellStyle name="’ћѓћ‚›‰ 2 9" xfId="9247" xr:uid="{00000000-0005-0000-0000-000015020000}"/>
    <cellStyle name="’ћѓћ‚›‰ 2 9 2" xfId="10547" xr:uid="{00000000-0005-0000-0000-000016020000}"/>
    <cellStyle name="’ћѓћ‚›‰ 3" xfId="3933" xr:uid="{00000000-0005-0000-0000-000017020000}"/>
    <cellStyle name="’ћѓћ‚›‰ 3 10" xfId="9645" xr:uid="{00000000-0005-0000-0000-000018020000}"/>
    <cellStyle name="’ћѓћ‚›‰ 3 10 2" xfId="10936" xr:uid="{00000000-0005-0000-0000-000019020000}"/>
    <cellStyle name="’ћѓћ‚›‰ 3 11" xfId="9671" xr:uid="{00000000-0005-0000-0000-00001A020000}"/>
    <cellStyle name="’ћѓћ‚›‰ 3 11 2" xfId="10944" xr:uid="{00000000-0005-0000-0000-00001B020000}"/>
    <cellStyle name="’ћѓћ‚›‰ 3 12" xfId="9699" xr:uid="{00000000-0005-0000-0000-00001C020000}"/>
    <cellStyle name="’ћѓћ‚›‰ 3 2" xfId="8292" xr:uid="{00000000-0005-0000-0000-00001D020000}"/>
    <cellStyle name="’ћѓћ‚›‰ 3 2 2" xfId="10048" xr:uid="{00000000-0005-0000-0000-00001E020000}"/>
    <cellStyle name="’ћѓћ‚›‰ 3 3" xfId="9095" xr:uid="{00000000-0005-0000-0000-00001F020000}"/>
    <cellStyle name="’ћѓћ‚›‰ 3 3 2" xfId="10402" xr:uid="{00000000-0005-0000-0000-000020020000}"/>
    <cellStyle name="’ћѓћ‚›‰ 3 4" xfId="9023" xr:uid="{00000000-0005-0000-0000-000021020000}"/>
    <cellStyle name="’ћѓћ‚›‰ 3 4 2" xfId="10338" xr:uid="{00000000-0005-0000-0000-000022020000}"/>
    <cellStyle name="’ћѓћ‚›‰ 3 5" xfId="9565" xr:uid="{00000000-0005-0000-0000-000023020000}"/>
    <cellStyle name="’ћѓћ‚›‰ 3 5 2" xfId="10857" xr:uid="{00000000-0005-0000-0000-000024020000}"/>
    <cellStyle name="’ћѓћ‚›‰ 3 6" xfId="9587" xr:uid="{00000000-0005-0000-0000-000025020000}"/>
    <cellStyle name="’ћѓћ‚›‰ 3 6 2" xfId="10878" xr:uid="{00000000-0005-0000-0000-000026020000}"/>
    <cellStyle name="’ћѓћ‚›‰ 3 7" xfId="9234" xr:uid="{00000000-0005-0000-0000-000027020000}"/>
    <cellStyle name="’ћѓћ‚›‰ 3 7 2" xfId="10534" xr:uid="{00000000-0005-0000-0000-000028020000}"/>
    <cellStyle name="’ћѓћ‚›‰ 3 8" xfId="8908" xr:uid="{00000000-0005-0000-0000-000029020000}"/>
    <cellStyle name="’ћѓћ‚›‰ 3 8 2" xfId="10233" xr:uid="{00000000-0005-0000-0000-00002A020000}"/>
    <cellStyle name="’ћѓћ‚›‰ 3 9" xfId="9622" xr:uid="{00000000-0005-0000-0000-00002B020000}"/>
    <cellStyle name="’ћѓћ‚›‰ 3 9 2" xfId="10913" xr:uid="{00000000-0005-0000-0000-00002C020000}"/>
    <cellStyle name="’ћѓћ‚›‰ 4" xfId="4073" xr:uid="{00000000-0005-0000-0000-00002D020000}"/>
    <cellStyle name="’ћѓћ‚›‰ 4 10" xfId="9022" xr:uid="{00000000-0005-0000-0000-00002E020000}"/>
    <cellStyle name="’ћѓћ‚›‰ 4 10 2" xfId="10337" xr:uid="{00000000-0005-0000-0000-00002F020000}"/>
    <cellStyle name="’ћѓћ‚›‰ 4 11" xfId="9386" xr:uid="{00000000-0005-0000-0000-000030020000}"/>
    <cellStyle name="’ћѓћ‚›‰ 4 11 2" xfId="10681" xr:uid="{00000000-0005-0000-0000-000031020000}"/>
    <cellStyle name="’ћѓћ‚›‰ 4 12" xfId="9716" xr:uid="{00000000-0005-0000-0000-000032020000}"/>
    <cellStyle name="’ћѓћ‚›‰ 4 2" xfId="8346" xr:uid="{00000000-0005-0000-0000-000033020000}"/>
    <cellStyle name="’ћѓћ‚›‰ 4 2 2" xfId="10102" xr:uid="{00000000-0005-0000-0000-000034020000}"/>
    <cellStyle name="’ћѓћ‚›‰ 4 3" xfId="9150" xr:uid="{00000000-0005-0000-0000-000035020000}"/>
    <cellStyle name="’ћѓћ‚›‰ 4 3 2" xfId="10455" xr:uid="{00000000-0005-0000-0000-000036020000}"/>
    <cellStyle name="’ћѓћ‚›‰ 4 4" xfId="9013" xr:uid="{00000000-0005-0000-0000-000037020000}"/>
    <cellStyle name="’ћѓћ‚›‰ 4 4 2" xfId="10328" xr:uid="{00000000-0005-0000-0000-000038020000}"/>
    <cellStyle name="’ћѓћ‚›‰ 4 5" xfId="9319" xr:uid="{00000000-0005-0000-0000-000039020000}"/>
    <cellStyle name="’ћѓћ‚›‰ 4 5 2" xfId="10617" xr:uid="{00000000-0005-0000-0000-00003A020000}"/>
    <cellStyle name="’ћѓћ‚›‰ 4 6" xfId="9286" xr:uid="{00000000-0005-0000-0000-00003B020000}"/>
    <cellStyle name="’ћѓћ‚›‰ 4 6 2" xfId="10584" xr:uid="{00000000-0005-0000-0000-00003C020000}"/>
    <cellStyle name="’ћѓћ‚›‰ 4 7" xfId="9352" xr:uid="{00000000-0005-0000-0000-00003D020000}"/>
    <cellStyle name="’ћѓћ‚›‰ 4 7 2" xfId="10649" xr:uid="{00000000-0005-0000-0000-00003E020000}"/>
    <cellStyle name="’ћѓћ‚›‰ 4 8" xfId="9324" xr:uid="{00000000-0005-0000-0000-00003F020000}"/>
    <cellStyle name="’ћѓћ‚›‰ 4 8 2" xfId="10622" xr:uid="{00000000-0005-0000-0000-000040020000}"/>
    <cellStyle name="’ћѓћ‚›‰ 4 9" xfId="9273" xr:uid="{00000000-0005-0000-0000-000041020000}"/>
    <cellStyle name="’ћѓћ‚›‰ 4 9 2" xfId="10571" xr:uid="{00000000-0005-0000-0000-000042020000}"/>
    <cellStyle name="’ћѓћ‚›‰ 5" xfId="4080" xr:uid="{00000000-0005-0000-0000-000043020000}"/>
    <cellStyle name="’ћѓћ‚›‰ 5 10" xfId="9313" xr:uid="{00000000-0005-0000-0000-000044020000}"/>
    <cellStyle name="’ћѓћ‚›‰ 5 10 2" xfId="10611" xr:uid="{00000000-0005-0000-0000-000045020000}"/>
    <cellStyle name="’ћѓћ‚›‰ 5 11" xfId="9722" xr:uid="{00000000-0005-0000-0000-000046020000}"/>
    <cellStyle name="’ћѓћ‚›‰ 5 2" xfId="8352" xr:uid="{00000000-0005-0000-0000-000047020000}"/>
    <cellStyle name="’ћѓћ‚›‰ 5 2 2" xfId="10108" xr:uid="{00000000-0005-0000-0000-000048020000}"/>
    <cellStyle name="’ћѓћ‚›‰ 5 3" xfId="9156" xr:uid="{00000000-0005-0000-0000-000049020000}"/>
    <cellStyle name="’ћѓћ‚›‰ 5 3 2" xfId="10461" xr:uid="{00000000-0005-0000-0000-00004A020000}"/>
    <cellStyle name="’ћѓћ‚›‰ 5 4" xfId="9222" xr:uid="{00000000-0005-0000-0000-00004B020000}"/>
    <cellStyle name="’ћѓћ‚›‰ 5 4 2" xfId="10522" xr:uid="{00000000-0005-0000-0000-00004C020000}"/>
    <cellStyle name="’ћѓћ‚›‰ 5 5" xfId="9088" xr:uid="{00000000-0005-0000-0000-00004D020000}"/>
    <cellStyle name="’ћѓћ‚›‰ 5 5 2" xfId="10395" xr:uid="{00000000-0005-0000-0000-00004E020000}"/>
    <cellStyle name="’ћѓћ‚›‰ 5 6" xfId="9217" xr:uid="{00000000-0005-0000-0000-00004F020000}"/>
    <cellStyle name="’ћѓћ‚›‰ 5 6 2" xfId="10517" xr:uid="{00000000-0005-0000-0000-000050020000}"/>
    <cellStyle name="’ћѓћ‚›‰ 5 7" xfId="9322" xr:uid="{00000000-0005-0000-0000-000051020000}"/>
    <cellStyle name="’ћѓћ‚›‰ 5 7 2" xfId="10620" xr:uid="{00000000-0005-0000-0000-000052020000}"/>
    <cellStyle name="’ћѓћ‚›‰ 5 8" xfId="9272" xr:uid="{00000000-0005-0000-0000-000053020000}"/>
    <cellStyle name="’ћѓћ‚›‰ 5 8 2" xfId="10570" xr:uid="{00000000-0005-0000-0000-000054020000}"/>
    <cellStyle name="’ћѓћ‚›‰ 5 9" xfId="9375" xr:uid="{00000000-0005-0000-0000-000055020000}"/>
    <cellStyle name="’ћѓћ‚›‰ 5 9 2" xfId="10672" xr:uid="{00000000-0005-0000-0000-000056020000}"/>
    <cellStyle name="’ћѓћ‚›‰ 6" xfId="6080" xr:uid="{00000000-0005-0000-0000-000057020000}"/>
    <cellStyle name="’ћѓћ‚›‰ 6 2" xfId="8423" xr:uid="{00000000-0005-0000-0000-000058020000}"/>
    <cellStyle name="’ћѓћ‚›‰ 6 2 2" xfId="10118" xr:uid="{00000000-0005-0000-0000-000059020000}"/>
    <cellStyle name="’ћѓћ‚›‰ 6 3" xfId="9299" xr:uid="{00000000-0005-0000-0000-00005A020000}"/>
    <cellStyle name="’ћѓћ‚›‰ 6 3 2" xfId="10597" xr:uid="{00000000-0005-0000-0000-00005B020000}"/>
    <cellStyle name="’ћѓћ‚›‰ 6 4" xfId="8835" xr:uid="{00000000-0005-0000-0000-00005C020000}"/>
    <cellStyle name="’ћѓћ‚›‰ 6 4 2" xfId="10165" xr:uid="{00000000-0005-0000-0000-00005D020000}"/>
    <cellStyle name="’ћѓћ‚›‰ 6 5" xfId="9358" xr:uid="{00000000-0005-0000-0000-00005E020000}"/>
    <cellStyle name="’ћѓћ‚›‰ 6 5 2" xfId="10655" xr:uid="{00000000-0005-0000-0000-00005F020000}"/>
    <cellStyle name="’ћѓћ‚›‰ 6 6" xfId="9408" xr:uid="{00000000-0005-0000-0000-000060020000}"/>
    <cellStyle name="’ћѓћ‚›‰ 6 6 2" xfId="10703" xr:uid="{00000000-0005-0000-0000-000061020000}"/>
    <cellStyle name="’ћѓћ‚›‰ 6 7" xfId="8955" xr:uid="{00000000-0005-0000-0000-000062020000}"/>
    <cellStyle name="’ћѓћ‚›‰ 6 7 2" xfId="10272" xr:uid="{00000000-0005-0000-0000-000063020000}"/>
    <cellStyle name="’ћѓћ‚›‰ 6 8" xfId="9050" xr:uid="{00000000-0005-0000-0000-000064020000}"/>
    <cellStyle name="’ћѓћ‚›‰ 6 8 2" xfId="10363" xr:uid="{00000000-0005-0000-0000-000065020000}"/>
    <cellStyle name="’ћѓћ‚›‰ 6 9" xfId="9168" xr:uid="{00000000-0005-0000-0000-000066020000}"/>
    <cellStyle name="’ћѓћ‚›‰ 7" xfId="8204" xr:uid="{00000000-0005-0000-0000-000067020000}"/>
    <cellStyle name="’ћѓћ‚›‰ 7 2" xfId="10022" xr:uid="{00000000-0005-0000-0000-000068020000}"/>
    <cellStyle name="’ћѓћ‚›‰ 8" xfId="8801" xr:uid="{00000000-0005-0000-0000-000069020000}"/>
    <cellStyle name="’ћѓћ‚›‰ 8 2" xfId="10132" xr:uid="{00000000-0005-0000-0000-00006A020000}"/>
    <cellStyle name="’ћѓћ‚›‰ 9" xfId="9374" xr:uid="{00000000-0005-0000-0000-00006B020000}"/>
    <cellStyle name="’ћѓћ‚›‰ 9 2" xfId="10671" xr:uid="{00000000-0005-0000-0000-00006C020000}"/>
    <cellStyle name="20% - Accent1" xfId="51" xr:uid="{00000000-0005-0000-0000-00006D020000}"/>
    <cellStyle name="20% - Accent2" xfId="52" xr:uid="{00000000-0005-0000-0000-00006E020000}"/>
    <cellStyle name="20% - Accent3" xfId="53" xr:uid="{00000000-0005-0000-0000-00006F020000}"/>
    <cellStyle name="20% - Accent4" xfId="54" xr:uid="{00000000-0005-0000-0000-000070020000}"/>
    <cellStyle name="20% - Accent5" xfId="55" xr:uid="{00000000-0005-0000-0000-000071020000}"/>
    <cellStyle name="20% - Accent6" xfId="56" xr:uid="{00000000-0005-0000-0000-000072020000}"/>
    <cellStyle name="20% - Акцент1 2" xfId="4095" xr:uid="{00000000-0005-0000-0000-000073020000}"/>
    <cellStyle name="20% - Акцент2 2" xfId="4096" xr:uid="{00000000-0005-0000-0000-000074020000}"/>
    <cellStyle name="20% - Акцент3 2" xfId="4097" xr:uid="{00000000-0005-0000-0000-000075020000}"/>
    <cellStyle name="20% - Акцент4 2" xfId="4098" xr:uid="{00000000-0005-0000-0000-000076020000}"/>
    <cellStyle name="20% - Акцент5 2" xfId="4099" xr:uid="{00000000-0005-0000-0000-000077020000}"/>
    <cellStyle name="20% - Акцент6 2" xfId="4100" xr:uid="{00000000-0005-0000-0000-000078020000}"/>
    <cellStyle name="40% - Accent1" xfId="57" xr:uid="{00000000-0005-0000-0000-000079020000}"/>
    <cellStyle name="40% - Accent2" xfId="58" xr:uid="{00000000-0005-0000-0000-00007A020000}"/>
    <cellStyle name="40% - Accent3" xfId="59" xr:uid="{00000000-0005-0000-0000-00007B020000}"/>
    <cellStyle name="40% - Accent4" xfId="60" xr:uid="{00000000-0005-0000-0000-00007C020000}"/>
    <cellStyle name="40% - Accent5" xfId="61" xr:uid="{00000000-0005-0000-0000-00007D020000}"/>
    <cellStyle name="40% - Accent6" xfId="62" xr:uid="{00000000-0005-0000-0000-00007E020000}"/>
    <cellStyle name="40% - Акцент1 2" xfId="4101" xr:uid="{00000000-0005-0000-0000-00007F020000}"/>
    <cellStyle name="40% - Акцент2 2" xfId="4102" xr:uid="{00000000-0005-0000-0000-000080020000}"/>
    <cellStyle name="40% - Акцент3 2" xfId="4103" xr:uid="{00000000-0005-0000-0000-000081020000}"/>
    <cellStyle name="40% - Акцент4 2" xfId="4104" xr:uid="{00000000-0005-0000-0000-000082020000}"/>
    <cellStyle name="40% - Акцент5 2" xfId="4105" xr:uid="{00000000-0005-0000-0000-000083020000}"/>
    <cellStyle name="40% - Акцент6 2" xfId="4106" xr:uid="{00000000-0005-0000-0000-000084020000}"/>
    <cellStyle name="60% - Accent1" xfId="63" xr:uid="{00000000-0005-0000-0000-000085020000}"/>
    <cellStyle name="60% - Accent2" xfId="64" xr:uid="{00000000-0005-0000-0000-000086020000}"/>
    <cellStyle name="60% - Accent3" xfId="65" xr:uid="{00000000-0005-0000-0000-000087020000}"/>
    <cellStyle name="60% - Accent4" xfId="66" xr:uid="{00000000-0005-0000-0000-000088020000}"/>
    <cellStyle name="60% - Accent5" xfId="67" xr:uid="{00000000-0005-0000-0000-000089020000}"/>
    <cellStyle name="60% - Accent6" xfId="68" xr:uid="{00000000-0005-0000-0000-00008A020000}"/>
    <cellStyle name="Accent1" xfId="69" xr:uid="{00000000-0005-0000-0000-00008B020000}"/>
    <cellStyle name="Accent1 - 20%" xfId="3964" xr:uid="{00000000-0005-0000-0000-00008C020000}"/>
    <cellStyle name="Accent1 - 40%" xfId="3965" xr:uid="{00000000-0005-0000-0000-00008D020000}"/>
    <cellStyle name="Accent1 - 60%" xfId="3966" xr:uid="{00000000-0005-0000-0000-00008E020000}"/>
    <cellStyle name="Accent2" xfId="70" xr:uid="{00000000-0005-0000-0000-00008F020000}"/>
    <cellStyle name="Accent2 - 20%" xfId="3967" xr:uid="{00000000-0005-0000-0000-000090020000}"/>
    <cellStyle name="Accent2 - 40%" xfId="3968" xr:uid="{00000000-0005-0000-0000-000091020000}"/>
    <cellStyle name="Accent2 - 60%" xfId="3969" xr:uid="{00000000-0005-0000-0000-000092020000}"/>
    <cellStyle name="Accent3" xfId="71" xr:uid="{00000000-0005-0000-0000-000093020000}"/>
    <cellStyle name="Accent3 - 20%" xfId="3970" xr:uid="{00000000-0005-0000-0000-000094020000}"/>
    <cellStyle name="Accent3 - 40%" xfId="3971" xr:uid="{00000000-0005-0000-0000-000095020000}"/>
    <cellStyle name="Accent3 - 60%" xfId="3972" xr:uid="{00000000-0005-0000-0000-000096020000}"/>
    <cellStyle name="Accent4" xfId="72" xr:uid="{00000000-0005-0000-0000-000097020000}"/>
    <cellStyle name="Accent4 - 20%" xfId="3973" xr:uid="{00000000-0005-0000-0000-000098020000}"/>
    <cellStyle name="Accent4 - 40%" xfId="3974" xr:uid="{00000000-0005-0000-0000-000099020000}"/>
    <cellStyle name="Accent4 - 60%" xfId="3975" xr:uid="{00000000-0005-0000-0000-00009A020000}"/>
    <cellStyle name="Accent5" xfId="73" xr:uid="{00000000-0005-0000-0000-00009B020000}"/>
    <cellStyle name="Accent5 - 20%" xfId="3976" xr:uid="{00000000-0005-0000-0000-00009C020000}"/>
    <cellStyle name="Accent5 - 40%" xfId="3977" xr:uid="{00000000-0005-0000-0000-00009D020000}"/>
    <cellStyle name="Accent5 - 60%" xfId="3978" xr:uid="{00000000-0005-0000-0000-00009E020000}"/>
    <cellStyle name="Accent6" xfId="74" xr:uid="{00000000-0005-0000-0000-00009F020000}"/>
    <cellStyle name="Accent6 - 20%" xfId="3979" xr:uid="{00000000-0005-0000-0000-0000A0020000}"/>
    <cellStyle name="Accent6 - 40%" xfId="3980" xr:uid="{00000000-0005-0000-0000-0000A1020000}"/>
    <cellStyle name="Accent6 - 60%" xfId="3981" xr:uid="{00000000-0005-0000-0000-0000A2020000}"/>
    <cellStyle name="Bad" xfId="75" xr:uid="{00000000-0005-0000-0000-0000A3020000}"/>
    <cellStyle name="Calculation" xfId="76" xr:uid="{00000000-0005-0000-0000-0000A4020000}"/>
    <cellStyle name="Calculation 2" xfId="2943" xr:uid="{00000000-0005-0000-0000-0000A5020000}"/>
    <cellStyle name="Calculation 2 10" xfId="9284" xr:uid="{00000000-0005-0000-0000-0000A6020000}"/>
    <cellStyle name="Calculation 2 10 2" xfId="10582" xr:uid="{00000000-0005-0000-0000-0000A7020000}"/>
    <cellStyle name="Calculation 2 11" xfId="9199" xr:uid="{00000000-0005-0000-0000-0000A8020000}"/>
    <cellStyle name="Calculation 2 11 2" xfId="10501" xr:uid="{00000000-0005-0000-0000-0000A9020000}"/>
    <cellStyle name="Calculation 2 12" xfId="9687" xr:uid="{00000000-0005-0000-0000-0000AA020000}"/>
    <cellStyle name="Calculation 2 2" xfId="8277" xr:uid="{00000000-0005-0000-0000-0000AB020000}"/>
    <cellStyle name="Calculation 2 2 2" xfId="10036" xr:uid="{00000000-0005-0000-0000-0000AC020000}"/>
    <cellStyle name="Calculation 2 3" xfId="9003" xr:uid="{00000000-0005-0000-0000-0000AD020000}"/>
    <cellStyle name="Calculation 2 3 2" xfId="10318" xr:uid="{00000000-0005-0000-0000-0000AE020000}"/>
    <cellStyle name="Calculation 2 4" xfId="9392" xr:uid="{00000000-0005-0000-0000-0000AF020000}"/>
    <cellStyle name="Calculation 2 4 2" xfId="10687" xr:uid="{00000000-0005-0000-0000-0000B0020000}"/>
    <cellStyle name="Calculation 2 5" xfId="8988" xr:uid="{00000000-0005-0000-0000-0000B1020000}"/>
    <cellStyle name="Calculation 2 5 2" xfId="10304" xr:uid="{00000000-0005-0000-0000-0000B2020000}"/>
    <cellStyle name="Calculation 2 6" xfId="9246" xr:uid="{00000000-0005-0000-0000-0000B3020000}"/>
    <cellStyle name="Calculation 2 6 2" xfId="10546" xr:uid="{00000000-0005-0000-0000-0000B4020000}"/>
    <cellStyle name="Calculation 2 7" xfId="9377" xr:uid="{00000000-0005-0000-0000-0000B5020000}"/>
    <cellStyle name="Calculation 2 7 2" xfId="10673" xr:uid="{00000000-0005-0000-0000-0000B6020000}"/>
    <cellStyle name="Calculation 2 8" xfId="9538" xr:uid="{00000000-0005-0000-0000-0000B7020000}"/>
    <cellStyle name="Calculation 2 8 2" xfId="10830" xr:uid="{00000000-0005-0000-0000-0000B8020000}"/>
    <cellStyle name="Calculation 2 9" xfId="8815" xr:uid="{00000000-0005-0000-0000-0000B9020000}"/>
    <cellStyle name="Calculation 2 9 2" xfId="10146" xr:uid="{00000000-0005-0000-0000-0000BA020000}"/>
    <cellStyle name="Calculation 3" xfId="3934" xr:uid="{00000000-0005-0000-0000-0000BB020000}"/>
    <cellStyle name="Calculation 3 10" xfId="9644" xr:uid="{00000000-0005-0000-0000-0000BC020000}"/>
    <cellStyle name="Calculation 3 10 2" xfId="10935" xr:uid="{00000000-0005-0000-0000-0000BD020000}"/>
    <cellStyle name="Calculation 3 11" xfId="9670" xr:uid="{00000000-0005-0000-0000-0000BE020000}"/>
    <cellStyle name="Calculation 3 11 2" xfId="10943" xr:uid="{00000000-0005-0000-0000-0000BF020000}"/>
    <cellStyle name="Calculation 3 12" xfId="9700" xr:uid="{00000000-0005-0000-0000-0000C0020000}"/>
    <cellStyle name="Calculation 3 2" xfId="8293" xr:uid="{00000000-0005-0000-0000-0000C1020000}"/>
    <cellStyle name="Calculation 3 2 2" xfId="10049" xr:uid="{00000000-0005-0000-0000-0000C2020000}"/>
    <cellStyle name="Calculation 3 3" xfId="9096" xr:uid="{00000000-0005-0000-0000-0000C3020000}"/>
    <cellStyle name="Calculation 3 3 2" xfId="10403" xr:uid="{00000000-0005-0000-0000-0000C4020000}"/>
    <cellStyle name="Calculation 3 4" xfId="9372" xr:uid="{00000000-0005-0000-0000-0000C5020000}"/>
    <cellStyle name="Calculation 3 4 2" xfId="10669" xr:uid="{00000000-0005-0000-0000-0000C6020000}"/>
    <cellStyle name="Calculation 3 5" xfId="9564" xr:uid="{00000000-0005-0000-0000-0000C7020000}"/>
    <cellStyle name="Calculation 3 5 2" xfId="10856" xr:uid="{00000000-0005-0000-0000-0000C8020000}"/>
    <cellStyle name="Calculation 3 6" xfId="9586" xr:uid="{00000000-0005-0000-0000-0000C9020000}"/>
    <cellStyle name="Calculation 3 6 2" xfId="10877" xr:uid="{00000000-0005-0000-0000-0000CA020000}"/>
    <cellStyle name="Calculation 3 7" xfId="8871" xr:uid="{00000000-0005-0000-0000-0000CB020000}"/>
    <cellStyle name="Calculation 3 7 2" xfId="10198" xr:uid="{00000000-0005-0000-0000-0000CC020000}"/>
    <cellStyle name="Calculation 3 8" xfId="9033" xr:uid="{00000000-0005-0000-0000-0000CD020000}"/>
    <cellStyle name="Calculation 3 8 2" xfId="10347" xr:uid="{00000000-0005-0000-0000-0000CE020000}"/>
    <cellStyle name="Calculation 3 9" xfId="9621" xr:uid="{00000000-0005-0000-0000-0000CF020000}"/>
    <cellStyle name="Calculation 3 9 2" xfId="10912" xr:uid="{00000000-0005-0000-0000-0000D0020000}"/>
    <cellStyle name="Calculation 4" xfId="4081" xr:uid="{00000000-0005-0000-0000-0000D1020000}"/>
    <cellStyle name="Calculation 4 10" xfId="8967" xr:uid="{00000000-0005-0000-0000-0000D2020000}"/>
    <cellStyle name="Calculation 4 10 2" xfId="10284" xr:uid="{00000000-0005-0000-0000-0000D3020000}"/>
    <cellStyle name="Calculation 4 11" xfId="9723" xr:uid="{00000000-0005-0000-0000-0000D4020000}"/>
    <cellStyle name="Calculation 4 2" xfId="8353" xr:uid="{00000000-0005-0000-0000-0000D5020000}"/>
    <cellStyle name="Calculation 4 2 2" xfId="10109" xr:uid="{00000000-0005-0000-0000-0000D6020000}"/>
    <cellStyle name="Calculation 4 3" xfId="9157" xr:uid="{00000000-0005-0000-0000-0000D7020000}"/>
    <cellStyle name="Calculation 4 3 2" xfId="10462" xr:uid="{00000000-0005-0000-0000-0000D8020000}"/>
    <cellStyle name="Calculation 4 4" xfId="9011" xr:uid="{00000000-0005-0000-0000-0000D9020000}"/>
    <cellStyle name="Calculation 4 4 2" xfId="10326" xr:uid="{00000000-0005-0000-0000-0000DA020000}"/>
    <cellStyle name="Calculation 4 5" xfId="9531" xr:uid="{00000000-0005-0000-0000-0000DB020000}"/>
    <cellStyle name="Calculation 4 5 2" xfId="10823" xr:uid="{00000000-0005-0000-0000-0000DC020000}"/>
    <cellStyle name="Calculation 4 6" xfId="8870" xr:uid="{00000000-0005-0000-0000-0000DD020000}"/>
    <cellStyle name="Calculation 4 6 2" xfId="10197" xr:uid="{00000000-0005-0000-0000-0000DE020000}"/>
    <cellStyle name="Calculation 4 7" xfId="9572" xr:uid="{00000000-0005-0000-0000-0000DF020000}"/>
    <cellStyle name="Calculation 4 7 2" xfId="10864" xr:uid="{00000000-0005-0000-0000-0000E0020000}"/>
    <cellStyle name="Calculation 4 8" xfId="9262" xr:uid="{00000000-0005-0000-0000-0000E1020000}"/>
    <cellStyle name="Calculation 4 8 2" xfId="10560" xr:uid="{00000000-0005-0000-0000-0000E2020000}"/>
    <cellStyle name="Calculation 4 9" xfId="9405" xr:uid="{00000000-0005-0000-0000-0000E3020000}"/>
    <cellStyle name="Calculation 4 9 2" xfId="10700" xr:uid="{00000000-0005-0000-0000-0000E4020000}"/>
    <cellStyle name="Calculation 5" xfId="6081" xr:uid="{00000000-0005-0000-0000-0000E5020000}"/>
    <cellStyle name="Calculation 5 2" xfId="8424" xr:uid="{00000000-0005-0000-0000-0000E6020000}"/>
    <cellStyle name="Calculation 5 2 2" xfId="10119" xr:uid="{00000000-0005-0000-0000-0000E7020000}"/>
    <cellStyle name="Calculation 5 3" xfId="9300" xr:uid="{00000000-0005-0000-0000-0000E8020000}"/>
    <cellStyle name="Calculation 5 3 2" xfId="10598" xr:uid="{00000000-0005-0000-0000-0000E9020000}"/>
    <cellStyle name="Calculation 5 4" xfId="8834" xr:uid="{00000000-0005-0000-0000-0000EA020000}"/>
    <cellStyle name="Calculation 5 4 2" xfId="10164" xr:uid="{00000000-0005-0000-0000-0000EB020000}"/>
    <cellStyle name="Calculation 5 5" xfId="9399" xr:uid="{00000000-0005-0000-0000-0000EC020000}"/>
    <cellStyle name="Calculation 5 5 2" xfId="10694" xr:uid="{00000000-0005-0000-0000-0000ED020000}"/>
    <cellStyle name="Calculation 5 6" xfId="8945" xr:uid="{00000000-0005-0000-0000-0000EE020000}"/>
    <cellStyle name="Calculation 5 6 2" xfId="10262" xr:uid="{00000000-0005-0000-0000-0000EF020000}"/>
    <cellStyle name="Calculation 5 7" xfId="9250" xr:uid="{00000000-0005-0000-0000-0000F0020000}"/>
    <cellStyle name="Calculation 5 7 2" xfId="10550" xr:uid="{00000000-0005-0000-0000-0000F1020000}"/>
    <cellStyle name="Calculation 5 8" xfId="8982" xr:uid="{00000000-0005-0000-0000-0000F2020000}"/>
    <cellStyle name="Calculation 5 8 2" xfId="10299" xr:uid="{00000000-0005-0000-0000-0000F3020000}"/>
    <cellStyle name="Calculation 5 9" xfId="8846" xr:uid="{00000000-0005-0000-0000-0000F4020000}"/>
    <cellStyle name="Calculation 6" xfId="8205" xr:uid="{00000000-0005-0000-0000-0000F5020000}"/>
    <cellStyle name="Calculation 6 2" xfId="10023" xr:uid="{00000000-0005-0000-0000-0000F6020000}"/>
    <cellStyle name="Calculation 7" xfId="8803" xr:uid="{00000000-0005-0000-0000-0000F7020000}"/>
    <cellStyle name="Calculation 7 2" xfId="10134" xr:uid="{00000000-0005-0000-0000-0000F8020000}"/>
    <cellStyle name="Check Cell" xfId="77" xr:uid="{00000000-0005-0000-0000-0000F9020000}"/>
    <cellStyle name="Comma [0]_101" xfId="78" xr:uid="{00000000-0005-0000-0000-0000FA020000}"/>
    <cellStyle name="Comma 2" xfId="2040" xr:uid="{00000000-0005-0000-0000-0000FB020000}"/>
    <cellStyle name="Comma 2 2" xfId="3962" xr:uid="{00000000-0005-0000-0000-0000FC020000}"/>
    <cellStyle name="Comma 2 3" xfId="7941" xr:uid="{00000000-0005-0000-0000-0000FD020000}"/>
    <cellStyle name="Comma 2 3 2" xfId="8562" xr:uid="{00000000-0005-0000-0000-0000FE020000}"/>
    <cellStyle name="Comma 2 3 3" xfId="9733" xr:uid="{00000000-0005-0000-0000-0000FF020000}"/>
    <cellStyle name="Comma 2 4" xfId="8228" xr:uid="{00000000-0005-0000-0000-000000030000}"/>
    <cellStyle name="Comma 2 5" xfId="8925" xr:uid="{00000000-0005-0000-0000-000001030000}"/>
    <cellStyle name="Comma 2 6" xfId="9675" xr:uid="{00000000-0005-0000-0000-000002030000}"/>
    <cellStyle name="Comma 3" xfId="3982" xr:uid="{00000000-0005-0000-0000-000003030000}"/>
    <cellStyle name="Comma_101" xfId="79" xr:uid="{00000000-0005-0000-0000-000004030000}"/>
    <cellStyle name="Currency [0]_&quot;Аэртон-1&quot;" xfId="80" xr:uid="{00000000-0005-0000-0000-000005030000}"/>
    <cellStyle name="Currency_&quot;Аэртон-1&quot;" xfId="81" xr:uid="{00000000-0005-0000-0000-000006030000}"/>
    <cellStyle name="Divider" xfId="82" xr:uid="{00000000-0005-0000-0000-000007030000}"/>
    <cellStyle name="Emphasis 1" xfId="3983" xr:uid="{00000000-0005-0000-0000-000008030000}"/>
    <cellStyle name="Emphasis 2" xfId="3984" xr:uid="{00000000-0005-0000-0000-000009030000}"/>
    <cellStyle name="Emphasis 3" xfId="3985" xr:uid="{00000000-0005-0000-0000-00000A030000}"/>
    <cellStyle name="Euro" xfId="83" xr:uid="{00000000-0005-0000-0000-00000B030000}"/>
    <cellStyle name="Excel Built-in Normal" xfId="84" xr:uid="{00000000-0005-0000-0000-00000C030000}"/>
    <cellStyle name="Excel Built-in Normal 1" xfId="85" xr:uid="{00000000-0005-0000-0000-00000D030000}"/>
    <cellStyle name="Excel Built-in Percent" xfId="86" xr:uid="{00000000-0005-0000-0000-00000E030000}"/>
    <cellStyle name="Explanatory Text" xfId="87" xr:uid="{00000000-0005-0000-0000-00000F030000}"/>
    <cellStyle name="Followed Hyperlink" xfId="88" xr:uid="{00000000-0005-0000-0000-000010030000}"/>
    <cellStyle name="Followed Hyperlink 2" xfId="89" xr:uid="{00000000-0005-0000-0000-000011030000}"/>
    <cellStyle name="Followed Hyperlink 3" xfId="90" xr:uid="{00000000-0005-0000-0000-000012030000}"/>
    <cellStyle name="Followed Hyperlink 4" xfId="91" xr:uid="{00000000-0005-0000-0000-000013030000}"/>
    <cellStyle name="Good" xfId="92" xr:uid="{00000000-0005-0000-0000-000014030000}"/>
    <cellStyle name="Header2" xfId="93" xr:uid="{00000000-0005-0000-0000-000015030000}"/>
    <cellStyle name="Heading" xfId="94" xr:uid="{00000000-0005-0000-0000-000016030000}"/>
    <cellStyle name="Heading 1" xfId="95" xr:uid="{00000000-0005-0000-0000-000017030000}"/>
    <cellStyle name="Heading 2" xfId="96" xr:uid="{00000000-0005-0000-0000-000018030000}"/>
    <cellStyle name="Heading 3" xfId="97" xr:uid="{00000000-0005-0000-0000-000019030000}"/>
    <cellStyle name="Heading 4" xfId="98" xr:uid="{00000000-0005-0000-0000-00001A030000}"/>
    <cellStyle name="Heading_План МБ+ last" xfId="99" xr:uid="{00000000-0005-0000-0000-00001B030000}"/>
    <cellStyle name="Heading1" xfId="100" xr:uid="{00000000-0005-0000-0000-00001C030000}"/>
    <cellStyle name="Heading2" xfId="101" xr:uid="{00000000-0005-0000-0000-00001D030000}"/>
    <cellStyle name="Headline II" xfId="102" xr:uid="{00000000-0005-0000-0000-00001E030000}"/>
    <cellStyle name="Headline III" xfId="103" xr:uid="{00000000-0005-0000-0000-00001F030000}"/>
    <cellStyle name="Hyperlink" xfId="104" xr:uid="{00000000-0005-0000-0000-000020030000}"/>
    <cellStyle name="Hyperlink 2" xfId="105" xr:uid="{00000000-0005-0000-0000-000021030000}"/>
    <cellStyle name="Hyperlink 3" xfId="106" xr:uid="{00000000-0005-0000-0000-000022030000}"/>
    <cellStyle name="Hyperlink 4" xfId="107" xr:uid="{00000000-0005-0000-0000-000023030000}"/>
    <cellStyle name="Input" xfId="108" xr:uid="{00000000-0005-0000-0000-000024030000}"/>
    <cellStyle name="Input 2" xfId="2165" xr:uid="{00000000-0005-0000-0000-000025030000}"/>
    <cellStyle name="Input 2 10" xfId="8831" xr:uid="{00000000-0005-0000-0000-000026030000}"/>
    <cellStyle name="Input 2 10 2" xfId="10161" xr:uid="{00000000-0005-0000-0000-000027030000}"/>
    <cellStyle name="Input 2 11" xfId="8997" xr:uid="{00000000-0005-0000-0000-000028030000}"/>
    <cellStyle name="Input 2 11 2" xfId="10313" xr:uid="{00000000-0005-0000-0000-000029030000}"/>
    <cellStyle name="Input 2 12" xfId="9685" xr:uid="{00000000-0005-0000-0000-00002A030000}"/>
    <cellStyle name="Input 2 2" xfId="8272" xr:uid="{00000000-0005-0000-0000-00002B030000}"/>
    <cellStyle name="Input 2 2 2" xfId="10034" xr:uid="{00000000-0005-0000-0000-00002C030000}"/>
    <cellStyle name="Input 2 3" xfId="8943" xr:uid="{00000000-0005-0000-0000-00002D030000}"/>
    <cellStyle name="Input 2 3 2" xfId="10260" xr:uid="{00000000-0005-0000-0000-00002E030000}"/>
    <cellStyle name="Input 2 4" xfId="9058" xr:uid="{00000000-0005-0000-0000-00002F030000}"/>
    <cellStyle name="Input 2 4 2" xfId="10369" xr:uid="{00000000-0005-0000-0000-000030030000}"/>
    <cellStyle name="Input 2 5" xfId="8877" xr:uid="{00000000-0005-0000-0000-000031030000}"/>
    <cellStyle name="Input 2 5 2" xfId="10204" xr:uid="{00000000-0005-0000-0000-000032030000}"/>
    <cellStyle name="Input 2 6" xfId="9414" xr:uid="{00000000-0005-0000-0000-000033030000}"/>
    <cellStyle name="Input 2 6 2" xfId="10709" xr:uid="{00000000-0005-0000-0000-000034030000}"/>
    <cellStyle name="Input 2 7" xfId="8984" xr:uid="{00000000-0005-0000-0000-000035030000}"/>
    <cellStyle name="Input 2 7 2" xfId="10300" xr:uid="{00000000-0005-0000-0000-000036030000}"/>
    <cellStyle name="Input 2 8" xfId="9188" xr:uid="{00000000-0005-0000-0000-000037030000}"/>
    <cellStyle name="Input 2 8 2" xfId="10490" xr:uid="{00000000-0005-0000-0000-000038030000}"/>
    <cellStyle name="Input 2 9" xfId="8830" xr:uid="{00000000-0005-0000-0000-000039030000}"/>
    <cellStyle name="Input 2 9 2" xfId="10160" xr:uid="{00000000-0005-0000-0000-00003A030000}"/>
    <cellStyle name="Input 3" xfId="3957" xr:uid="{00000000-0005-0000-0000-00003B030000}"/>
    <cellStyle name="Input 3 10" xfId="9344" xr:uid="{00000000-0005-0000-0000-00003C030000}"/>
    <cellStyle name="Input 3 10 2" xfId="10642" xr:uid="{00000000-0005-0000-0000-00003D030000}"/>
    <cellStyle name="Input 3 11" xfId="9218" xr:uid="{00000000-0005-0000-0000-00003E030000}"/>
    <cellStyle name="Input 3 11 2" xfId="10518" xr:uid="{00000000-0005-0000-0000-00003F030000}"/>
    <cellStyle name="Input 3 12" xfId="9702" xr:uid="{00000000-0005-0000-0000-000040030000}"/>
    <cellStyle name="Input 3 2" xfId="8295" xr:uid="{00000000-0005-0000-0000-000041030000}"/>
    <cellStyle name="Input 3 2 2" xfId="10051" xr:uid="{00000000-0005-0000-0000-000042030000}"/>
    <cellStyle name="Input 3 3" xfId="9098" xr:uid="{00000000-0005-0000-0000-000043030000}"/>
    <cellStyle name="Input 3 3 2" xfId="10405" xr:uid="{00000000-0005-0000-0000-000044030000}"/>
    <cellStyle name="Input 3 4" xfId="9525" xr:uid="{00000000-0005-0000-0000-000045030000}"/>
    <cellStyle name="Input 3 4 2" xfId="10817" xr:uid="{00000000-0005-0000-0000-000046030000}"/>
    <cellStyle name="Input 3 5" xfId="9239" xr:uid="{00000000-0005-0000-0000-000047030000}"/>
    <cellStyle name="Input 3 5 2" xfId="10539" xr:uid="{00000000-0005-0000-0000-000048030000}"/>
    <cellStyle name="Input 3 6" xfId="9351" xr:uid="{00000000-0005-0000-0000-000049030000}"/>
    <cellStyle name="Input 3 6 2" xfId="10648" xr:uid="{00000000-0005-0000-0000-00004A030000}"/>
    <cellStyle name="Input 3 7" xfId="8855" xr:uid="{00000000-0005-0000-0000-00004B030000}"/>
    <cellStyle name="Input 3 7 2" xfId="10183" xr:uid="{00000000-0005-0000-0000-00004C030000}"/>
    <cellStyle name="Input 3 8" xfId="8978" xr:uid="{00000000-0005-0000-0000-00004D030000}"/>
    <cellStyle name="Input 3 8 2" xfId="10295" xr:uid="{00000000-0005-0000-0000-00004E030000}"/>
    <cellStyle name="Input 3 9" xfId="8958" xr:uid="{00000000-0005-0000-0000-00004F030000}"/>
    <cellStyle name="Input 3 9 2" xfId="10275" xr:uid="{00000000-0005-0000-0000-000050030000}"/>
    <cellStyle name="Input 4" xfId="4086" xr:uid="{00000000-0005-0000-0000-000051030000}"/>
    <cellStyle name="Input 4 10" xfId="9001" xr:uid="{00000000-0005-0000-0000-000052030000}"/>
    <cellStyle name="Input 4 10 2" xfId="10317" xr:uid="{00000000-0005-0000-0000-000053030000}"/>
    <cellStyle name="Input 4 11" xfId="9727" xr:uid="{00000000-0005-0000-0000-000054030000}"/>
    <cellStyle name="Input 4 2" xfId="8357" xr:uid="{00000000-0005-0000-0000-000055030000}"/>
    <cellStyle name="Input 4 2 2" xfId="10113" xr:uid="{00000000-0005-0000-0000-000056030000}"/>
    <cellStyle name="Input 4 3" xfId="9161" xr:uid="{00000000-0005-0000-0000-000057030000}"/>
    <cellStyle name="Input 4 3 2" xfId="10466" xr:uid="{00000000-0005-0000-0000-000058030000}"/>
    <cellStyle name="Input 4 4" xfId="8860" xr:uid="{00000000-0005-0000-0000-000059030000}"/>
    <cellStyle name="Input 4 4 2" xfId="10187" xr:uid="{00000000-0005-0000-0000-00005A030000}"/>
    <cellStyle name="Input 4 5" xfId="9527" xr:uid="{00000000-0005-0000-0000-00005B030000}"/>
    <cellStyle name="Input 4 5 2" xfId="10819" xr:uid="{00000000-0005-0000-0000-00005C030000}"/>
    <cellStyle name="Input 4 6" xfId="9435" xr:uid="{00000000-0005-0000-0000-00005D030000}"/>
    <cellStyle name="Input 4 6 2" xfId="10727" xr:uid="{00000000-0005-0000-0000-00005E030000}"/>
    <cellStyle name="Input 4 7" xfId="9249" xr:uid="{00000000-0005-0000-0000-00005F030000}"/>
    <cellStyle name="Input 4 7 2" xfId="10549" xr:uid="{00000000-0005-0000-0000-000060030000}"/>
    <cellStyle name="Input 4 8" xfId="9320" xr:uid="{00000000-0005-0000-0000-000061030000}"/>
    <cellStyle name="Input 4 8 2" xfId="10618" xr:uid="{00000000-0005-0000-0000-000062030000}"/>
    <cellStyle name="Input 4 9" xfId="8816" xr:uid="{00000000-0005-0000-0000-000063030000}"/>
    <cellStyle name="Input 4 9 2" xfId="10147" xr:uid="{00000000-0005-0000-0000-000064030000}"/>
    <cellStyle name="Input 5" xfId="6082" xr:uid="{00000000-0005-0000-0000-000065030000}"/>
    <cellStyle name="Input 5 2" xfId="8425" xr:uid="{00000000-0005-0000-0000-000066030000}"/>
    <cellStyle name="Input 5 2 2" xfId="10120" xr:uid="{00000000-0005-0000-0000-000067030000}"/>
    <cellStyle name="Input 5 3" xfId="9301" xr:uid="{00000000-0005-0000-0000-000068030000}"/>
    <cellStyle name="Input 5 3 2" xfId="10599" xr:uid="{00000000-0005-0000-0000-000069030000}"/>
    <cellStyle name="Input 5 4" xfId="9334" xr:uid="{00000000-0005-0000-0000-00006A030000}"/>
    <cellStyle name="Input 5 4 2" xfId="10632" xr:uid="{00000000-0005-0000-0000-00006B030000}"/>
    <cellStyle name="Input 5 5" xfId="8931" xr:uid="{00000000-0005-0000-0000-00006C030000}"/>
    <cellStyle name="Input 5 5 2" xfId="10248" xr:uid="{00000000-0005-0000-0000-00006D030000}"/>
    <cellStyle name="Input 5 6" xfId="9379" xr:uid="{00000000-0005-0000-0000-00006E030000}"/>
    <cellStyle name="Input 5 6 2" xfId="10675" xr:uid="{00000000-0005-0000-0000-00006F030000}"/>
    <cellStyle name="Input 5 7" xfId="9280" xr:uid="{00000000-0005-0000-0000-000070030000}"/>
    <cellStyle name="Input 5 7 2" xfId="10578" xr:uid="{00000000-0005-0000-0000-000071030000}"/>
    <cellStyle name="Input 5 8" xfId="9276" xr:uid="{00000000-0005-0000-0000-000072030000}"/>
    <cellStyle name="Input 5 8 2" xfId="10574" xr:uid="{00000000-0005-0000-0000-000073030000}"/>
    <cellStyle name="Input 5 9" xfId="9252" xr:uid="{00000000-0005-0000-0000-000074030000}"/>
    <cellStyle name="Input 6" xfId="8206" xr:uid="{00000000-0005-0000-0000-000075030000}"/>
    <cellStyle name="Input 6 2" xfId="10024" xr:uid="{00000000-0005-0000-0000-000076030000}"/>
    <cellStyle name="Input 7" xfId="8807" xr:uid="{00000000-0005-0000-0000-000077030000}"/>
    <cellStyle name="Input 7 2" xfId="10138" xr:uid="{00000000-0005-0000-0000-000078030000}"/>
    <cellStyle name="Linked Cell" xfId="109" xr:uid="{00000000-0005-0000-0000-000079030000}"/>
    <cellStyle name="Milliers [0]_Conversion Summary" xfId="110" xr:uid="{00000000-0005-0000-0000-00007A030000}"/>
    <cellStyle name="Milliers_Conversion Summary" xfId="111" xr:uid="{00000000-0005-0000-0000-00007B030000}"/>
    <cellStyle name="Monйtaire [0]_Conversion Summary" xfId="112" xr:uid="{00000000-0005-0000-0000-00007C030000}"/>
    <cellStyle name="Monйtaire_Conversion Summary" xfId="113" xr:uid="{00000000-0005-0000-0000-00007D030000}"/>
    <cellStyle name="Neutral" xfId="114" xr:uid="{00000000-0005-0000-0000-00007E030000}"/>
    <cellStyle name="Normal 2" xfId="2041" xr:uid="{00000000-0005-0000-0000-00007F030000}"/>
    <cellStyle name="Normal 2 2" xfId="3963" xr:uid="{00000000-0005-0000-0000-000080030000}"/>
    <cellStyle name="Normal 3" xfId="2042" xr:uid="{00000000-0005-0000-0000-000081030000}"/>
    <cellStyle name="Normal 3 2" xfId="3986" xr:uid="{00000000-0005-0000-0000-000082030000}"/>
    <cellStyle name="Normal 5" xfId="1833" xr:uid="{00000000-0005-0000-0000-000083030000}"/>
    <cellStyle name="Normal_&quot;Аэртон-1&quot;" xfId="115" xr:uid="{00000000-0005-0000-0000-000084030000}"/>
    <cellStyle name="Note" xfId="116" xr:uid="{00000000-0005-0000-0000-000085030000}"/>
    <cellStyle name="Option" xfId="117" xr:uid="{00000000-0005-0000-0000-000086030000}"/>
    <cellStyle name="Output" xfId="118" xr:uid="{00000000-0005-0000-0000-000087030000}"/>
    <cellStyle name="Output 2" xfId="2164" xr:uid="{00000000-0005-0000-0000-000088030000}"/>
    <cellStyle name="Output 2 2" xfId="8271" xr:uid="{00000000-0005-0000-0000-000089030000}"/>
    <cellStyle name="Output 2 2 2" xfId="10033" xr:uid="{00000000-0005-0000-0000-00008A030000}"/>
    <cellStyle name="Output 2 3" xfId="8942" xr:uid="{00000000-0005-0000-0000-00008B030000}"/>
    <cellStyle name="Output 2 3 2" xfId="10259" xr:uid="{00000000-0005-0000-0000-00008C030000}"/>
    <cellStyle name="Output 2 4" xfId="8986" xr:uid="{00000000-0005-0000-0000-00008D030000}"/>
    <cellStyle name="Output 2 4 2" xfId="10302" xr:uid="{00000000-0005-0000-0000-00008E030000}"/>
    <cellStyle name="Output 2 5" xfId="9421" xr:uid="{00000000-0005-0000-0000-00008F030000}"/>
    <cellStyle name="Output 2 5 2" xfId="10716" xr:uid="{00000000-0005-0000-0000-000090030000}"/>
    <cellStyle name="Output 2 6" xfId="9338" xr:uid="{00000000-0005-0000-0000-000091030000}"/>
    <cellStyle name="Output 2 6 2" xfId="10636" xr:uid="{00000000-0005-0000-0000-000092030000}"/>
    <cellStyle name="Output 2 7" xfId="9052" xr:uid="{00000000-0005-0000-0000-000093030000}"/>
    <cellStyle name="Output 2 7 2" xfId="10365" xr:uid="{00000000-0005-0000-0000-000094030000}"/>
    <cellStyle name="Output 2 8" xfId="8823" xr:uid="{00000000-0005-0000-0000-000095030000}"/>
    <cellStyle name="Output 2 8 2" xfId="10154" xr:uid="{00000000-0005-0000-0000-000096030000}"/>
    <cellStyle name="Output 2 9" xfId="9684" xr:uid="{00000000-0005-0000-0000-000097030000}"/>
    <cellStyle name="Output 3" xfId="3956" xr:uid="{00000000-0005-0000-0000-000098030000}"/>
    <cellStyle name="Output 3 2" xfId="8294" xr:uid="{00000000-0005-0000-0000-000099030000}"/>
    <cellStyle name="Output 3 2 2" xfId="10050" xr:uid="{00000000-0005-0000-0000-00009A030000}"/>
    <cellStyle name="Output 3 3" xfId="9097" xr:uid="{00000000-0005-0000-0000-00009B030000}"/>
    <cellStyle name="Output 3 3 2" xfId="10404" xr:uid="{00000000-0005-0000-0000-00009C030000}"/>
    <cellStyle name="Output 3 4" xfId="9212" xr:uid="{00000000-0005-0000-0000-00009D030000}"/>
    <cellStyle name="Output 3 4 2" xfId="10513" xr:uid="{00000000-0005-0000-0000-00009E030000}"/>
    <cellStyle name="Output 3 5" xfId="8814" xr:uid="{00000000-0005-0000-0000-00009F030000}"/>
    <cellStyle name="Output 3 5 2" xfId="10145" xr:uid="{00000000-0005-0000-0000-0000A0030000}"/>
    <cellStyle name="Output 3 6" xfId="9078" xr:uid="{00000000-0005-0000-0000-0000A1030000}"/>
    <cellStyle name="Output 3 6 2" xfId="10386" xr:uid="{00000000-0005-0000-0000-0000A2030000}"/>
    <cellStyle name="Output 3 7" xfId="9341" xr:uid="{00000000-0005-0000-0000-0000A3030000}"/>
    <cellStyle name="Output 3 7 2" xfId="10639" xr:uid="{00000000-0005-0000-0000-0000A4030000}"/>
    <cellStyle name="Output 3 8" xfId="9233" xr:uid="{00000000-0005-0000-0000-0000A5030000}"/>
    <cellStyle name="Output 3 8 2" xfId="10533" xr:uid="{00000000-0005-0000-0000-0000A6030000}"/>
    <cellStyle name="Output 3 9" xfId="9701" xr:uid="{00000000-0005-0000-0000-0000A7030000}"/>
    <cellStyle name="Output 4" xfId="4085" xr:uid="{00000000-0005-0000-0000-0000A8030000}"/>
    <cellStyle name="Output 4 2" xfId="8356" xr:uid="{00000000-0005-0000-0000-0000A9030000}"/>
    <cellStyle name="Output 4 2 2" xfId="10112" xr:uid="{00000000-0005-0000-0000-0000AA030000}"/>
    <cellStyle name="Output 4 3" xfId="9160" xr:uid="{00000000-0005-0000-0000-0000AB030000}"/>
    <cellStyle name="Output 4 3 2" xfId="10465" xr:uid="{00000000-0005-0000-0000-0000AC030000}"/>
    <cellStyle name="Output 4 4" xfId="9528" xr:uid="{00000000-0005-0000-0000-0000AD030000}"/>
    <cellStyle name="Output 4 4 2" xfId="10820" xr:uid="{00000000-0005-0000-0000-0000AE030000}"/>
    <cellStyle name="Output 4 5" xfId="9437" xr:uid="{00000000-0005-0000-0000-0000AF030000}"/>
    <cellStyle name="Output 4 5 2" xfId="10729" xr:uid="{00000000-0005-0000-0000-0000B0030000}"/>
    <cellStyle name="Output 4 6" xfId="9144" xr:uid="{00000000-0005-0000-0000-0000B1030000}"/>
    <cellStyle name="Output 4 6 2" xfId="10449" xr:uid="{00000000-0005-0000-0000-0000B2030000}"/>
    <cellStyle name="Output 4 7" xfId="9593" xr:uid="{00000000-0005-0000-0000-0000B3030000}"/>
    <cellStyle name="Output 4 7 2" xfId="10884" xr:uid="{00000000-0005-0000-0000-0000B4030000}"/>
    <cellStyle name="Output 4 8" xfId="9277" xr:uid="{00000000-0005-0000-0000-0000B5030000}"/>
    <cellStyle name="Output 4 8 2" xfId="10575" xr:uid="{00000000-0005-0000-0000-0000B6030000}"/>
    <cellStyle name="Output 4 9" xfId="9726" xr:uid="{00000000-0005-0000-0000-0000B7030000}"/>
    <cellStyle name="Output 5" xfId="6083" xr:uid="{00000000-0005-0000-0000-0000B8030000}"/>
    <cellStyle name="Output 5 2" xfId="8426" xr:uid="{00000000-0005-0000-0000-0000B9030000}"/>
    <cellStyle name="Output 5 2 2" xfId="10121" xr:uid="{00000000-0005-0000-0000-0000BA030000}"/>
    <cellStyle name="Output 5 3" xfId="9302" xr:uid="{00000000-0005-0000-0000-0000BB030000}"/>
    <cellStyle name="Output 5 3 2" xfId="10600" xr:uid="{00000000-0005-0000-0000-0000BC030000}"/>
    <cellStyle name="Output 5 4" xfId="9196" xr:uid="{00000000-0005-0000-0000-0000BD030000}"/>
    <cellStyle name="Output 5 4 2" xfId="10498" xr:uid="{00000000-0005-0000-0000-0000BE030000}"/>
    <cellStyle name="Output 5 5" xfId="8932" xr:uid="{00000000-0005-0000-0000-0000BF030000}"/>
    <cellStyle name="Output 5 5 2" xfId="10249" xr:uid="{00000000-0005-0000-0000-0000C0030000}"/>
    <cellStyle name="Output 5 6" xfId="9256" xr:uid="{00000000-0005-0000-0000-0000C1030000}"/>
    <cellStyle name="Output 5 6 2" xfId="10555" xr:uid="{00000000-0005-0000-0000-0000C2030000}"/>
    <cellStyle name="Output 5 7" xfId="9248" xr:uid="{00000000-0005-0000-0000-0000C3030000}"/>
    <cellStyle name="Output 5 7 2" xfId="10548" xr:uid="{00000000-0005-0000-0000-0000C4030000}"/>
    <cellStyle name="Output 5 8" xfId="9412" xr:uid="{00000000-0005-0000-0000-0000C5030000}"/>
    <cellStyle name="Output 5 8 2" xfId="10707" xr:uid="{00000000-0005-0000-0000-0000C6030000}"/>
    <cellStyle name="Output 5 9" xfId="9029" xr:uid="{00000000-0005-0000-0000-0000C7030000}"/>
    <cellStyle name="Output 6" xfId="8207" xr:uid="{00000000-0005-0000-0000-0000C8030000}"/>
    <cellStyle name="Output 6 2" xfId="10025" xr:uid="{00000000-0005-0000-0000-0000C9030000}"/>
    <cellStyle name="Output 7" xfId="8808" xr:uid="{00000000-0005-0000-0000-0000CA030000}"/>
    <cellStyle name="Output 7 2" xfId="10139" xr:uid="{00000000-0005-0000-0000-0000CB030000}"/>
    <cellStyle name="Percent (0)" xfId="119" xr:uid="{00000000-0005-0000-0000-0000CC030000}"/>
    <cellStyle name="Percent 2" xfId="3987" xr:uid="{00000000-0005-0000-0000-0000CD030000}"/>
    <cellStyle name="Position" xfId="120" xr:uid="{00000000-0005-0000-0000-0000CE030000}"/>
    <cellStyle name="Price" xfId="121" xr:uid="{00000000-0005-0000-0000-0000CF030000}"/>
    <cellStyle name="Product Description" xfId="122" xr:uid="{00000000-0005-0000-0000-0000D0030000}"/>
    <cellStyle name="Product Sub Category" xfId="123" xr:uid="{00000000-0005-0000-0000-0000D1030000}"/>
    <cellStyle name="Result" xfId="124" xr:uid="{00000000-0005-0000-0000-0000D2030000}"/>
    <cellStyle name="Result2" xfId="125" xr:uid="{00000000-0005-0000-0000-0000D3030000}"/>
    <cellStyle name="SAPBEXaggData" xfId="3988" xr:uid="{00000000-0005-0000-0000-0000D4030000}"/>
    <cellStyle name="SAPBEXaggData 10" xfId="8974" xr:uid="{00000000-0005-0000-0000-0000D5030000}"/>
    <cellStyle name="SAPBEXaggData 10 2" xfId="10291" xr:uid="{00000000-0005-0000-0000-0000D6030000}"/>
    <cellStyle name="SAPBEXaggData 11" xfId="9056" xr:uid="{00000000-0005-0000-0000-0000D7030000}"/>
    <cellStyle name="SAPBEXaggData 2" xfId="8296" xr:uid="{00000000-0005-0000-0000-0000D8030000}"/>
    <cellStyle name="SAPBEXaggData 2 2" xfId="10052" xr:uid="{00000000-0005-0000-0000-0000D9030000}"/>
    <cellStyle name="SAPBEXaggData 3" xfId="9099" xr:uid="{00000000-0005-0000-0000-0000DA030000}"/>
    <cellStyle name="SAPBEXaggData 3 2" xfId="10406" xr:uid="{00000000-0005-0000-0000-0000DB030000}"/>
    <cellStyle name="SAPBEXaggData 4" xfId="9510" xr:uid="{00000000-0005-0000-0000-0000DC030000}"/>
    <cellStyle name="SAPBEXaggData 4 2" xfId="10802" xr:uid="{00000000-0005-0000-0000-0000DD030000}"/>
    <cellStyle name="SAPBEXaggData 5" xfId="8882" xr:uid="{00000000-0005-0000-0000-0000DE030000}"/>
    <cellStyle name="SAPBEXaggData 5 2" xfId="10209" xr:uid="{00000000-0005-0000-0000-0000DF030000}"/>
    <cellStyle name="SAPBEXaggData 6" xfId="9082" xr:uid="{00000000-0005-0000-0000-0000E0030000}"/>
    <cellStyle name="SAPBEXaggData 6 2" xfId="10389" xr:uid="{00000000-0005-0000-0000-0000E1030000}"/>
    <cellStyle name="SAPBEXaggData 7" xfId="9398" xr:uid="{00000000-0005-0000-0000-0000E2030000}"/>
    <cellStyle name="SAPBEXaggData 7 2" xfId="10693" xr:uid="{00000000-0005-0000-0000-0000E3030000}"/>
    <cellStyle name="SAPBEXaggData 8" xfId="9207" xr:uid="{00000000-0005-0000-0000-0000E4030000}"/>
    <cellStyle name="SAPBEXaggData 8 2" xfId="10508" xr:uid="{00000000-0005-0000-0000-0000E5030000}"/>
    <cellStyle name="SAPBEXaggData 9" xfId="9290" xr:uid="{00000000-0005-0000-0000-0000E6030000}"/>
    <cellStyle name="SAPBEXaggData 9 2" xfId="10588" xr:uid="{00000000-0005-0000-0000-0000E7030000}"/>
    <cellStyle name="SAPBEXaggDataEmph" xfId="3989" xr:uid="{00000000-0005-0000-0000-0000E8030000}"/>
    <cellStyle name="SAPBEXaggDataEmph 10" xfId="9231" xr:uid="{00000000-0005-0000-0000-0000E9030000}"/>
    <cellStyle name="SAPBEXaggDataEmph 10 2" xfId="10531" xr:uid="{00000000-0005-0000-0000-0000EA030000}"/>
    <cellStyle name="SAPBEXaggDataEmph 11" xfId="9203" xr:uid="{00000000-0005-0000-0000-0000EB030000}"/>
    <cellStyle name="SAPBEXaggDataEmph 2" xfId="8297" xr:uid="{00000000-0005-0000-0000-0000EC030000}"/>
    <cellStyle name="SAPBEXaggDataEmph 2 2" xfId="10053" xr:uid="{00000000-0005-0000-0000-0000ED030000}"/>
    <cellStyle name="SAPBEXaggDataEmph 3" xfId="9100" xr:uid="{00000000-0005-0000-0000-0000EE030000}"/>
    <cellStyle name="SAPBEXaggDataEmph 3 2" xfId="10407" xr:uid="{00000000-0005-0000-0000-0000EF030000}"/>
    <cellStyle name="SAPBEXaggDataEmph 4" xfId="9520" xr:uid="{00000000-0005-0000-0000-0000F0030000}"/>
    <cellStyle name="SAPBEXaggDataEmph 4 2" xfId="10812" xr:uid="{00000000-0005-0000-0000-0000F1030000}"/>
    <cellStyle name="SAPBEXaggDataEmph 5" xfId="9416" xr:uid="{00000000-0005-0000-0000-0000F2030000}"/>
    <cellStyle name="SAPBEXaggDataEmph 5 2" xfId="10711" xr:uid="{00000000-0005-0000-0000-0000F3030000}"/>
    <cellStyle name="SAPBEXaggDataEmph 6" xfId="9201" xr:uid="{00000000-0005-0000-0000-0000F4030000}"/>
    <cellStyle name="SAPBEXaggDataEmph 6 2" xfId="10503" xr:uid="{00000000-0005-0000-0000-0000F5030000}"/>
    <cellStyle name="SAPBEXaggDataEmph 7" xfId="8893" xr:uid="{00000000-0005-0000-0000-0000F6030000}"/>
    <cellStyle name="SAPBEXaggDataEmph 7 2" xfId="10219" xr:uid="{00000000-0005-0000-0000-0000F7030000}"/>
    <cellStyle name="SAPBEXaggDataEmph 8" xfId="9054" xr:uid="{00000000-0005-0000-0000-0000F8030000}"/>
    <cellStyle name="SAPBEXaggDataEmph 8 2" xfId="10366" xr:uid="{00000000-0005-0000-0000-0000F9030000}"/>
    <cellStyle name="SAPBEXaggDataEmph 9" xfId="9395" xr:uid="{00000000-0005-0000-0000-0000FA030000}"/>
    <cellStyle name="SAPBEXaggDataEmph 9 2" xfId="10690" xr:uid="{00000000-0005-0000-0000-0000FB030000}"/>
    <cellStyle name="SAPBEXaggItem" xfId="3990" xr:uid="{00000000-0005-0000-0000-0000FC030000}"/>
    <cellStyle name="SAPBEXaggItem 10" xfId="8922" xr:uid="{00000000-0005-0000-0000-0000FD030000}"/>
    <cellStyle name="SAPBEXaggItem 10 2" xfId="10245" xr:uid="{00000000-0005-0000-0000-0000FE030000}"/>
    <cellStyle name="SAPBEXaggItem 11" xfId="8915" xr:uid="{00000000-0005-0000-0000-0000FF030000}"/>
    <cellStyle name="SAPBEXaggItem 2" xfId="8298" xr:uid="{00000000-0005-0000-0000-000000040000}"/>
    <cellStyle name="SAPBEXaggItem 2 2" xfId="10054" xr:uid="{00000000-0005-0000-0000-000001040000}"/>
    <cellStyle name="SAPBEXaggItem 3" xfId="9101" xr:uid="{00000000-0005-0000-0000-000002040000}"/>
    <cellStyle name="SAPBEXaggItem 3 2" xfId="10408" xr:uid="{00000000-0005-0000-0000-000003040000}"/>
    <cellStyle name="SAPBEXaggItem 4" xfId="9519" xr:uid="{00000000-0005-0000-0000-000004040000}"/>
    <cellStyle name="SAPBEXaggItem 4 2" xfId="10811" xr:uid="{00000000-0005-0000-0000-000005040000}"/>
    <cellStyle name="SAPBEXaggItem 5" xfId="9070" xr:uid="{00000000-0005-0000-0000-000006040000}"/>
    <cellStyle name="SAPBEXaggItem 5 2" xfId="10380" xr:uid="{00000000-0005-0000-0000-000007040000}"/>
    <cellStyle name="SAPBEXaggItem 6" xfId="9063" xr:uid="{00000000-0005-0000-0000-000008040000}"/>
    <cellStyle name="SAPBEXaggItem 6 2" xfId="10373" xr:uid="{00000000-0005-0000-0000-000009040000}"/>
    <cellStyle name="SAPBEXaggItem 7" xfId="8840" xr:uid="{00000000-0005-0000-0000-00000A040000}"/>
    <cellStyle name="SAPBEXaggItem 7 2" xfId="10170" xr:uid="{00000000-0005-0000-0000-00000B040000}"/>
    <cellStyle name="SAPBEXaggItem 8" xfId="9189" xr:uid="{00000000-0005-0000-0000-00000C040000}"/>
    <cellStyle name="SAPBEXaggItem 8 2" xfId="10491" xr:uid="{00000000-0005-0000-0000-00000D040000}"/>
    <cellStyle name="SAPBEXaggItem 9" xfId="9251" xr:uid="{00000000-0005-0000-0000-00000E040000}"/>
    <cellStyle name="SAPBEXaggItem 9 2" xfId="10551" xr:uid="{00000000-0005-0000-0000-00000F040000}"/>
    <cellStyle name="SAPBEXaggItemX" xfId="3991" xr:uid="{00000000-0005-0000-0000-000010040000}"/>
    <cellStyle name="SAPBEXaggItemX 10" xfId="9669" xr:uid="{00000000-0005-0000-0000-000011040000}"/>
    <cellStyle name="SAPBEXaggItemX 2" xfId="8299" xr:uid="{00000000-0005-0000-0000-000012040000}"/>
    <cellStyle name="SAPBEXaggItemX 2 2" xfId="10055" xr:uid="{00000000-0005-0000-0000-000013040000}"/>
    <cellStyle name="SAPBEXaggItemX 3" xfId="9102" xr:uid="{00000000-0005-0000-0000-000014040000}"/>
    <cellStyle name="SAPBEXaggItemX 3 2" xfId="10409" xr:uid="{00000000-0005-0000-0000-000015040000}"/>
    <cellStyle name="SAPBEXaggItemX 4" xfId="9518" xr:uid="{00000000-0005-0000-0000-000016040000}"/>
    <cellStyle name="SAPBEXaggItemX 4 2" xfId="10810" xr:uid="{00000000-0005-0000-0000-000017040000}"/>
    <cellStyle name="SAPBEXaggItemX 5" xfId="9561" xr:uid="{00000000-0005-0000-0000-000018040000}"/>
    <cellStyle name="SAPBEXaggItemX 5 2" xfId="10853" xr:uid="{00000000-0005-0000-0000-000019040000}"/>
    <cellStyle name="SAPBEXaggItemX 6" xfId="9403" xr:uid="{00000000-0005-0000-0000-00001A040000}"/>
    <cellStyle name="SAPBEXaggItemX 6 2" xfId="10698" xr:uid="{00000000-0005-0000-0000-00001B040000}"/>
    <cellStyle name="SAPBEXaggItemX 7" xfId="9418" xr:uid="{00000000-0005-0000-0000-00001C040000}"/>
    <cellStyle name="SAPBEXaggItemX 7 2" xfId="10713" xr:uid="{00000000-0005-0000-0000-00001D040000}"/>
    <cellStyle name="SAPBEXaggItemX 8" xfId="9620" xr:uid="{00000000-0005-0000-0000-00001E040000}"/>
    <cellStyle name="SAPBEXaggItemX 8 2" xfId="10911" xr:uid="{00000000-0005-0000-0000-00001F040000}"/>
    <cellStyle name="SAPBEXaggItemX 9" xfId="9643" xr:uid="{00000000-0005-0000-0000-000020040000}"/>
    <cellStyle name="SAPBEXaggItemX 9 2" xfId="10934" xr:uid="{00000000-0005-0000-0000-000021040000}"/>
    <cellStyle name="SAPBEXchaText" xfId="3992" xr:uid="{00000000-0005-0000-0000-000022040000}"/>
    <cellStyle name="SAPBEXchaText 10" xfId="9642" xr:uid="{00000000-0005-0000-0000-000023040000}"/>
    <cellStyle name="SAPBEXchaText 10 2" xfId="10933" xr:uid="{00000000-0005-0000-0000-000024040000}"/>
    <cellStyle name="SAPBEXchaText 11" xfId="9668" xr:uid="{00000000-0005-0000-0000-000025040000}"/>
    <cellStyle name="SAPBEXchaText 2" xfId="8300" xr:uid="{00000000-0005-0000-0000-000026040000}"/>
    <cellStyle name="SAPBEXchaText 2 2" xfId="10056" xr:uid="{00000000-0005-0000-0000-000027040000}"/>
    <cellStyle name="SAPBEXchaText 3" xfId="9103" xr:uid="{00000000-0005-0000-0000-000028040000}"/>
    <cellStyle name="SAPBEXchaText 3 2" xfId="10410" xr:uid="{00000000-0005-0000-0000-000029040000}"/>
    <cellStyle name="SAPBEXchaText 4" xfId="9517" xr:uid="{00000000-0005-0000-0000-00002A040000}"/>
    <cellStyle name="SAPBEXchaText 4 2" xfId="10809" xr:uid="{00000000-0005-0000-0000-00002B040000}"/>
    <cellStyle name="SAPBEXchaText 5" xfId="9560" xr:uid="{00000000-0005-0000-0000-00002C040000}"/>
    <cellStyle name="SAPBEXchaText 5 2" xfId="10852" xr:uid="{00000000-0005-0000-0000-00002D040000}"/>
    <cellStyle name="SAPBEXchaText 6" xfId="9583" xr:uid="{00000000-0005-0000-0000-00002E040000}"/>
    <cellStyle name="SAPBEXchaText 6 2" xfId="10875" xr:uid="{00000000-0005-0000-0000-00002F040000}"/>
    <cellStyle name="SAPBEXchaText 7" xfId="9355" xr:uid="{00000000-0005-0000-0000-000030040000}"/>
    <cellStyle name="SAPBEXchaText 7 2" xfId="10652" xr:uid="{00000000-0005-0000-0000-000031040000}"/>
    <cellStyle name="SAPBEXchaText 8" xfId="9597" xr:uid="{00000000-0005-0000-0000-000032040000}"/>
    <cellStyle name="SAPBEXchaText 8 2" xfId="10888" xr:uid="{00000000-0005-0000-0000-000033040000}"/>
    <cellStyle name="SAPBEXchaText 9" xfId="9619" xr:uid="{00000000-0005-0000-0000-000034040000}"/>
    <cellStyle name="SAPBEXchaText 9 2" xfId="10910" xr:uid="{00000000-0005-0000-0000-000035040000}"/>
    <cellStyle name="SAPBEXexcBad7" xfId="3993" xr:uid="{00000000-0005-0000-0000-000036040000}"/>
    <cellStyle name="SAPBEXexcBad7 10" xfId="9641" xr:uid="{00000000-0005-0000-0000-000037040000}"/>
    <cellStyle name="SAPBEXexcBad7 10 2" xfId="10932" xr:uid="{00000000-0005-0000-0000-000038040000}"/>
    <cellStyle name="SAPBEXexcBad7 11" xfId="9667" xr:uid="{00000000-0005-0000-0000-000039040000}"/>
    <cellStyle name="SAPBEXexcBad7 2" xfId="8301" xr:uid="{00000000-0005-0000-0000-00003A040000}"/>
    <cellStyle name="SAPBEXexcBad7 2 2" xfId="10057" xr:uid="{00000000-0005-0000-0000-00003B040000}"/>
    <cellStyle name="SAPBEXexcBad7 3" xfId="9104" xr:uid="{00000000-0005-0000-0000-00003C040000}"/>
    <cellStyle name="SAPBEXexcBad7 3 2" xfId="10411" xr:uid="{00000000-0005-0000-0000-00003D040000}"/>
    <cellStyle name="SAPBEXexcBad7 4" xfId="9516" xr:uid="{00000000-0005-0000-0000-00003E040000}"/>
    <cellStyle name="SAPBEXexcBad7 4 2" xfId="10808" xr:uid="{00000000-0005-0000-0000-00003F040000}"/>
    <cellStyle name="SAPBEXexcBad7 5" xfId="9559" xr:uid="{00000000-0005-0000-0000-000040040000}"/>
    <cellStyle name="SAPBEXexcBad7 5 2" xfId="10851" xr:uid="{00000000-0005-0000-0000-000041040000}"/>
    <cellStyle name="SAPBEXexcBad7 6" xfId="9582" xr:uid="{00000000-0005-0000-0000-000042040000}"/>
    <cellStyle name="SAPBEXexcBad7 6 2" xfId="10874" xr:uid="{00000000-0005-0000-0000-000043040000}"/>
    <cellStyle name="SAPBEXexcBad7 7" xfId="9236" xr:uid="{00000000-0005-0000-0000-000044040000}"/>
    <cellStyle name="SAPBEXexcBad7 7 2" xfId="10536" xr:uid="{00000000-0005-0000-0000-000045040000}"/>
    <cellStyle name="SAPBEXexcBad7 8" xfId="8960" xr:uid="{00000000-0005-0000-0000-000046040000}"/>
    <cellStyle name="SAPBEXexcBad7 8 2" xfId="10277" xr:uid="{00000000-0005-0000-0000-000047040000}"/>
    <cellStyle name="SAPBEXexcBad7 9" xfId="9618" xr:uid="{00000000-0005-0000-0000-000048040000}"/>
    <cellStyle name="SAPBEXexcBad7 9 2" xfId="10909" xr:uid="{00000000-0005-0000-0000-000049040000}"/>
    <cellStyle name="SAPBEXexcBad8" xfId="3994" xr:uid="{00000000-0005-0000-0000-00004A040000}"/>
    <cellStyle name="SAPBEXexcBad8 10" xfId="9640" xr:uid="{00000000-0005-0000-0000-00004B040000}"/>
    <cellStyle name="SAPBEXexcBad8 10 2" xfId="10931" xr:uid="{00000000-0005-0000-0000-00004C040000}"/>
    <cellStyle name="SAPBEXexcBad8 11" xfId="9666" xr:uid="{00000000-0005-0000-0000-00004D040000}"/>
    <cellStyle name="SAPBEXexcBad8 2" xfId="8302" xr:uid="{00000000-0005-0000-0000-00004E040000}"/>
    <cellStyle name="SAPBEXexcBad8 2 2" xfId="10058" xr:uid="{00000000-0005-0000-0000-00004F040000}"/>
    <cellStyle name="SAPBEXexcBad8 3" xfId="9105" xr:uid="{00000000-0005-0000-0000-000050040000}"/>
    <cellStyle name="SAPBEXexcBad8 3 2" xfId="10412" xr:uid="{00000000-0005-0000-0000-000051040000}"/>
    <cellStyle name="SAPBEXexcBad8 4" xfId="9515" xr:uid="{00000000-0005-0000-0000-000052040000}"/>
    <cellStyle name="SAPBEXexcBad8 4 2" xfId="10807" xr:uid="{00000000-0005-0000-0000-000053040000}"/>
    <cellStyle name="SAPBEXexcBad8 5" xfId="9558" xr:uid="{00000000-0005-0000-0000-000054040000}"/>
    <cellStyle name="SAPBEXexcBad8 5 2" xfId="10850" xr:uid="{00000000-0005-0000-0000-000055040000}"/>
    <cellStyle name="SAPBEXexcBad8 6" xfId="9581" xr:uid="{00000000-0005-0000-0000-000056040000}"/>
    <cellStyle name="SAPBEXexcBad8 6 2" xfId="10873" xr:uid="{00000000-0005-0000-0000-000057040000}"/>
    <cellStyle name="SAPBEXexcBad8 7" xfId="9060" xr:uid="{00000000-0005-0000-0000-000058040000}"/>
    <cellStyle name="SAPBEXexcBad8 7 2" xfId="10371" xr:uid="{00000000-0005-0000-0000-000059040000}"/>
    <cellStyle name="SAPBEXexcBad8 8" xfId="9388" xr:uid="{00000000-0005-0000-0000-00005A040000}"/>
    <cellStyle name="SAPBEXexcBad8 8 2" xfId="10683" xr:uid="{00000000-0005-0000-0000-00005B040000}"/>
    <cellStyle name="SAPBEXexcBad8 9" xfId="9617" xr:uid="{00000000-0005-0000-0000-00005C040000}"/>
    <cellStyle name="SAPBEXexcBad8 9 2" xfId="10908" xr:uid="{00000000-0005-0000-0000-00005D040000}"/>
    <cellStyle name="SAPBEXexcBad9" xfId="3995" xr:uid="{00000000-0005-0000-0000-00005E040000}"/>
    <cellStyle name="SAPBEXexcBad9 10" xfId="9665" xr:uid="{00000000-0005-0000-0000-00005F040000}"/>
    <cellStyle name="SAPBEXexcBad9 10 2" xfId="10942" xr:uid="{00000000-0005-0000-0000-000060040000}"/>
    <cellStyle name="SAPBEXexcBad9 11" xfId="9703" xr:uid="{00000000-0005-0000-0000-000061040000}"/>
    <cellStyle name="SAPBEXexcBad9 2" xfId="8303" xr:uid="{00000000-0005-0000-0000-000062040000}"/>
    <cellStyle name="SAPBEXexcBad9 2 2" xfId="10059" xr:uid="{00000000-0005-0000-0000-000063040000}"/>
    <cellStyle name="SAPBEXexcBad9 3" xfId="9106" xr:uid="{00000000-0005-0000-0000-000064040000}"/>
    <cellStyle name="SAPBEXexcBad9 3 2" xfId="10413" xr:uid="{00000000-0005-0000-0000-000065040000}"/>
    <cellStyle name="SAPBEXexcBad9 4" xfId="9366" xr:uid="{00000000-0005-0000-0000-000066040000}"/>
    <cellStyle name="SAPBEXexcBad9 4 2" xfId="10663" xr:uid="{00000000-0005-0000-0000-000067040000}"/>
    <cellStyle name="SAPBEXexcBad9 5" xfId="9557" xr:uid="{00000000-0005-0000-0000-000068040000}"/>
    <cellStyle name="SAPBEXexcBad9 5 2" xfId="10849" xr:uid="{00000000-0005-0000-0000-000069040000}"/>
    <cellStyle name="SAPBEXexcBad9 6" xfId="8903" xr:uid="{00000000-0005-0000-0000-00006A040000}"/>
    <cellStyle name="SAPBEXexcBad9 6 2" xfId="10228" xr:uid="{00000000-0005-0000-0000-00006B040000}"/>
    <cellStyle name="SAPBEXexcBad9 7" xfId="9596" xr:uid="{00000000-0005-0000-0000-00006C040000}"/>
    <cellStyle name="SAPBEXexcBad9 7 2" xfId="10887" xr:uid="{00000000-0005-0000-0000-00006D040000}"/>
    <cellStyle name="SAPBEXexcBad9 8" xfId="9616" xr:uid="{00000000-0005-0000-0000-00006E040000}"/>
    <cellStyle name="SAPBEXexcBad9 8 2" xfId="10907" xr:uid="{00000000-0005-0000-0000-00006F040000}"/>
    <cellStyle name="SAPBEXexcBad9 9" xfId="9639" xr:uid="{00000000-0005-0000-0000-000070040000}"/>
    <cellStyle name="SAPBEXexcBad9 9 2" xfId="10930" xr:uid="{00000000-0005-0000-0000-000071040000}"/>
    <cellStyle name="SAPBEXexcCritical4" xfId="3996" xr:uid="{00000000-0005-0000-0000-000072040000}"/>
    <cellStyle name="SAPBEXexcCritical4 10" xfId="9638" xr:uid="{00000000-0005-0000-0000-000073040000}"/>
    <cellStyle name="SAPBEXexcCritical4 10 2" xfId="10929" xr:uid="{00000000-0005-0000-0000-000074040000}"/>
    <cellStyle name="SAPBEXexcCritical4 11" xfId="9664" xr:uid="{00000000-0005-0000-0000-000075040000}"/>
    <cellStyle name="SAPBEXexcCritical4 2" xfId="8304" xr:uid="{00000000-0005-0000-0000-000076040000}"/>
    <cellStyle name="SAPBEXexcCritical4 2 2" xfId="10060" xr:uid="{00000000-0005-0000-0000-000077040000}"/>
    <cellStyle name="SAPBEXexcCritical4 3" xfId="9107" xr:uid="{00000000-0005-0000-0000-000078040000}"/>
    <cellStyle name="SAPBEXexcCritical4 3 2" xfId="10414" xr:uid="{00000000-0005-0000-0000-000079040000}"/>
    <cellStyle name="SAPBEXexcCritical4 4" xfId="9227" xr:uid="{00000000-0005-0000-0000-00007A040000}"/>
    <cellStyle name="SAPBEXexcCritical4 4 2" xfId="10527" xr:uid="{00000000-0005-0000-0000-00007B040000}"/>
    <cellStyle name="SAPBEXexcCritical4 5" xfId="9556" xr:uid="{00000000-0005-0000-0000-00007C040000}"/>
    <cellStyle name="SAPBEXexcCritical4 5 2" xfId="10848" xr:uid="{00000000-0005-0000-0000-00007D040000}"/>
    <cellStyle name="SAPBEXexcCritical4 6" xfId="9580" xr:uid="{00000000-0005-0000-0000-00007E040000}"/>
    <cellStyle name="SAPBEXexcCritical4 6 2" xfId="10872" xr:uid="{00000000-0005-0000-0000-00007F040000}"/>
    <cellStyle name="SAPBEXexcCritical4 7" xfId="9072" xr:uid="{00000000-0005-0000-0000-000080040000}"/>
    <cellStyle name="SAPBEXexcCritical4 7 2" xfId="10382" xr:uid="{00000000-0005-0000-0000-000081040000}"/>
    <cellStyle name="SAPBEXexcCritical4 8" xfId="9294" xr:uid="{00000000-0005-0000-0000-000082040000}"/>
    <cellStyle name="SAPBEXexcCritical4 8 2" xfId="10592" xr:uid="{00000000-0005-0000-0000-000083040000}"/>
    <cellStyle name="SAPBEXexcCritical4 9" xfId="9615" xr:uid="{00000000-0005-0000-0000-000084040000}"/>
    <cellStyle name="SAPBEXexcCritical4 9 2" xfId="10906" xr:uid="{00000000-0005-0000-0000-000085040000}"/>
    <cellStyle name="SAPBEXexcCritical5" xfId="3997" xr:uid="{00000000-0005-0000-0000-000086040000}"/>
    <cellStyle name="SAPBEXexcCritical5 10" xfId="9637" xr:uid="{00000000-0005-0000-0000-000087040000}"/>
    <cellStyle name="SAPBEXexcCritical5 10 2" xfId="10928" xr:uid="{00000000-0005-0000-0000-000088040000}"/>
    <cellStyle name="SAPBEXexcCritical5 11" xfId="9663" xr:uid="{00000000-0005-0000-0000-000089040000}"/>
    <cellStyle name="SAPBEXexcCritical5 2" xfId="8305" xr:uid="{00000000-0005-0000-0000-00008A040000}"/>
    <cellStyle name="SAPBEXexcCritical5 2 2" xfId="10061" xr:uid="{00000000-0005-0000-0000-00008B040000}"/>
    <cellStyle name="SAPBEXexcCritical5 3" xfId="9108" xr:uid="{00000000-0005-0000-0000-00008C040000}"/>
    <cellStyle name="SAPBEXexcCritical5 3 2" xfId="10415" xr:uid="{00000000-0005-0000-0000-00008D040000}"/>
    <cellStyle name="SAPBEXexcCritical5 4" xfId="9019" xr:uid="{00000000-0005-0000-0000-00008E040000}"/>
    <cellStyle name="SAPBEXexcCritical5 4 2" xfId="10334" xr:uid="{00000000-0005-0000-0000-00008F040000}"/>
    <cellStyle name="SAPBEXexcCritical5 5" xfId="9555" xr:uid="{00000000-0005-0000-0000-000090040000}"/>
    <cellStyle name="SAPBEXexcCritical5 5 2" xfId="10847" xr:uid="{00000000-0005-0000-0000-000091040000}"/>
    <cellStyle name="SAPBEXexcCritical5 6" xfId="9579" xr:uid="{00000000-0005-0000-0000-000092040000}"/>
    <cellStyle name="SAPBEXexcCritical5 6 2" xfId="10871" xr:uid="{00000000-0005-0000-0000-000093040000}"/>
    <cellStyle name="SAPBEXexcCritical5 7" xfId="8886" xr:uid="{00000000-0005-0000-0000-000094040000}"/>
    <cellStyle name="SAPBEXexcCritical5 7 2" xfId="10213" xr:uid="{00000000-0005-0000-0000-000095040000}"/>
    <cellStyle name="SAPBEXexcCritical5 8" xfId="8947" xr:uid="{00000000-0005-0000-0000-000096040000}"/>
    <cellStyle name="SAPBEXexcCritical5 8 2" xfId="10264" xr:uid="{00000000-0005-0000-0000-000097040000}"/>
    <cellStyle name="SAPBEXexcCritical5 9" xfId="9614" xr:uid="{00000000-0005-0000-0000-000098040000}"/>
    <cellStyle name="SAPBEXexcCritical5 9 2" xfId="10905" xr:uid="{00000000-0005-0000-0000-000099040000}"/>
    <cellStyle name="SAPBEXexcCritical6" xfId="3998" xr:uid="{00000000-0005-0000-0000-00009A040000}"/>
    <cellStyle name="SAPBEXexcCritical6 10" xfId="9636" xr:uid="{00000000-0005-0000-0000-00009B040000}"/>
    <cellStyle name="SAPBEXexcCritical6 10 2" xfId="10927" xr:uid="{00000000-0005-0000-0000-00009C040000}"/>
    <cellStyle name="SAPBEXexcCritical6 11" xfId="9662" xr:uid="{00000000-0005-0000-0000-00009D040000}"/>
    <cellStyle name="SAPBEXexcCritical6 2" xfId="8306" xr:uid="{00000000-0005-0000-0000-00009E040000}"/>
    <cellStyle name="SAPBEXexcCritical6 2 2" xfId="10062" xr:uid="{00000000-0005-0000-0000-00009F040000}"/>
    <cellStyle name="SAPBEXexcCritical6 3" xfId="9109" xr:uid="{00000000-0005-0000-0000-0000A0040000}"/>
    <cellStyle name="SAPBEXexcCritical6 3 2" xfId="10416" xr:uid="{00000000-0005-0000-0000-0000A1040000}"/>
    <cellStyle name="SAPBEXexcCritical6 4" xfId="9367" xr:uid="{00000000-0005-0000-0000-0000A2040000}"/>
    <cellStyle name="SAPBEXexcCritical6 4 2" xfId="10664" xr:uid="{00000000-0005-0000-0000-0000A3040000}"/>
    <cellStyle name="SAPBEXexcCritical6 5" xfId="9554" xr:uid="{00000000-0005-0000-0000-0000A4040000}"/>
    <cellStyle name="SAPBEXexcCritical6 5 2" xfId="10846" xr:uid="{00000000-0005-0000-0000-0000A5040000}"/>
    <cellStyle name="SAPBEXexcCritical6 6" xfId="9578" xr:uid="{00000000-0005-0000-0000-0000A6040000}"/>
    <cellStyle name="SAPBEXexcCritical6 6 2" xfId="10870" xr:uid="{00000000-0005-0000-0000-0000A7040000}"/>
    <cellStyle name="SAPBEXexcCritical6 7" xfId="9037" xr:uid="{00000000-0005-0000-0000-0000A8040000}"/>
    <cellStyle name="SAPBEXexcCritical6 7 2" xfId="10351" xr:uid="{00000000-0005-0000-0000-0000A9040000}"/>
    <cellStyle name="SAPBEXexcCritical6 8" xfId="9220" xr:uid="{00000000-0005-0000-0000-0000AA040000}"/>
    <cellStyle name="SAPBEXexcCritical6 8 2" xfId="10520" xr:uid="{00000000-0005-0000-0000-0000AB040000}"/>
    <cellStyle name="SAPBEXexcCritical6 9" xfId="9613" xr:uid="{00000000-0005-0000-0000-0000AC040000}"/>
    <cellStyle name="SAPBEXexcCritical6 9 2" xfId="10904" xr:uid="{00000000-0005-0000-0000-0000AD040000}"/>
    <cellStyle name="SAPBEXexcGood1" xfId="3999" xr:uid="{00000000-0005-0000-0000-0000AE040000}"/>
    <cellStyle name="SAPBEXexcGood1 10" xfId="9635" xr:uid="{00000000-0005-0000-0000-0000AF040000}"/>
    <cellStyle name="SAPBEXexcGood1 10 2" xfId="10926" xr:uid="{00000000-0005-0000-0000-0000B0040000}"/>
    <cellStyle name="SAPBEXexcGood1 11" xfId="9661" xr:uid="{00000000-0005-0000-0000-0000B1040000}"/>
    <cellStyle name="SAPBEXexcGood1 2" xfId="8307" xr:uid="{00000000-0005-0000-0000-0000B2040000}"/>
    <cellStyle name="SAPBEXexcGood1 2 2" xfId="10063" xr:uid="{00000000-0005-0000-0000-0000B3040000}"/>
    <cellStyle name="SAPBEXexcGood1 3" xfId="9110" xr:uid="{00000000-0005-0000-0000-0000B4040000}"/>
    <cellStyle name="SAPBEXexcGood1 3 2" xfId="10417" xr:uid="{00000000-0005-0000-0000-0000B5040000}"/>
    <cellStyle name="SAPBEXexcGood1 4" xfId="9228" xr:uid="{00000000-0005-0000-0000-0000B6040000}"/>
    <cellStyle name="SAPBEXexcGood1 4 2" xfId="10528" xr:uid="{00000000-0005-0000-0000-0000B7040000}"/>
    <cellStyle name="SAPBEXexcGood1 5" xfId="9553" xr:uid="{00000000-0005-0000-0000-0000B8040000}"/>
    <cellStyle name="SAPBEXexcGood1 5 2" xfId="10845" xr:uid="{00000000-0005-0000-0000-0000B9040000}"/>
    <cellStyle name="SAPBEXexcGood1 6" xfId="9577" xr:uid="{00000000-0005-0000-0000-0000BA040000}"/>
    <cellStyle name="SAPBEXexcGood1 6 2" xfId="10869" xr:uid="{00000000-0005-0000-0000-0000BB040000}"/>
    <cellStyle name="SAPBEXexcGood1 7" xfId="9333" xr:uid="{00000000-0005-0000-0000-0000BC040000}"/>
    <cellStyle name="SAPBEXexcGood1 7 2" xfId="10631" xr:uid="{00000000-0005-0000-0000-0000BD040000}"/>
    <cellStyle name="SAPBEXexcGood1 8" xfId="9193" xr:uid="{00000000-0005-0000-0000-0000BE040000}"/>
    <cellStyle name="SAPBEXexcGood1 8 2" xfId="10495" xr:uid="{00000000-0005-0000-0000-0000BF040000}"/>
    <cellStyle name="SAPBEXexcGood1 9" xfId="9612" xr:uid="{00000000-0005-0000-0000-0000C0040000}"/>
    <cellStyle name="SAPBEXexcGood1 9 2" xfId="10903" xr:uid="{00000000-0005-0000-0000-0000C1040000}"/>
    <cellStyle name="SAPBEXexcGood2" xfId="4000" xr:uid="{00000000-0005-0000-0000-0000C2040000}"/>
    <cellStyle name="SAPBEXexcGood2 10" xfId="9634" xr:uid="{00000000-0005-0000-0000-0000C3040000}"/>
    <cellStyle name="SAPBEXexcGood2 10 2" xfId="10925" xr:uid="{00000000-0005-0000-0000-0000C4040000}"/>
    <cellStyle name="SAPBEXexcGood2 11" xfId="9660" xr:uid="{00000000-0005-0000-0000-0000C5040000}"/>
    <cellStyle name="SAPBEXexcGood2 2" xfId="8308" xr:uid="{00000000-0005-0000-0000-0000C6040000}"/>
    <cellStyle name="SAPBEXexcGood2 2 2" xfId="10064" xr:uid="{00000000-0005-0000-0000-0000C7040000}"/>
    <cellStyle name="SAPBEXexcGood2 3" xfId="9111" xr:uid="{00000000-0005-0000-0000-0000C8040000}"/>
    <cellStyle name="SAPBEXexcGood2 3 2" xfId="10418" xr:uid="{00000000-0005-0000-0000-0000C9040000}"/>
    <cellStyle name="SAPBEXexcGood2 4" xfId="9020" xr:uid="{00000000-0005-0000-0000-0000CA040000}"/>
    <cellStyle name="SAPBEXexcGood2 4 2" xfId="10335" xr:uid="{00000000-0005-0000-0000-0000CB040000}"/>
    <cellStyle name="SAPBEXexcGood2 5" xfId="9552" xr:uid="{00000000-0005-0000-0000-0000CC040000}"/>
    <cellStyle name="SAPBEXexcGood2 5 2" xfId="10844" xr:uid="{00000000-0005-0000-0000-0000CD040000}"/>
    <cellStyle name="SAPBEXexcGood2 6" xfId="9576" xr:uid="{00000000-0005-0000-0000-0000CE040000}"/>
    <cellStyle name="SAPBEXexcGood2 6 2" xfId="10868" xr:uid="{00000000-0005-0000-0000-0000CF040000}"/>
    <cellStyle name="SAPBEXexcGood2 7" xfId="9074" xr:uid="{00000000-0005-0000-0000-0000D0040000}"/>
    <cellStyle name="SAPBEXexcGood2 7 2" xfId="10383" xr:uid="{00000000-0005-0000-0000-0000D1040000}"/>
    <cellStyle name="SAPBEXexcGood2 8" xfId="8794" xr:uid="{00000000-0005-0000-0000-0000D2040000}"/>
    <cellStyle name="SAPBEXexcGood2 8 2" xfId="10125" xr:uid="{00000000-0005-0000-0000-0000D3040000}"/>
    <cellStyle name="SAPBEXexcGood2 9" xfId="9611" xr:uid="{00000000-0005-0000-0000-0000D4040000}"/>
    <cellStyle name="SAPBEXexcGood2 9 2" xfId="10902" xr:uid="{00000000-0005-0000-0000-0000D5040000}"/>
    <cellStyle name="SAPBEXexcGood3" xfId="4001" xr:uid="{00000000-0005-0000-0000-0000D6040000}"/>
    <cellStyle name="SAPBEXexcGood3 10" xfId="8875" xr:uid="{00000000-0005-0000-0000-0000D7040000}"/>
    <cellStyle name="SAPBEXexcGood3 10 2" xfId="10202" xr:uid="{00000000-0005-0000-0000-0000D8040000}"/>
    <cellStyle name="SAPBEXexcGood3 11" xfId="9184" xr:uid="{00000000-0005-0000-0000-0000D9040000}"/>
    <cellStyle name="SAPBEXexcGood3 2" xfId="8309" xr:uid="{00000000-0005-0000-0000-0000DA040000}"/>
    <cellStyle name="SAPBEXexcGood3 2 2" xfId="10065" xr:uid="{00000000-0005-0000-0000-0000DB040000}"/>
    <cellStyle name="SAPBEXexcGood3 3" xfId="9112" xr:uid="{00000000-0005-0000-0000-0000DC040000}"/>
    <cellStyle name="SAPBEXexcGood3 3 2" xfId="10419" xr:uid="{00000000-0005-0000-0000-0000DD040000}"/>
    <cellStyle name="SAPBEXexcGood3 4" xfId="8869" xr:uid="{00000000-0005-0000-0000-0000DE040000}"/>
    <cellStyle name="SAPBEXexcGood3 4 2" xfId="10196" xr:uid="{00000000-0005-0000-0000-0000DF040000}"/>
    <cellStyle name="SAPBEXexcGood3 5" xfId="9317" xr:uid="{00000000-0005-0000-0000-0000E0040000}"/>
    <cellStyle name="SAPBEXexcGood3 5 2" xfId="10615" xr:uid="{00000000-0005-0000-0000-0000E1040000}"/>
    <cellStyle name="SAPBEXexcGood3 6" xfId="9288" xr:uid="{00000000-0005-0000-0000-0000E2040000}"/>
    <cellStyle name="SAPBEXexcGood3 6 2" xfId="10586" xr:uid="{00000000-0005-0000-0000-0000E3040000}"/>
    <cellStyle name="SAPBEXexcGood3 7" xfId="9221" xr:uid="{00000000-0005-0000-0000-0000E4040000}"/>
    <cellStyle name="SAPBEXexcGood3 7 2" xfId="10521" xr:uid="{00000000-0005-0000-0000-0000E5040000}"/>
    <cellStyle name="SAPBEXexcGood3 8" xfId="9318" xr:uid="{00000000-0005-0000-0000-0000E6040000}"/>
    <cellStyle name="SAPBEXexcGood3 8 2" xfId="10616" xr:uid="{00000000-0005-0000-0000-0000E7040000}"/>
    <cellStyle name="SAPBEXexcGood3 9" xfId="9494" xr:uid="{00000000-0005-0000-0000-0000E8040000}"/>
    <cellStyle name="SAPBEXexcGood3 9 2" xfId="10786" xr:uid="{00000000-0005-0000-0000-0000E9040000}"/>
    <cellStyle name="SAPBEXfilterDrill" xfId="4002" xr:uid="{00000000-0005-0000-0000-0000EA040000}"/>
    <cellStyle name="SAPBEXfilterDrill 10" xfId="8879" xr:uid="{00000000-0005-0000-0000-0000EB040000}"/>
    <cellStyle name="SAPBEXfilterDrill 10 2" xfId="10206" xr:uid="{00000000-0005-0000-0000-0000EC040000}"/>
    <cellStyle name="SAPBEXfilterDrill 11" xfId="9704" xr:uid="{00000000-0005-0000-0000-0000ED040000}"/>
    <cellStyle name="SAPBEXfilterDrill 2" xfId="8310" xr:uid="{00000000-0005-0000-0000-0000EE040000}"/>
    <cellStyle name="SAPBEXfilterDrill 2 2" xfId="10066" xr:uid="{00000000-0005-0000-0000-0000EF040000}"/>
    <cellStyle name="SAPBEXfilterDrill 3" xfId="9113" xr:uid="{00000000-0005-0000-0000-0000F0040000}"/>
    <cellStyle name="SAPBEXfilterDrill 3 2" xfId="10420" xr:uid="{00000000-0005-0000-0000-0000F1040000}"/>
    <cellStyle name="SAPBEXfilterDrill 4" xfId="8868" xr:uid="{00000000-0005-0000-0000-0000F2040000}"/>
    <cellStyle name="SAPBEXfilterDrill 4 2" xfId="10195" xr:uid="{00000000-0005-0000-0000-0000F3040000}"/>
    <cellStyle name="SAPBEXfilterDrill 5" xfId="9213" xr:uid="{00000000-0005-0000-0000-0000F4040000}"/>
    <cellStyle name="SAPBEXfilterDrill 5 2" xfId="10514" xr:uid="{00000000-0005-0000-0000-0000F5040000}"/>
    <cellStyle name="SAPBEXfilterDrill 6" xfId="9235" xr:uid="{00000000-0005-0000-0000-0000F6040000}"/>
    <cellStyle name="SAPBEXfilterDrill 6 2" xfId="10535" xr:uid="{00000000-0005-0000-0000-0000F7040000}"/>
    <cellStyle name="SAPBEXfilterDrill 7" xfId="9177" xr:uid="{00000000-0005-0000-0000-0000F8040000}"/>
    <cellStyle name="SAPBEXfilterDrill 7 2" xfId="10481" xr:uid="{00000000-0005-0000-0000-0000F9040000}"/>
    <cellStyle name="SAPBEXfilterDrill 8" xfId="9084" xr:uid="{00000000-0005-0000-0000-0000FA040000}"/>
    <cellStyle name="SAPBEXfilterDrill 8 2" xfId="10391" xr:uid="{00000000-0005-0000-0000-0000FB040000}"/>
    <cellStyle name="SAPBEXfilterDrill 9" xfId="9422" xr:uid="{00000000-0005-0000-0000-0000FC040000}"/>
    <cellStyle name="SAPBEXfilterDrill 9 2" xfId="10717" xr:uid="{00000000-0005-0000-0000-0000FD040000}"/>
    <cellStyle name="SAPBEXfilterItem" xfId="4003" xr:uid="{00000000-0005-0000-0000-0000FE040000}"/>
    <cellStyle name="SAPBEXfilterItem 10" xfId="9210" xr:uid="{00000000-0005-0000-0000-0000FF040000}"/>
    <cellStyle name="SAPBEXfilterItem 10 2" xfId="10511" xr:uid="{00000000-0005-0000-0000-000000050000}"/>
    <cellStyle name="SAPBEXfilterItem 11" xfId="9705" xr:uid="{00000000-0005-0000-0000-000001050000}"/>
    <cellStyle name="SAPBEXfilterItem 2" xfId="8311" xr:uid="{00000000-0005-0000-0000-000002050000}"/>
    <cellStyle name="SAPBEXfilterItem 2 2" xfId="10067" xr:uid="{00000000-0005-0000-0000-000003050000}"/>
    <cellStyle name="SAPBEXfilterItem 3" xfId="9114" xr:uid="{00000000-0005-0000-0000-000004050000}"/>
    <cellStyle name="SAPBEXfilterItem 3 2" xfId="10421" xr:uid="{00000000-0005-0000-0000-000005050000}"/>
    <cellStyle name="SAPBEXfilterItem 4" xfId="9514" xr:uid="{00000000-0005-0000-0000-000006050000}"/>
    <cellStyle name="SAPBEXfilterItem 4 2" xfId="10806" xr:uid="{00000000-0005-0000-0000-000007050000}"/>
    <cellStyle name="SAPBEXfilterItem 5" xfId="9241" xr:uid="{00000000-0005-0000-0000-000008050000}"/>
    <cellStyle name="SAPBEXfilterItem 5 2" xfId="10541" xr:uid="{00000000-0005-0000-0000-000009050000}"/>
    <cellStyle name="SAPBEXfilterItem 6" xfId="9035" xr:uid="{00000000-0005-0000-0000-00000A050000}"/>
    <cellStyle name="SAPBEXfilterItem 6 2" xfId="10349" xr:uid="{00000000-0005-0000-0000-00000B050000}"/>
    <cellStyle name="SAPBEXfilterItem 7" xfId="9417" xr:uid="{00000000-0005-0000-0000-00000C050000}"/>
    <cellStyle name="SAPBEXfilterItem 7 2" xfId="10712" xr:uid="{00000000-0005-0000-0000-00000D050000}"/>
    <cellStyle name="SAPBEXfilterItem 8" xfId="9349" xr:uid="{00000000-0005-0000-0000-00000E050000}"/>
    <cellStyle name="SAPBEXfilterItem 8 2" xfId="10646" xr:uid="{00000000-0005-0000-0000-00000F050000}"/>
    <cellStyle name="SAPBEXfilterItem 9" xfId="9064" xr:uid="{00000000-0005-0000-0000-000010050000}"/>
    <cellStyle name="SAPBEXfilterItem 9 2" xfId="10374" xr:uid="{00000000-0005-0000-0000-000011050000}"/>
    <cellStyle name="SAPBEXfilterText" xfId="4004" xr:uid="{00000000-0005-0000-0000-000012050000}"/>
    <cellStyle name="SAPBEXfilterText 10" xfId="9069" xr:uid="{00000000-0005-0000-0000-000013050000}"/>
    <cellStyle name="SAPBEXfilterText 10 2" xfId="10379" xr:uid="{00000000-0005-0000-0000-000014050000}"/>
    <cellStyle name="SAPBEXfilterText 11" xfId="9706" xr:uid="{00000000-0005-0000-0000-000015050000}"/>
    <cellStyle name="SAPBEXfilterText 2" xfId="8312" xr:uid="{00000000-0005-0000-0000-000016050000}"/>
    <cellStyle name="SAPBEXfilterText 2 2" xfId="10068" xr:uid="{00000000-0005-0000-0000-000017050000}"/>
    <cellStyle name="SAPBEXfilterText 3" xfId="9115" xr:uid="{00000000-0005-0000-0000-000018050000}"/>
    <cellStyle name="SAPBEXfilterText 3 2" xfId="10422" xr:uid="{00000000-0005-0000-0000-000019050000}"/>
    <cellStyle name="SAPBEXfilterText 4" xfId="9513" xr:uid="{00000000-0005-0000-0000-00001A050000}"/>
    <cellStyle name="SAPBEXfilterText 4 2" xfId="10805" xr:uid="{00000000-0005-0000-0000-00001B050000}"/>
    <cellStyle name="SAPBEXfilterText 5" xfId="9182" xr:uid="{00000000-0005-0000-0000-00001C050000}"/>
    <cellStyle name="SAPBEXfilterText 5 2" xfId="10485" xr:uid="{00000000-0005-0000-0000-00001D050000}"/>
    <cellStyle name="SAPBEXfilterText 6" xfId="9191" xr:uid="{00000000-0005-0000-0000-00001E050000}"/>
    <cellStyle name="SAPBEXfilterText 6 2" xfId="10493" xr:uid="{00000000-0005-0000-0000-00001F050000}"/>
    <cellStyle name="SAPBEXfilterText 7" xfId="8965" xr:uid="{00000000-0005-0000-0000-000020050000}"/>
    <cellStyle name="SAPBEXfilterText 7 2" xfId="10282" xr:uid="{00000000-0005-0000-0000-000021050000}"/>
    <cellStyle name="SAPBEXfilterText 8" xfId="8881" xr:uid="{00000000-0005-0000-0000-000022050000}"/>
    <cellStyle name="SAPBEXfilterText 8 2" xfId="10208" xr:uid="{00000000-0005-0000-0000-000023050000}"/>
    <cellStyle name="SAPBEXfilterText 9" xfId="9215" xr:uid="{00000000-0005-0000-0000-000024050000}"/>
    <cellStyle name="SAPBEXfilterText 9 2" xfId="10516" xr:uid="{00000000-0005-0000-0000-000025050000}"/>
    <cellStyle name="SAPBEXformats" xfId="4005" xr:uid="{00000000-0005-0000-0000-000026050000}"/>
    <cellStyle name="SAPBEXformats 10" xfId="9240" xr:uid="{00000000-0005-0000-0000-000027050000}"/>
    <cellStyle name="SAPBEXformats 10 2" xfId="10540" xr:uid="{00000000-0005-0000-0000-000028050000}"/>
    <cellStyle name="SAPBEXformats 11" xfId="8920" xr:uid="{00000000-0005-0000-0000-000029050000}"/>
    <cellStyle name="SAPBEXformats 2" xfId="8313" xr:uid="{00000000-0005-0000-0000-00002A050000}"/>
    <cellStyle name="SAPBEXformats 2 2" xfId="10069" xr:uid="{00000000-0005-0000-0000-00002B050000}"/>
    <cellStyle name="SAPBEXformats 3" xfId="9116" xr:uid="{00000000-0005-0000-0000-00002C050000}"/>
    <cellStyle name="SAPBEXformats 3 2" xfId="10423" xr:uid="{00000000-0005-0000-0000-00002D050000}"/>
    <cellStyle name="SAPBEXformats 4" xfId="9512" xr:uid="{00000000-0005-0000-0000-00002E050000}"/>
    <cellStyle name="SAPBEXformats 4 2" xfId="10804" xr:uid="{00000000-0005-0000-0000-00002F050000}"/>
    <cellStyle name="SAPBEXformats 5" xfId="8993" xr:uid="{00000000-0005-0000-0000-000030050000}"/>
    <cellStyle name="SAPBEXformats 5 2" xfId="10309" xr:uid="{00000000-0005-0000-0000-000031050000}"/>
    <cellStyle name="SAPBEXformats 6" xfId="9046" xr:uid="{00000000-0005-0000-0000-000032050000}"/>
    <cellStyle name="SAPBEXformats 6 2" xfId="10359" xr:uid="{00000000-0005-0000-0000-000033050000}"/>
    <cellStyle name="SAPBEXformats 7" xfId="8874" xr:uid="{00000000-0005-0000-0000-000034050000}"/>
    <cellStyle name="SAPBEXformats 7 2" xfId="10201" xr:uid="{00000000-0005-0000-0000-000035050000}"/>
    <cellStyle name="SAPBEXformats 8" xfId="9283" xr:uid="{00000000-0005-0000-0000-000036050000}"/>
    <cellStyle name="SAPBEXformats 8 2" xfId="10581" xr:uid="{00000000-0005-0000-0000-000037050000}"/>
    <cellStyle name="SAPBEXformats 9" xfId="8981" xr:uid="{00000000-0005-0000-0000-000038050000}"/>
    <cellStyle name="SAPBEXformats 9 2" xfId="10298" xr:uid="{00000000-0005-0000-0000-000039050000}"/>
    <cellStyle name="SAPBEXheaderItem" xfId="4006" xr:uid="{00000000-0005-0000-0000-00003A050000}"/>
    <cellStyle name="SAPBEXheaderItem 10" xfId="8985" xr:uid="{00000000-0005-0000-0000-00003B050000}"/>
    <cellStyle name="SAPBEXheaderItem 10 2" xfId="10301" xr:uid="{00000000-0005-0000-0000-00003C050000}"/>
    <cellStyle name="SAPBEXheaderItem 11" xfId="9707" xr:uid="{00000000-0005-0000-0000-00003D050000}"/>
    <cellStyle name="SAPBEXheaderItem 2" xfId="8314" xr:uid="{00000000-0005-0000-0000-00003E050000}"/>
    <cellStyle name="SAPBEXheaderItem 2 2" xfId="10070" xr:uid="{00000000-0005-0000-0000-00003F050000}"/>
    <cellStyle name="SAPBEXheaderItem 3" xfId="9117" xr:uid="{00000000-0005-0000-0000-000040050000}"/>
    <cellStyle name="SAPBEXheaderItem 3 2" xfId="10424" xr:uid="{00000000-0005-0000-0000-000041050000}"/>
    <cellStyle name="SAPBEXheaderItem 4" xfId="9511" xr:uid="{00000000-0005-0000-0000-000042050000}"/>
    <cellStyle name="SAPBEXheaderItem 4 2" xfId="10803" xr:uid="{00000000-0005-0000-0000-000043050000}"/>
    <cellStyle name="SAPBEXheaderItem 5" xfId="9040" xr:uid="{00000000-0005-0000-0000-000044050000}"/>
    <cellStyle name="SAPBEXheaderItem 5 2" xfId="10354" xr:uid="{00000000-0005-0000-0000-000045050000}"/>
    <cellStyle name="SAPBEXheaderItem 6" xfId="9328" xr:uid="{00000000-0005-0000-0000-000046050000}"/>
    <cellStyle name="SAPBEXheaderItem 6 2" xfId="10626" xr:uid="{00000000-0005-0000-0000-000047050000}"/>
    <cellStyle name="SAPBEXheaderItem 7" xfId="8852" xr:uid="{00000000-0005-0000-0000-000048050000}"/>
    <cellStyle name="SAPBEXheaderItem 7 2" xfId="10181" xr:uid="{00000000-0005-0000-0000-000049050000}"/>
    <cellStyle name="SAPBEXheaderItem 8" xfId="8796" xr:uid="{00000000-0005-0000-0000-00004A050000}"/>
    <cellStyle name="SAPBEXheaderItem 8 2" xfId="10127" xr:uid="{00000000-0005-0000-0000-00004B050000}"/>
    <cellStyle name="SAPBEXheaderItem 9" xfId="9028" xr:uid="{00000000-0005-0000-0000-00004C050000}"/>
    <cellStyle name="SAPBEXheaderItem 9 2" xfId="10343" xr:uid="{00000000-0005-0000-0000-00004D050000}"/>
    <cellStyle name="SAPBEXheaderText" xfId="4007" xr:uid="{00000000-0005-0000-0000-00004E050000}"/>
    <cellStyle name="SAPBEXheaderText 10" xfId="9650" xr:uid="{00000000-0005-0000-0000-00004F050000}"/>
    <cellStyle name="SAPBEXheaderText 10 2" xfId="10941" xr:uid="{00000000-0005-0000-0000-000050050000}"/>
    <cellStyle name="SAPBEXheaderText 11" xfId="9708" xr:uid="{00000000-0005-0000-0000-000051050000}"/>
    <cellStyle name="SAPBEXheaderText 2" xfId="8315" xr:uid="{00000000-0005-0000-0000-000052050000}"/>
    <cellStyle name="SAPBEXheaderText 2 2" xfId="10071" xr:uid="{00000000-0005-0000-0000-000053050000}"/>
    <cellStyle name="SAPBEXheaderText 3" xfId="9118" xr:uid="{00000000-0005-0000-0000-000054050000}"/>
    <cellStyle name="SAPBEXheaderText 3 2" xfId="10425" xr:uid="{00000000-0005-0000-0000-000055050000}"/>
    <cellStyle name="SAPBEXheaderText 4" xfId="9509" xr:uid="{00000000-0005-0000-0000-000056050000}"/>
    <cellStyle name="SAPBEXheaderText 4 2" xfId="10801" xr:uid="{00000000-0005-0000-0000-000057050000}"/>
    <cellStyle name="SAPBEXheaderText 5" xfId="9269" xr:uid="{00000000-0005-0000-0000-000058050000}"/>
    <cellStyle name="SAPBEXheaderText 5 2" xfId="10567" xr:uid="{00000000-0005-0000-0000-000059050000}"/>
    <cellStyle name="SAPBEXheaderText 6" xfId="9592" xr:uid="{00000000-0005-0000-0000-00005A050000}"/>
    <cellStyle name="SAPBEXheaderText 6 2" xfId="10883" xr:uid="{00000000-0005-0000-0000-00005B050000}"/>
    <cellStyle name="SAPBEXheaderText 7" xfId="9599" xr:uid="{00000000-0005-0000-0000-00005C050000}"/>
    <cellStyle name="SAPBEXheaderText 7 2" xfId="10890" xr:uid="{00000000-0005-0000-0000-00005D050000}"/>
    <cellStyle name="SAPBEXheaderText 8" xfId="9601" xr:uid="{00000000-0005-0000-0000-00005E050000}"/>
    <cellStyle name="SAPBEXheaderText 8 2" xfId="10892" xr:uid="{00000000-0005-0000-0000-00005F050000}"/>
    <cellStyle name="SAPBEXheaderText 9" xfId="9603" xr:uid="{00000000-0005-0000-0000-000060050000}"/>
    <cellStyle name="SAPBEXheaderText 9 2" xfId="10894" xr:uid="{00000000-0005-0000-0000-000061050000}"/>
    <cellStyle name="SAPBEXHLevel0" xfId="4008" xr:uid="{00000000-0005-0000-0000-000062050000}"/>
    <cellStyle name="SAPBEXHLevel0 10" xfId="8959" xr:uid="{00000000-0005-0000-0000-000063050000}"/>
    <cellStyle name="SAPBEXHLevel0 10 2" xfId="10276" xr:uid="{00000000-0005-0000-0000-000064050000}"/>
    <cellStyle name="SAPBEXHLevel0 11" xfId="8824" xr:uid="{00000000-0005-0000-0000-000065050000}"/>
    <cellStyle name="SAPBEXHLevel0 2" xfId="8316" xr:uid="{00000000-0005-0000-0000-000066050000}"/>
    <cellStyle name="SAPBEXHLevel0 2 2" xfId="10072" xr:uid="{00000000-0005-0000-0000-000067050000}"/>
    <cellStyle name="SAPBEXHLevel0 3" xfId="9119" xr:uid="{00000000-0005-0000-0000-000068050000}"/>
    <cellStyle name="SAPBEXHLevel0 3 2" xfId="10426" xr:uid="{00000000-0005-0000-0000-000069050000}"/>
    <cellStyle name="SAPBEXHLevel0 4" xfId="9508" xr:uid="{00000000-0005-0000-0000-00006A050000}"/>
    <cellStyle name="SAPBEXHLevel0 4 2" xfId="10800" xr:uid="{00000000-0005-0000-0000-00006B050000}"/>
    <cellStyle name="SAPBEXHLevel0 5" xfId="9415" xr:uid="{00000000-0005-0000-0000-00006C050000}"/>
    <cellStyle name="SAPBEXHLevel0 5 2" xfId="10710" xr:uid="{00000000-0005-0000-0000-00006D050000}"/>
    <cellStyle name="SAPBEXHLevel0 6" xfId="8839" xr:uid="{00000000-0005-0000-0000-00006E050000}"/>
    <cellStyle name="SAPBEXHLevel0 6 2" xfId="10169" xr:uid="{00000000-0005-0000-0000-00006F050000}"/>
    <cellStyle name="SAPBEXHLevel0 7" xfId="9090" xr:uid="{00000000-0005-0000-0000-000070050000}"/>
    <cellStyle name="SAPBEXHLevel0 7 2" xfId="10397" xr:uid="{00000000-0005-0000-0000-000071050000}"/>
    <cellStyle name="SAPBEXHLevel0 8" xfId="9030" xr:uid="{00000000-0005-0000-0000-000072050000}"/>
    <cellStyle name="SAPBEXHLevel0 8 2" xfId="10344" xr:uid="{00000000-0005-0000-0000-000073050000}"/>
    <cellStyle name="SAPBEXHLevel0 9" xfId="9268" xr:uid="{00000000-0005-0000-0000-000074050000}"/>
    <cellStyle name="SAPBEXHLevel0 9 2" xfId="10566" xr:uid="{00000000-0005-0000-0000-000075050000}"/>
    <cellStyle name="SAPBEXHLevel0X" xfId="4009" xr:uid="{00000000-0005-0000-0000-000076050000}"/>
    <cellStyle name="SAPBEXHLevel0X 10" xfId="9659" xr:uid="{00000000-0005-0000-0000-000077050000}"/>
    <cellStyle name="SAPBEXHLevel0X 2" xfId="8317" xr:uid="{00000000-0005-0000-0000-000078050000}"/>
    <cellStyle name="SAPBEXHLevel0X 2 2" xfId="10073" xr:uid="{00000000-0005-0000-0000-000079050000}"/>
    <cellStyle name="SAPBEXHLevel0X 3" xfId="9120" xr:uid="{00000000-0005-0000-0000-00007A050000}"/>
    <cellStyle name="SAPBEXHLevel0X 3 2" xfId="10427" xr:uid="{00000000-0005-0000-0000-00007B050000}"/>
    <cellStyle name="SAPBEXHLevel0X 4" xfId="9507" xr:uid="{00000000-0005-0000-0000-00007C050000}"/>
    <cellStyle name="SAPBEXHLevel0X 4 2" xfId="10799" xr:uid="{00000000-0005-0000-0000-00007D050000}"/>
    <cellStyle name="SAPBEXHLevel0X 5" xfId="9551" xr:uid="{00000000-0005-0000-0000-00007E050000}"/>
    <cellStyle name="SAPBEXHLevel0X 5 2" xfId="10843" xr:uid="{00000000-0005-0000-0000-00007F050000}"/>
    <cellStyle name="SAPBEXHLevel0X 6" xfId="8912" xr:uid="{00000000-0005-0000-0000-000080050000}"/>
    <cellStyle name="SAPBEXHLevel0X 6 2" xfId="10237" xr:uid="{00000000-0005-0000-0000-000081050000}"/>
    <cellStyle name="SAPBEXHLevel0X 7" xfId="9595" xr:uid="{00000000-0005-0000-0000-000082050000}"/>
    <cellStyle name="SAPBEXHLevel0X 7 2" xfId="10886" xr:uid="{00000000-0005-0000-0000-000083050000}"/>
    <cellStyle name="SAPBEXHLevel0X 8" xfId="9610" xr:uid="{00000000-0005-0000-0000-000084050000}"/>
    <cellStyle name="SAPBEXHLevel0X 8 2" xfId="10901" xr:uid="{00000000-0005-0000-0000-000085050000}"/>
    <cellStyle name="SAPBEXHLevel0X 9" xfId="9633" xr:uid="{00000000-0005-0000-0000-000086050000}"/>
    <cellStyle name="SAPBEXHLevel0X 9 2" xfId="10924" xr:uid="{00000000-0005-0000-0000-000087050000}"/>
    <cellStyle name="SAPBEXHLevel1" xfId="4010" xr:uid="{00000000-0005-0000-0000-000088050000}"/>
    <cellStyle name="SAPBEXHLevel1 10" xfId="9632" xr:uid="{00000000-0005-0000-0000-000089050000}"/>
    <cellStyle name="SAPBEXHLevel1 10 2" xfId="10923" xr:uid="{00000000-0005-0000-0000-00008A050000}"/>
    <cellStyle name="SAPBEXHLevel1 11" xfId="9658" xr:uid="{00000000-0005-0000-0000-00008B050000}"/>
    <cellStyle name="SAPBEXHLevel1 2" xfId="8318" xr:uid="{00000000-0005-0000-0000-00008C050000}"/>
    <cellStyle name="SAPBEXHLevel1 2 2" xfId="10074" xr:uid="{00000000-0005-0000-0000-00008D050000}"/>
    <cellStyle name="SAPBEXHLevel1 3" xfId="9121" xr:uid="{00000000-0005-0000-0000-00008E050000}"/>
    <cellStyle name="SAPBEXHLevel1 3 2" xfId="10428" xr:uid="{00000000-0005-0000-0000-00008F050000}"/>
    <cellStyle name="SAPBEXHLevel1 4" xfId="9506" xr:uid="{00000000-0005-0000-0000-000090050000}"/>
    <cellStyle name="SAPBEXHLevel1 4 2" xfId="10798" xr:uid="{00000000-0005-0000-0000-000091050000}"/>
    <cellStyle name="SAPBEXHLevel1 5" xfId="9550" xr:uid="{00000000-0005-0000-0000-000092050000}"/>
    <cellStyle name="SAPBEXHLevel1 5 2" xfId="10842" xr:uid="{00000000-0005-0000-0000-000093050000}"/>
    <cellStyle name="SAPBEXHLevel1 6" xfId="9575" xr:uid="{00000000-0005-0000-0000-000094050000}"/>
    <cellStyle name="SAPBEXHLevel1 6 2" xfId="10867" xr:uid="{00000000-0005-0000-0000-000095050000}"/>
    <cellStyle name="SAPBEXHLevel1 7" xfId="9206" xr:uid="{00000000-0005-0000-0000-000096050000}"/>
    <cellStyle name="SAPBEXHLevel1 7 2" xfId="10507" xr:uid="{00000000-0005-0000-0000-000097050000}"/>
    <cellStyle name="SAPBEXHLevel1 8" xfId="9339" xr:uid="{00000000-0005-0000-0000-000098050000}"/>
    <cellStyle name="SAPBEXHLevel1 8 2" xfId="10637" xr:uid="{00000000-0005-0000-0000-000099050000}"/>
    <cellStyle name="SAPBEXHLevel1 9" xfId="9609" xr:uid="{00000000-0005-0000-0000-00009A050000}"/>
    <cellStyle name="SAPBEXHLevel1 9 2" xfId="10900" xr:uid="{00000000-0005-0000-0000-00009B050000}"/>
    <cellStyle name="SAPBEXHLevel1X" xfId="4011" xr:uid="{00000000-0005-0000-0000-00009C050000}"/>
    <cellStyle name="SAPBEXHLevel1X 10" xfId="9657" xr:uid="{00000000-0005-0000-0000-00009D050000}"/>
    <cellStyle name="SAPBEXHLevel1X 2" xfId="8319" xr:uid="{00000000-0005-0000-0000-00009E050000}"/>
    <cellStyle name="SAPBEXHLevel1X 2 2" xfId="10075" xr:uid="{00000000-0005-0000-0000-00009F050000}"/>
    <cellStyle name="SAPBEXHLevel1X 3" xfId="9122" xr:uid="{00000000-0005-0000-0000-0000A0050000}"/>
    <cellStyle name="SAPBEXHLevel1X 3 2" xfId="10429" xr:uid="{00000000-0005-0000-0000-0000A1050000}"/>
    <cellStyle name="SAPBEXHLevel1X 4" xfId="9505" xr:uid="{00000000-0005-0000-0000-0000A2050000}"/>
    <cellStyle name="SAPBEXHLevel1X 4 2" xfId="10797" xr:uid="{00000000-0005-0000-0000-0000A3050000}"/>
    <cellStyle name="SAPBEXHLevel1X 5" xfId="9549" xr:uid="{00000000-0005-0000-0000-0000A4050000}"/>
    <cellStyle name="SAPBEXHLevel1X 5 2" xfId="10841" xr:uid="{00000000-0005-0000-0000-0000A5050000}"/>
    <cellStyle name="SAPBEXHLevel1X 6" xfId="9307" xr:uid="{00000000-0005-0000-0000-0000A6050000}"/>
    <cellStyle name="SAPBEXHLevel1X 6 2" xfId="10605" xr:uid="{00000000-0005-0000-0000-0000A7050000}"/>
    <cellStyle name="SAPBEXHLevel1X 7" xfId="8842" xr:uid="{00000000-0005-0000-0000-0000A8050000}"/>
    <cellStyle name="SAPBEXHLevel1X 7 2" xfId="10172" xr:uid="{00000000-0005-0000-0000-0000A9050000}"/>
    <cellStyle name="SAPBEXHLevel1X 8" xfId="9608" xr:uid="{00000000-0005-0000-0000-0000AA050000}"/>
    <cellStyle name="SAPBEXHLevel1X 8 2" xfId="10899" xr:uid="{00000000-0005-0000-0000-0000AB050000}"/>
    <cellStyle name="SAPBEXHLevel1X 9" xfId="9631" xr:uid="{00000000-0005-0000-0000-0000AC050000}"/>
    <cellStyle name="SAPBEXHLevel1X 9 2" xfId="10922" xr:uid="{00000000-0005-0000-0000-0000AD050000}"/>
    <cellStyle name="SAPBEXHLevel2" xfId="4012" xr:uid="{00000000-0005-0000-0000-0000AE050000}"/>
    <cellStyle name="SAPBEXHLevel2 10" xfId="9075" xr:uid="{00000000-0005-0000-0000-0000AF050000}"/>
    <cellStyle name="SAPBEXHLevel2 10 2" xfId="10384" xr:uid="{00000000-0005-0000-0000-0000B0050000}"/>
    <cellStyle name="SAPBEXHLevel2 11" xfId="9081" xr:uid="{00000000-0005-0000-0000-0000B1050000}"/>
    <cellStyle name="SAPBEXHLevel2 2" xfId="8320" xr:uid="{00000000-0005-0000-0000-0000B2050000}"/>
    <cellStyle name="SAPBEXHLevel2 2 2" xfId="10076" xr:uid="{00000000-0005-0000-0000-0000B3050000}"/>
    <cellStyle name="SAPBEXHLevel2 3" xfId="9123" xr:uid="{00000000-0005-0000-0000-0000B4050000}"/>
    <cellStyle name="SAPBEXHLevel2 3 2" xfId="10430" xr:uid="{00000000-0005-0000-0000-0000B5050000}"/>
    <cellStyle name="SAPBEXHLevel2 4" xfId="9504" xr:uid="{00000000-0005-0000-0000-0000B6050000}"/>
    <cellStyle name="SAPBEXHLevel2 4 2" xfId="10796" xr:uid="{00000000-0005-0000-0000-0000B7050000}"/>
    <cellStyle name="SAPBEXHLevel2 5" xfId="9541" xr:uid="{00000000-0005-0000-0000-0000B8050000}"/>
    <cellStyle name="SAPBEXHLevel2 5 2" xfId="10833" xr:uid="{00000000-0005-0000-0000-0000B9050000}"/>
    <cellStyle name="SAPBEXHLevel2 6" xfId="9424" xr:uid="{00000000-0005-0000-0000-0000BA050000}"/>
    <cellStyle name="SAPBEXHLevel2 6 2" xfId="10719" xr:uid="{00000000-0005-0000-0000-0000BB050000}"/>
    <cellStyle name="SAPBEXHLevel2 7" xfId="9170" xr:uid="{00000000-0005-0000-0000-0000BC050000}"/>
    <cellStyle name="SAPBEXHLevel2 7 2" xfId="10474" xr:uid="{00000000-0005-0000-0000-0000BD050000}"/>
    <cellStyle name="SAPBEXHLevel2 8" xfId="8806" xr:uid="{00000000-0005-0000-0000-0000BE050000}"/>
    <cellStyle name="SAPBEXHLevel2 8 2" xfId="10137" xr:uid="{00000000-0005-0000-0000-0000BF050000}"/>
    <cellStyle name="SAPBEXHLevel2 9" xfId="9340" xr:uid="{00000000-0005-0000-0000-0000C0050000}"/>
    <cellStyle name="SAPBEXHLevel2 9 2" xfId="10638" xr:uid="{00000000-0005-0000-0000-0000C1050000}"/>
    <cellStyle name="SAPBEXHLevel2X" xfId="4013" xr:uid="{00000000-0005-0000-0000-0000C2050000}"/>
    <cellStyle name="SAPBEXHLevel2X 10" xfId="9656" xr:uid="{00000000-0005-0000-0000-0000C3050000}"/>
    <cellStyle name="SAPBEXHLevel2X 2" xfId="8321" xr:uid="{00000000-0005-0000-0000-0000C4050000}"/>
    <cellStyle name="SAPBEXHLevel2X 2 2" xfId="10077" xr:uid="{00000000-0005-0000-0000-0000C5050000}"/>
    <cellStyle name="SAPBEXHLevel2X 3" xfId="9124" xr:uid="{00000000-0005-0000-0000-0000C6050000}"/>
    <cellStyle name="SAPBEXHLevel2X 3 2" xfId="10431" xr:uid="{00000000-0005-0000-0000-0000C7050000}"/>
    <cellStyle name="SAPBEXHLevel2X 4" xfId="9365" xr:uid="{00000000-0005-0000-0000-0000C8050000}"/>
    <cellStyle name="SAPBEXHLevel2X 4 2" xfId="10662" xr:uid="{00000000-0005-0000-0000-0000C9050000}"/>
    <cellStyle name="SAPBEXHLevel2X 5" xfId="9548" xr:uid="{00000000-0005-0000-0000-0000CA050000}"/>
    <cellStyle name="SAPBEXHLevel2X 5 2" xfId="10840" xr:uid="{00000000-0005-0000-0000-0000CB050000}"/>
    <cellStyle name="SAPBEXHLevel2X 6" xfId="9524" xr:uid="{00000000-0005-0000-0000-0000CC050000}"/>
    <cellStyle name="SAPBEXHLevel2X 6 2" xfId="10816" xr:uid="{00000000-0005-0000-0000-0000CD050000}"/>
    <cellStyle name="SAPBEXHLevel2X 7" xfId="9242" xr:uid="{00000000-0005-0000-0000-0000CE050000}"/>
    <cellStyle name="SAPBEXHLevel2X 7 2" xfId="10542" xr:uid="{00000000-0005-0000-0000-0000CF050000}"/>
    <cellStyle name="SAPBEXHLevel2X 8" xfId="9607" xr:uid="{00000000-0005-0000-0000-0000D0050000}"/>
    <cellStyle name="SAPBEXHLevel2X 8 2" xfId="10898" xr:uid="{00000000-0005-0000-0000-0000D1050000}"/>
    <cellStyle name="SAPBEXHLevel2X 9" xfId="9630" xr:uid="{00000000-0005-0000-0000-0000D2050000}"/>
    <cellStyle name="SAPBEXHLevel2X 9 2" xfId="10921" xr:uid="{00000000-0005-0000-0000-0000D3050000}"/>
    <cellStyle name="SAPBEXHLevel3" xfId="4014" xr:uid="{00000000-0005-0000-0000-0000D4050000}"/>
    <cellStyle name="SAPBEXHLevel3 10" xfId="9629" xr:uid="{00000000-0005-0000-0000-0000D5050000}"/>
    <cellStyle name="SAPBEXHLevel3 10 2" xfId="10920" xr:uid="{00000000-0005-0000-0000-0000D6050000}"/>
    <cellStyle name="SAPBEXHLevel3 11" xfId="9655" xr:uid="{00000000-0005-0000-0000-0000D7050000}"/>
    <cellStyle name="SAPBEXHLevel3 2" xfId="8322" xr:uid="{00000000-0005-0000-0000-0000D8050000}"/>
    <cellStyle name="SAPBEXHLevel3 2 2" xfId="10078" xr:uid="{00000000-0005-0000-0000-0000D9050000}"/>
    <cellStyle name="SAPBEXHLevel3 3" xfId="9125" xr:uid="{00000000-0005-0000-0000-0000DA050000}"/>
    <cellStyle name="SAPBEXHLevel3 3 2" xfId="10432" xr:uid="{00000000-0005-0000-0000-0000DB050000}"/>
    <cellStyle name="SAPBEXHLevel3 4" xfId="9225" xr:uid="{00000000-0005-0000-0000-0000DC050000}"/>
    <cellStyle name="SAPBEXHLevel3 4 2" xfId="10525" xr:uid="{00000000-0005-0000-0000-0000DD050000}"/>
    <cellStyle name="SAPBEXHLevel3 5" xfId="9547" xr:uid="{00000000-0005-0000-0000-0000DE050000}"/>
    <cellStyle name="SAPBEXHLevel3 5 2" xfId="10839" xr:uid="{00000000-0005-0000-0000-0000DF050000}"/>
    <cellStyle name="SAPBEXHLevel3 6" xfId="9574" xr:uid="{00000000-0005-0000-0000-0000E0050000}"/>
    <cellStyle name="SAPBEXHLevel3 6 2" xfId="10866" xr:uid="{00000000-0005-0000-0000-0000E1050000}"/>
    <cellStyle name="SAPBEXHLevel3 7" xfId="9523" xr:uid="{00000000-0005-0000-0000-0000E2050000}"/>
    <cellStyle name="SAPBEXHLevel3 7 2" xfId="10815" xr:uid="{00000000-0005-0000-0000-0000E3050000}"/>
    <cellStyle name="SAPBEXHLevel3 8" xfId="9321" xr:uid="{00000000-0005-0000-0000-0000E4050000}"/>
    <cellStyle name="SAPBEXHLevel3 8 2" xfId="10619" xr:uid="{00000000-0005-0000-0000-0000E5050000}"/>
    <cellStyle name="SAPBEXHLevel3 9" xfId="9606" xr:uid="{00000000-0005-0000-0000-0000E6050000}"/>
    <cellStyle name="SAPBEXHLevel3 9 2" xfId="10897" xr:uid="{00000000-0005-0000-0000-0000E7050000}"/>
    <cellStyle name="SAPBEXHLevel3X" xfId="4015" xr:uid="{00000000-0005-0000-0000-0000E8050000}"/>
    <cellStyle name="SAPBEXHLevel3X 10" xfId="9654" xr:uid="{00000000-0005-0000-0000-0000E9050000}"/>
    <cellStyle name="SAPBEXHLevel3X 2" xfId="8323" xr:uid="{00000000-0005-0000-0000-0000EA050000}"/>
    <cellStyle name="SAPBEXHLevel3X 2 2" xfId="10079" xr:uid="{00000000-0005-0000-0000-0000EB050000}"/>
    <cellStyle name="SAPBEXHLevel3X 3" xfId="9126" xr:uid="{00000000-0005-0000-0000-0000EC050000}"/>
    <cellStyle name="SAPBEXHLevel3X 3 2" xfId="10433" xr:uid="{00000000-0005-0000-0000-0000ED050000}"/>
    <cellStyle name="SAPBEXHLevel3X 4" xfId="9017" xr:uid="{00000000-0005-0000-0000-0000EE050000}"/>
    <cellStyle name="SAPBEXHLevel3X 4 2" xfId="10332" xr:uid="{00000000-0005-0000-0000-0000EF050000}"/>
    <cellStyle name="SAPBEXHLevel3X 5" xfId="9546" xr:uid="{00000000-0005-0000-0000-0000F0050000}"/>
    <cellStyle name="SAPBEXHLevel3X 5 2" xfId="10838" xr:uid="{00000000-0005-0000-0000-0000F1050000}"/>
    <cellStyle name="SAPBEXHLevel3X 6" xfId="9522" xr:uid="{00000000-0005-0000-0000-0000F2050000}"/>
    <cellStyle name="SAPBEXHLevel3X 6 2" xfId="10814" xr:uid="{00000000-0005-0000-0000-0000F3050000}"/>
    <cellStyle name="SAPBEXHLevel3X 7" xfId="8957" xr:uid="{00000000-0005-0000-0000-0000F4050000}"/>
    <cellStyle name="SAPBEXHLevel3X 7 2" xfId="10274" xr:uid="{00000000-0005-0000-0000-0000F5050000}"/>
    <cellStyle name="SAPBEXHLevel3X 8" xfId="9605" xr:uid="{00000000-0005-0000-0000-0000F6050000}"/>
    <cellStyle name="SAPBEXHLevel3X 8 2" xfId="10896" xr:uid="{00000000-0005-0000-0000-0000F7050000}"/>
    <cellStyle name="SAPBEXHLevel3X 9" xfId="9628" xr:uid="{00000000-0005-0000-0000-0000F8050000}"/>
    <cellStyle name="SAPBEXHLevel3X 9 2" xfId="10919" xr:uid="{00000000-0005-0000-0000-0000F9050000}"/>
    <cellStyle name="SAPBEXinputData" xfId="4016" xr:uid="{00000000-0005-0000-0000-0000FA050000}"/>
    <cellStyle name="SAPBEXItemHeader" xfId="4017" xr:uid="{00000000-0005-0000-0000-0000FB050000}"/>
    <cellStyle name="SAPBEXItemHeader 10" xfId="9653" xr:uid="{00000000-0005-0000-0000-0000FC050000}"/>
    <cellStyle name="SAPBEXItemHeader 2" xfId="8324" xr:uid="{00000000-0005-0000-0000-0000FD050000}"/>
    <cellStyle name="SAPBEXItemHeader 2 2" xfId="10080" xr:uid="{00000000-0005-0000-0000-0000FE050000}"/>
    <cellStyle name="SAPBEXItemHeader 3" xfId="9127" xr:uid="{00000000-0005-0000-0000-0000FF050000}"/>
    <cellStyle name="SAPBEXItemHeader 3 2" xfId="10434" xr:uid="{00000000-0005-0000-0000-000000060000}"/>
    <cellStyle name="SAPBEXItemHeader 4" xfId="9226" xr:uid="{00000000-0005-0000-0000-000001060000}"/>
    <cellStyle name="SAPBEXItemHeader 4 2" xfId="10526" xr:uid="{00000000-0005-0000-0000-000002060000}"/>
    <cellStyle name="SAPBEXItemHeader 5" xfId="9545" xr:uid="{00000000-0005-0000-0000-000003060000}"/>
    <cellStyle name="SAPBEXItemHeader 5 2" xfId="10837" xr:uid="{00000000-0005-0000-0000-000004060000}"/>
    <cellStyle name="SAPBEXItemHeader 6" xfId="9521" xr:uid="{00000000-0005-0000-0000-000005060000}"/>
    <cellStyle name="SAPBEXItemHeader 6 2" xfId="10813" xr:uid="{00000000-0005-0000-0000-000006060000}"/>
    <cellStyle name="SAPBEXItemHeader 7" xfId="8950" xr:uid="{00000000-0005-0000-0000-000007060000}"/>
    <cellStyle name="SAPBEXItemHeader 7 2" xfId="10267" xr:uid="{00000000-0005-0000-0000-000008060000}"/>
    <cellStyle name="SAPBEXItemHeader 8" xfId="9604" xr:uid="{00000000-0005-0000-0000-000009060000}"/>
    <cellStyle name="SAPBEXItemHeader 8 2" xfId="10895" xr:uid="{00000000-0005-0000-0000-00000A060000}"/>
    <cellStyle name="SAPBEXItemHeader 9" xfId="9627" xr:uid="{00000000-0005-0000-0000-00000B060000}"/>
    <cellStyle name="SAPBEXItemHeader 9 2" xfId="10918" xr:uid="{00000000-0005-0000-0000-00000C060000}"/>
    <cellStyle name="SAPBEXresData" xfId="4018" xr:uid="{00000000-0005-0000-0000-00000D060000}"/>
    <cellStyle name="SAPBEXresData 10" xfId="9652" xr:uid="{00000000-0005-0000-0000-00000E060000}"/>
    <cellStyle name="SAPBEXresData 2" xfId="8325" xr:uid="{00000000-0005-0000-0000-00000F060000}"/>
    <cellStyle name="SAPBEXresData 2 2" xfId="10081" xr:uid="{00000000-0005-0000-0000-000010060000}"/>
    <cellStyle name="SAPBEXresData 3" xfId="9128" xr:uid="{00000000-0005-0000-0000-000011060000}"/>
    <cellStyle name="SAPBEXresData 3 2" xfId="10435" xr:uid="{00000000-0005-0000-0000-000012060000}"/>
    <cellStyle name="SAPBEXresData 4" xfId="9018" xr:uid="{00000000-0005-0000-0000-000013060000}"/>
    <cellStyle name="SAPBEXresData 4 2" xfId="10333" xr:uid="{00000000-0005-0000-0000-000014060000}"/>
    <cellStyle name="SAPBEXresData 5" xfId="9544" xr:uid="{00000000-0005-0000-0000-000015060000}"/>
    <cellStyle name="SAPBEXresData 5 2" xfId="10836" xr:uid="{00000000-0005-0000-0000-000016060000}"/>
    <cellStyle name="SAPBEXresData 6" xfId="9368" xr:uid="{00000000-0005-0000-0000-000017060000}"/>
    <cellStyle name="SAPBEXresData 6 2" xfId="10665" xr:uid="{00000000-0005-0000-0000-000018060000}"/>
    <cellStyle name="SAPBEXresData 7" xfId="9562" xr:uid="{00000000-0005-0000-0000-000019060000}"/>
    <cellStyle name="SAPBEXresData 7 2" xfId="10854" xr:uid="{00000000-0005-0000-0000-00001A060000}"/>
    <cellStyle name="SAPBEXresData 8" xfId="8857" xr:uid="{00000000-0005-0000-0000-00001B060000}"/>
    <cellStyle name="SAPBEXresData 8 2" xfId="10185" xr:uid="{00000000-0005-0000-0000-00001C060000}"/>
    <cellStyle name="SAPBEXresData 9" xfId="9626" xr:uid="{00000000-0005-0000-0000-00001D060000}"/>
    <cellStyle name="SAPBEXresData 9 2" xfId="10917" xr:uid="{00000000-0005-0000-0000-00001E060000}"/>
    <cellStyle name="SAPBEXresDataEmph" xfId="4019" xr:uid="{00000000-0005-0000-0000-00001F060000}"/>
    <cellStyle name="SAPBEXresDataEmph 2" xfId="8326" xr:uid="{00000000-0005-0000-0000-000020060000}"/>
    <cellStyle name="SAPBEXresDataEmph 2 2" xfId="10082" xr:uid="{00000000-0005-0000-0000-000021060000}"/>
    <cellStyle name="SAPBEXresDataEmph 2 2 2" xfId="11297" xr:uid="{87B6CF28-E885-4353-9635-FD330DE3FB9D}"/>
    <cellStyle name="SAPBEXresDataEmph 2 3" xfId="11240" xr:uid="{7123A067-C04A-4DF1-9805-0EFE1ED57D44}"/>
    <cellStyle name="SAPBEXresDataEmph 3" xfId="9129" xr:uid="{00000000-0005-0000-0000-000022060000}"/>
    <cellStyle name="SAPBEXresDataEmph 3 2" xfId="11242" xr:uid="{C77B2090-B9E5-45E6-88B7-71EE83649768}"/>
    <cellStyle name="SAPBEXresDataEmph 4" xfId="9181" xr:uid="{00000000-0005-0000-0000-000023060000}"/>
    <cellStyle name="SAPBEXresDataEmph 4 2" xfId="10484" xr:uid="{00000000-0005-0000-0000-000024060000}"/>
    <cellStyle name="SAPBEXresDataEmph 5" xfId="9311" xr:uid="{00000000-0005-0000-0000-000025060000}"/>
    <cellStyle name="SAPBEXresDataEmph 5 2" xfId="10609" xr:uid="{00000000-0005-0000-0000-000026060000}"/>
    <cellStyle name="SAPBEXresDataEmph 6" xfId="8924" xr:uid="{00000000-0005-0000-0000-000027060000}"/>
    <cellStyle name="SAPBEXresItem" xfId="4020" xr:uid="{00000000-0005-0000-0000-000028060000}"/>
    <cellStyle name="SAPBEXresItem 10" xfId="8887" xr:uid="{00000000-0005-0000-0000-000029060000}"/>
    <cellStyle name="SAPBEXresItem 2" xfId="8327" xr:uid="{00000000-0005-0000-0000-00002A060000}"/>
    <cellStyle name="SAPBEXresItem 2 2" xfId="10083" xr:uid="{00000000-0005-0000-0000-00002B060000}"/>
    <cellStyle name="SAPBEXresItem 3" xfId="9130" xr:uid="{00000000-0005-0000-0000-00002C060000}"/>
    <cellStyle name="SAPBEXresItem 3 2" xfId="10436" xr:uid="{00000000-0005-0000-0000-00002D060000}"/>
    <cellStyle name="SAPBEXresItem 4" xfId="8867" xr:uid="{00000000-0005-0000-0000-00002E060000}"/>
    <cellStyle name="SAPBEXresItem 4 2" xfId="10194" xr:uid="{00000000-0005-0000-0000-00002F060000}"/>
    <cellStyle name="SAPBEXresItem 5" xfId="8992" xr:uid="{00000000-0005-0000-0000-000030060000}"/>
    <cellStyle name="SAPBEXresItem 5 2" xfId="10308" xr:uid="{00000000-0005-0000-0000-000031060000}"/>
    <cellStyle name="SAPBEXresItem 6" xfId="9025" xr:uid="{00000000-0005-0000-0000-000032060000}"/>
    <cellStyle name="SAPBEXresItem 6 2" xfId="10340" xr:uid="{00000000-0005-0000-0000-000033060000}"/>
    <cellStyle name="SAPBEXresItem 7" xfId="8991" xr:uid="{00000000-0005-0000-0000-000034060000}"/>
    <cellStyle name="SAPBEXresItem 7 2" xfId="10307" xr:uid="{00000000-0005-0000-0000-000035060000}"/>
    <cellStyle name="SAPBEXresItem 8" xfId="9271" xr:uid="{00000000-0005-0000-0000-000036060000}"/>
    <cellStyle name="SAPBEXresItem 8 2" xfId="10569" xr:uid="{00000000-0005-0000-0000-000037060000}"/>
    <cellStyle name="SAPBEXresItem 9" xfId="9026" xr:uid="{00000000-0005-0000-0000-000038060000}"/>
    <cellStyle name="SAPBEXresItem 9 2" xfId="10341" xr:uid="{00000000-0005-0000-0000-000039060000}"/>
    <cellStyle name="SAPBEXresItemX" xfId="4021" xr:uid="{00000000-0005-0000-0000-00003A060000}"/>
    <cellStyle name="SAPBEXresItemX 10" xfId="9073" xr:uid="{00000000-0005-0000-0000-00003B060000}"/>
    <cellStyle name="SAPBEXresItemX 2" xfId="8328" xr:uid="{00000000-0005-0000-0000-00003C060000}"/>
    <cellStyle name="SAPBEXresItemX 2 2" xfId="10084" xr:uid="{00000000-0005-0000-0000-00003D060000}"/>
    <cellStyle name="SAPBEXresItemX 3" xfId="9131" xr:uid="{00000000-0005-0000-0000-00003E060000}"/>
    <cellStyle name="SAPBEXresItemX 3 2" xfId="10437" xr:uid="{00000000-0005-0000-0000-00003F060000}"/>
    <cellStyle name="SAPBEXresItemX 4" xfId="9503" xr:uid="{00000000-0005-0000-0000-000040060000}"/>
    <cellStyle name="SAPBEXresItemX 4 2" xfId="10795" xr:uid="{00000000-0005-0000-0000-000041060000}"/>
    <cellStyle name="SAPBEXresItemX 5" xfId="9039" xr:uid="{00000000-0005-0000-0000-000042060000}"/>
    <cellStyle name="SAPBEXresItemX 5 2" xfId="10353" xr:uid="{00000000-0005-0000-0000-000043060000}"/>
    <cellStyle name="SAPBEXresItemX 6" xfId="9387" xr:uid="{00000000-0005-0000-0000-000044060000}"/>
    <cellStyle name="SAPBEXresItemX 6 2" xfId="10682" xr:uid="{00000000-0005-0000-0000-000045060000}"/>
    <cellStyle name="SAPBEXresItemX 7" xfId="9315" xr:uid="{00000000-0005-0000-0000-000046060000}"/>
    <cellStyle name="SAPBEXresItemX 7 2" xfId="10613" xr:uid="{00000000-0005-0000-0000-000047060000}"/>
    <cellStyle name="SAPBEXresItemX 8" xfId="9167" xr:uid="{00000000-0005-0000-0000-000048060000}"/>
    <cellStyle name="SAPBEXresItemX 8 2" xfId="10472" xr:uid="{00000000-0005-0000-0000-000049060000}"/>
    <cellStyle name="SAPBEXresItemX 9" xfId="9270" xr:uid="{00000000-0005-0000-0000-00004A060000}"/>
    <cellStyle name="SAPBEXresItemX 9 2" xfId="10568" xr:uid="{00000000-0005-0000-0000-00004B060000}"/>
    <cellStyle name="SAPBEXstdData" xfId="4022" xr:uid="{00000000-0005-0000-0000-00004C060000}"/>
    <cellStyle name="SAPBEXstdData 10" xfId="8829" xr:uid="{00000000-0005-0000-0000-00004D060000}"/>
    <cellStyle name="SAPBEXstdData 10 2" xfId="10159" xr:uid="{00000000-0005-0000-0000-00004E060000}"/>
    <cellStyle name="SAPBEXstdData 11" xfId="9216" xr:uid="{00000000-0005-0000-0000-00004F060000}"/>
    <cellStyle name="SAPBEXstdData 2" xfId="8329" xr:uid="{00000000-0005-0000-0000-000050060000}"/>
    <cellStyle name="SAPBEXstdData 2 2" xfId="10085" xr:uid="{00000000-0005-0000-0000-000051060000}"/>
    <cellStyle name="SAPBEXstdData 3" xfId="9132" xr:uid="{00000000-0005-0000-0000-000052060000}"/>
    <cellStyle name="SAPBEXstdData 3 2" xfId="10438" xr:uid="{00000000-0005-0000-0000-000053060000}"/>
    <cellStyle name="SAPBEXstdData 4" xfId="9502" xr:uid="{00000000-0005-0000-0000-000054060000}"/>
    <cellStyle name="SAPBEXstdData 4 2" xfId="10794" xr:uid="{00000000-0005-0000-0000-000055060000}"/>
    <cellStyle name="SAPBEXstdData 5" xfId="8952" xr:uid="{00000000-0005-0000-0000-000056060000}"/>
    <cellStyle name="SAPBEXstdData 5 2" xfId="10269" xr:uid="{00000000-0005-0000-0000-000057060000}"/>
    <cellStyle name="SAPBEXstdData 6" xfId="9287" xr:uid="{00000000-0005-0000-0000-000058060000}"/>
    <cellStyle name="SAPBEXstdData 6 2" xfId="10585" xr:uid="{00000000-0005-0000-0000-000059060000}"/>
    <cellStyle name="SAPBEXstdData 7" xfId="8976" xr:uid="{00000000-0005-0000-0000-00005A060000}"/>
    <cellStyle name="SAPBEXstdData 7 2" xfId="10293" xr:uid="{00000000-0005-0000-0000-00005B060000}"/>
    <cellStyle name="SAPBEXstdData 8" xfId="9570" xr:uid="{00000000-0005-0000-0000-00005C060000}"/>
    <cellStyle name="SAPBEXstdData 8 2" xfId="10862" xr:uid="{00000000-0005-0000-0000-00005D060000}"/>
    <cellStyle name="SAPBEXstdData 9" xfId="8880" xr:uid="{00000000-0005-0000-0000-00005E060000}"/>
    <cellStyle name="SAPBEXstdData 9 2" xfId="10207" xr:uid="{00000000-0005-0000-0000-00005F060000}"/>
    <cellStyle name="SAPBEXstdDataEmph" xfId="4023" xr:uid="{00000000-0005-0000-0000-000060060000}"/>
    <cellStyle name="SAPBEXstdDataEmph 10" xfId="8963" xr:uid="{00000000-0005-0000-0000-000061060000}"/>
    <cellStyle name="SAPBEXstdDataEmph 10 2" xfId="10280" xr:uid="{00000000-0005-0000-0000-000062060000}"/>
    <cellStyle name="SAPBEXstdDataEmph 11" xfId="9345" xr:uid="{00000000-0005-0000-0000-000063060000}"/>
    <cellStyle name="SAPBEXstdDataEmph 2" xfId="8330" xr:uid="{00000000-0005-0000-0000-000064060000}"/>
    <cellStyle name="SAPBEXstdDataEmph 2 2" xfId="10086" xr:uid="{00000000-0005-0000-0000-000065060000}"/>
    <cellStyle name="SAPBEXstdDataEmph 3" xfId="9133" xr:uid="{00000000-0005-0000-0000-000066060000}"/>
    <cellStyle name="SAPBEXstdDataEmph 3 2" xfId="10439" xr:uid="{00000000-0005-0000-0000-000067060000}"/>
    <cellStyle name="SAPBEXstdDataEmph 4" xfId="9501" xr:uid="{00000000-0005-0000-0000-000068060000}"/>
    <cellStyle name="SAPBEXstdDataEmph 4 2" xfId="10793" xr:uid="{00000000-0005-0000-0000-000069060000}"/>
    <cellStyle name="SAPBEXstdDataEmph 5" xfId="9354" xr:uid="{00000000-0005-0000-0000-00006A060000}"/>
    <cellStyle name="SAPBEXstdDataEmph 5 2" xfId="10651" xr:uid="{00000000-0005-0000-0000-00006B060000}"/>
    <cellStyle name="SAPBEXstdDataEmph 6" xfId="9323" xr:uid="{00000000-0005-0000-0000-00006C060000}"/>
    <cellStyle name="SAPBEXstdDataEmph 6 2" xfId="10621" xr:uid="{00000000-0005-0000-0000-00006D060000}"/>
    <cellStyle name="SAPBEXstdDataEmph 7" xfId="9346" xr:uid="{00000000-0005-0000-0000-00006E060000}"/>
    <cellStyle name="SAPBEXstdDataEmph 7 2" xfId="10643" xr:uid="{00000000-0005-0000-0000-00006F060000}"/>
    <cellStyle name="SAPBEXstdDataEmph 8" xfId="9396" xr:uid="{00000000-0005-0000-0000-000070060000}"/>
    <cellStyle name="SAPBEXstdDataEmph 8 2" xfId="10691" xr:uid="{00000000-0005-0000-0000-000071060000}"/>
    <cellStyle name="SAPBEXstdDataEmph 9" xfId="9062" xr:uid="{00000000-0005-0000-0000-000072060000}"/>
    <cellStyle name="SAPBEXstdDataEmph 9 2" xfId="10372" xr:uid="{00000000-0005-0000-0000-000073060000}"/>
    <cellStyle name="SAPBEXstdItem" xfId="4024" xr:uid="{00000000-0005-0000-0000-000074060000}"/>
    <cellStyle name="SAPBEXstdItem 10" xfId="9204" xr:uid="{00000000-0005-0000-0000-000075060000}"/>
    <cellStyle name="SAPBEXstdItem 10 2" xfId="10505" xr:uid="{00000000-0005-0000-0000-000076060000}"/>
    <cellStyle name="SAPBEXstdItem 11" xfId="8858" xr:uid="{00000000-0005-0000-0000-000077060000}"/>
    <cellStyle name="SAPBEXstdItem 2" xfId="8331" xr:uid="{00000000-0005-0000-0000-000078060000}"/>
    <cellStyle name="SAPBEXstdItem 2 2" xfId="10087" xr:uid="{00000000-0005-0000-0000-000079060000}"/>
    <cellStyle name="SAPBEXstdItem 3" xfId="9134" xr:uid="{00000000-0005-0000-0000-00007A060000}"/>
    <cellStyle name="SAPBEXstdItem 3 2" xfId="10440" xr:uid="{00000000-0005-0000-0000-00007B060000}"/>
    <cellStyle name="SAPBEXstdItem 4" xfId="9500" xr:uid="{00000000-0005-0000-0000-00007C060000}"/>
    <cellStyle name="SAPBEXstdItem 4 2" xfId="10792" xr:uid="{00000000-0005-0000-0000-00007D060000}"/>
    <cellStyle name="SAPBEXstdItem 5" xfId="9391" xr:uid="{00000000-0005-0000-0000-00007E060000}"/>
    <cellStyle name="SAPBEXstdItem 5 2" xfId="10686" xr:uid="{00000000-0005-0000-0000-00007F060000}"/>
    <cellStyle name="SAPBEXstdItem 6" xfId="8949" xr:uid="{00000000-0005-0000-0000-000080060000}"/>
    <cellStyle name="SAPBEXstdItem 6 2" xfId="10266" xr:uid="{00000000-0005-0000-0000-000081060000}"/>
    <cellStyle name="SAPBEXstdItem 7" xfId="9200" xr:uid="{00000000-0005-0000-0000-000082060000}"/>
    <cellStyle name="SAPBEXstdItem 7 2" xfId="10502" xr:uid="{00000000-0005-0000-0000-000083060000}"/>
    <cellStyle name="SAPBEXstdItem 8" xfId="9051" xr:uid="{00000000-0005-0000-0000-000084060000}"/>
    <cellStyle name="SAPBEXstdItem 8 2" xfId="10364" xr:uid="{00000000-0005-0000-0000-000085060000}"/>
    <cellStyle name="SAPBEXstdItem 9" xfId="9360" xr:uid="{00000000-0005-0000-0000-000086060000}"/>
    <cellStyle name="SAPBEXstdItem 9 2" xfId="10657" xr:uid="{00000000-0005-0000-0000-000087060000}"/>
    <cellStyle name="SAPBEXstdItemX" xfId="4025" xr:uid="{00000000-0005-0000-0000-000088060000}"/>
    <cellStyle name="SAPBEXstdItemX 10" xfId="9061" xr:uid="{00000000-0005-0000-0000-000089060000}"/>
    <cellStyle name="SAPBEXstdItemX 2" xfId="8332" xr:uid="{00000000-0005-0000-0000-00008A060000}"/>
    <cellStyle name="SAPBEXstdItemX 2 2" xfId="10088" xr:uid="{00000000-0005-0000-0000-00008B060000}"/>
    <cellStyle name="SAPBEXstdItemX 3" xfId="9135" xr:uid="{00000000-0005-0000-0000-00008C060000}"/>
    <cellStyle name="SAPBEXstdItemX 3 2" xfId="10441" xr:uid="{00000000-0005-0000-0000-00008D060000}"/>
    <cellStyle name="SAPBEXstdItemX 4" xfId="9499" xr:uid="{00000000-0005-0000-0000-00008E060000}"/>
    <cellStyle name="SAPBEXstdItemX 4 2" xfId="10791" xr:uid="{00000000-0005-0000-0000-00008F060000}"/>
    <cellStyle name="SAPBEXstdItemX 5" xfId="8916" xr:uid="{00000000-0005-0000-0000-000090060000}"/>
    <cellStyle name="SAPBEXstdItemX 5 2" xfId="10240" xr:uid="{00000000-0005-0000-0000-000091060000}"/>
    <cellStyle name="SAPBEXstdItemX 6" xfId="9409" xr:uid="{00000000-0005-0000-0000-000092060000}"/>
    <cellStyle name="SAPBEXstdItemX 6 2" xfId="10704" xr:uid="{00000000-0005-0000-0000-000093060000}"/>
    <cellStyle name="SAPBEXstdItemX 7" xfId="8813" xr:uid="{00000000-0005-0000-0000-000094060000}"/>
    <cellStyle name="SAPBEXstdItemX 7 2" xfId="10144" xr:uid="{00000000-0005-0000-0000-000095060000}"/>
    <cellStyle name="SAPBEXstdItemX 8" xfId="8832" xr:uid="{00000000-0005-0000-0000-000096060000}"/>
    <cellStyle name="SAPBEXstdItemX 8 2" xfId="10162" xr:uid="{00000000-0005-0000-0000-000097060000}"/>
    <cellStyle name="SAPBEXstdItemX 9" xfId="8961" xr:uid="{00000000-0005-0000-0000-000098060000}"/>
    <cellStyle name="SAPBEXstdItemX 9 2" xfId="10278" xr:uid="{00000000-0005-0000-0000-000099060000}"/>
    <cellStyle name="SAPBEXtitle" xfId="4026" xr:uid="{00000000-0005-0000-0000-00009A060000}"/>
    <cellStyle name="SAPBEXtitle 10" xfId="9649" xr:uid="{00000000-0005-0000-0000-00009B060000}"/>
    <cellStyle name="SAPBEXtitle 10 2" xfId="10940" xr:uid="{00000000-0005-0000-0000-00009C060000}"/>
    <cellStyle name="SAPBEXtitle 11" xfId="9709" xr:uid="{00000000-0005-0000-0000-00009D060000}"/>
    <cellStyle name="SAPBEXtitle 2" xfId="8333" xr:uid="{00000000-0005-0000-0000-00009E060000}"/>
    <cellStyle name="SAPBEXtitle 2 2" xfId="10089" xr:uid="{00000000-0005-0000-0000-00009F060000}"/>
    <cellStyle name="SAPBEXtitle 3" xfId="9136" xr:uid="{00000000-0005-0000-0000-0000A0060000}"/>
    <cellStyle name="SAPBEXtitle 3 2" xfId="10442" xr:uid="{00000000-0005-0000-0000-0000A1060000}"/>
    <cellStyle name="SAPBEXtitle 4" xfId="9498" xr:uid="{00000000-0005-0000-0000-0000A2060000}"/>
    <cellStyle name="SAPBEXtitle 4 2" xfId="10790" xr:uid="{00000000-0005-0000-0000-0000A3060000}"/>
    <cellStyle name="SAPBEXtitle 5" xfId="9087" xr:uid="{00000000-0005-0000-0000-0000A4060000}"/>
    <cellStyle name="SAPBEXtitle 5 2" xfId="10394" xr:uid="{00000000-0005-0000-0000-0000A5060000}"/>
    <cellStyle name="SAPBEXtitle 6" xfId="9591" xr:uid="{00000000-0005-0000-0000-0000A6060000}"/>
    <cellStyle name="SAPBEXtitle 6 2" xfId="10882" xr:uid="{00000000-0005-0000-0000-0000A7060000}"/>
    <cellStyle name="SAPBEXtitle 7" xfId="9598" xr:uid="{00000000-0005-0000-0000-0000A8060000}"/>
    <cellStyle name="SAPBEXtitle 7 2" xfId="10889" xr:uid="{00000000-0005-0000-0000-0000A9060000}"/>
    <cellStyle name="SAPBEXtitle 8" xfId="9600" xr:uid="{00000000-0005-0000-0000-0000AA060000}"/>
    <cellStyle name="SAPBEXtitle 8 2" xfId="10891" xr:uid="{00000000-0005-0000-0000-0000AB060000}"/>
    <cellStyle name="SAPBEXtitle 9" xfId="9602" xr:uid="{00000000-0005-0000-0000-0000AC060000}"/>
    <cellStyle name="SAPBEXtitle 9 2" xfId="10893" xr:uid="{00000000-0005-0000-0000-0000AD060000}"/>
    <cellStyle name="SAPBEXunassignedItem" xfId="4027" xr:uid="{00000000-0005-0000-0000-0000AE060000}"/>
    <cellStyle name="SAPBEXunassignedItem 2" xfId="8334" xr:uid="{00000000-0005-0000-0000-0000AF060000}"/>
    <cellStyle name="SAPBEXunassignedItem 2 2" xfId="10090" xr:uid="{00000000-0005-0000-0000-0000B0060000}"/>
    <cellStyle name="SAPBEXunassignedItem 2 2 2" xfId="11298" xr:uid="{0C4D1EF4-3D98-415F-8B0E-E19A4778E381}"/>
    <cellStyle name="SAPBEXunassignedItem 2 3" xfId="11241" xr:uid="{8F68DE28-A6C6-43A1-833D-548ACC81377A}"/>
    <cellStyle name="SAPBEXunassignedItem 3" xfId="9137" xr:uid="{00000000-0005-0000-0000-0000B1060000}"/>
    <cellStyle name="SAPBEXunassignedItem 3 2" xfId="11243" xr:uid="{D0845F8B-3278-4307-9488-E036446CB21B}"/>
    <cellStyle name="SAPBEXunassignedItem 4" xfId="9543" xr:uid="{00000000-0005-0000-0000-0000B2060000}"/>
    <cellStyle name="SAPBEXunassignedItem 4 2" xfId="10835" xr:uid="{00000000-0005-0000-0000-0000B3060000}"/>
    <cellStyle name="SAPBEXunassignedItem 5" xfId="9594" xr:uid="{00000000-0005-0000-0000-0000B4060000}"/>
    <cellStyle name="SAPBEXunassignedItem 5 2" xfId="10885" xr:uid="{00000000-0005-0000-0000-0000B5060000}"/>
    <cellStyle name="SAPBEXunassignedItem 6" xfId="9042" xr:uid="{00000000-0005-0000-0000-0000B6060000}"/>
    <cellStyle name="SAPBEXundefined" xfId="4028" xr:uid="{00000000-0005-0000-0000-0000B7060000}"/>
    <cellStyle name="SAPBEXundefined 10" xfId="8989" xr:uid="{00000000-0005-0000-0000-0000B8060000}"/>
    <cellStyle name="SAPBEXundefined 10 2" xfId="10305" xr:uid="{00000000-0005-0000-0000-0000B9060000}"/>
    <cellStyle name="SAPBEXundefined 11" xfId="9651" xr:uid="{00000000-0005-0000-0000-0000BA060000}"/>
    <cellStyle name="SAPBEXundefined 2" xfId="8335" xr:uid="{00000000-0005-0000-0000-0000BB060000}"/>
    <cellStyle name="SAPBEXundefined 2 2" xfId="10091" xr:uid="{00000000-0005-0000-0000-0000BC060000}"/>
    <cellStyle name="SAPBEXundefined 3" xfId="9138" xr:uid="{00000000-0005-0000-0000-0000BD060000}"/>
    <cellStyle name="SAPBEXundefined 3 2" xfId="10443" xr:uid="{00000000-0005-0000-0000-0000BE060000}"/>
    <cellStyle name="SAPBEXundefined 4" xfId="9496" xr:uid="{00000000-0005-0000-0000-0000BF060000}"/>
    <cellStyle name="SAPBEXundefined 4 2" xfId="10788" xr:uid="{00000000-0005-0000-0000-0000C0060000}"/>
    <cellStyle name="SAPBEXundefined 5" xfId="9542" xr:uid="{00000000-0005-0000-0000-0000C1060000}"/>
    <cellStyle name="SAPBEXundefined 5 2" xfId="10834" xr:uid="{00000000-0005-0000-0000-0000C2060000}"/>
    <cellStyle name="SAPBEXundefined 6" xfId="9423" xr:uid="{00000000-0005-0000-0000-0000C3060000}"/>
    <cellStyle name="SAPBEXundefined 6 2" xfId="10718" xr:uid="{00000000-0005-0000-0000-0000C4060000}"/>
    <cellStyle name="SAPBEXundefined 7" xfId="9369" xr:uid="{00000000-0005-0000-0000-0000C5060000}"/>
    <cellStyle name="SAPBEXundefined 7 2" xfId="10666" xr:uid="{00000000-0005-0000-0000-0000C6060000}"/>
    <cellStyle name="SAPBEXundefined 8" xfId="9194" xr:uid="{00000000-0005-0000-0000-0000C7060000}"/>
    <cellStyle name="SAPBEXundefined 8 2" xfId="10496" xr:uid="{00000000-0005-0000-0000-0000C8060000}"/>
    <cellStyle name="SAPBEXundefined 9" xfId="9419" xr:uid="{00000000-0005-0000-0000-0000C9060000}"/>
    <cellStyle name="SAPBEXundefined 9 2" xfId="10714" xr:uid="{00000000-0005-0000-0000-0000CA060000}"/>
    <cellStyle name="Sheet Title" xfId="4029" xr:uid="{00000000-0005-0000-0000-0000CB060000}"/>
    <cellStyle name="SRDefStyle" xfId="126" xr:uid="{00000000-0005-0000-0000-0000CC060000}"/>
    <cellStyle name="SRDefStyle 10" xfId="8885" xr:uid="{00000000-0005-0000-0000-0000CD060000}"/>
    <cellStyle name="SRDefStyle 10 2" xfId="10212" xr:uid="{00000000-0005-0000-0000-0000CE060000}"/>
    <cellStyle name="SRDefStyle 11" xfId="8966" xr:uid="{00000000-0005-0000-0000-0000CF060000}"/>
    <cellStyle name="SRDefStyle 11 2" xfId="10283" xr:uid="{00000000-0005-0000-0000-0000D0060000}"/>
    <cellStyle name="SRDefStyle 12" xfId="9036" xr:uid="{00000000-0005-0000-0000-0000D1060000}"/>
    <cellStyle name="SRDefStyle 12 2" xfId="10350" xr:uid="{00000000-0005-0000-0000-0000D2060000}"/>
    <cellStyle name="SRDefStyle 2" xfId="2166" xr:uid="{00000000-0005-0000-0000-0000D3060000}"/>
    <cellStyle name="SRDefStyle 2 10" xfId="8821" xr:uid="{00000000-0005-0000-0000-0000D4060000}"/>
    <cellStyle name="SRDefStyle 2 10 2" xfId="10152" xr:uid="{00000000-0005-0000-0000-0000D5060000}"/>
    <cellStyle name="SRDefStyle 2 11" xfId="9686" xr:uid="{00000000-0005-0000-0000-0000D6060000}"/>
    <cellStyle name="SRDefStyle 2 2" xfId="8273" xr:uid="{00000000-0005-0000-0000-0000D7060000}"/>
    <cellStyle name="SRDefStyle 2 2 2" xfId="10035" xr:uid="{00000000-0005-0000-0000-0000D8060000}"/>
    <cellStyle name="SRDefStyle 2 3" xfId="8944" xr:uid="{00000000-0005-0000-0000-0000D9060000}"/>
    <cellStyle name="SRDefStyle 2 3 2" xfId="10261" xr:uid="{00000000-0005-0000-0000-0000DA060000}"/>
    <cellStyle name="SRDefStyle 2 4" xfId="8891" xr:uid="{00000000-0005-0000-0000-0000DB060000}"/>
    <cellStyle name="SRDefStyle 2 4 2" xfId="10217" xr:uid="{00000000-0005-0000-0000-0000DC060000}"/>
    <cellStyle name="SRDefStyle 2 5" xfId="9410" xr:uid="{00000000-0005-0000-0000-0000DD060000}"/>
    <cellStyle name="SRDefStyle 2 5 2" xfId="10705" xr:uid="{00000000-0005-0000-0000-0000DE060000}"/>
    <cellStyle name="SRDefStyle 2 6" xfId="9425" xr:uid="{00000000-0005-0000-0000-0000DF060000}"/>
    <cellStyle name="SRDefStyle 2 6 2" xfId="10720" xr:uid="{00000000-0005-0000-0000-0000E0060000}"/>
    <cellStyle name="SRDefStyle 2 7" xfId="8980" xr:uid="{00000000-0005-0000-0000-0000E1060000}"/>
    <cellStyle name="SRDefStyle 2 7 2" xfId="10297" xr:uid="{00000000-0005-0000-0000-0000E2060000}"/>
    <cellStyle name="SRDefStyle 2 8" xfId="9411" xr:uid="{00000000-0005-0000-0000-0000E3060000}"/>
    <cellStyle name="SRDefStyle 2 8 2" xfId="10706" xr:uid="{00000000-0005-0000-0000-0000E4060000}"/>
    <cellStyle name="SRDefStyle 2 9" xfId="9173" xr:uid="{00000000-0005-0000-0000-0000E5060000}"/>
    <cellStyle name="SRDefStyle 2 9 2" xfId="10477" xr:uid="{00000000-0005-0000-0000-0000E6060000}"/>
    <cellStyle name="SRDefStyle 3" xfId="2163" xr:uid="{00000000-0005-0000-0000-0000E7060000}"/>
    <cellStyle name="SRDefStyle 3 10" xfId="9083" xr:uid="{00000000-0005-0000-0000-0000E8060000}"/>
    <cellStyle name="SRDefStyle 3 10 2" xfId="10390" xr:uid="{00000000-0005-0000-0000-0000E9060000}"/>
    <cellStyle name="SRDefStyle 3 11" xfId="9683" xr:uid="{00000000-0005-0000-0000-0000EA060000}"/>
    <cellStyle name="SRDefStyle 3 2" xfId="8270" xr:uid="{00000000-0005-0000-0000-0000EB060000}"/>
    <cellStyle name="SRDefStyle 3 2 2" xfId="10032" xr:uid="{00000000-0005-0000-0000-0000EC060000}"/>
    <cellStyle name="SRDefStyle 3 3" xfId="8941" xr:uid="{00000000-0005-0000-0000-0000ED060000}"/>
    <cellStyle name="SRDefStyle 3 3 2" xfId="10258" xr:uid="{00000000-0005-0000-0000-0000EE060000}"/>
    <cellStyle name="SRDefStyle 3 4" xfId="9404" xr:uid="{00000000-0005-0000-0000-0000EF060000}"/>
    <cellStyle name="SRDefStyle 3 4 2" xfId="10699" xr:uid="{00000000-0005-0000-0000-0000F0060000}"/>
    <cellStyle name="SRDefStyle 3 5" xfId="8817" xr:uid="{00000000-0005-0000-0000-0000F1060000}"/>
    <cellStyle name="SRDefStyle 3 5 2" xfId="10148" xr:uid="{00000000-0005-0000-0000-0000F2060000}"/>
    <cellStyle name="SRDefStyle 3 6" xfId="9067" xr:uid="{00000000-0005-0000-0000-0000F3060000}"/>
    <cellStyle name="SRDefStyle 3 6 2" xfId="10377" xr:uid="{00000000-0005-0000-0000-0000F4060000}"/>
    <cellStyle name="SRDefStyle 3 7" xfId="8900" xr:uid="{00000000-0005-0000-0000-0000F5060000}"/>
    <cellStyle name="SRDefStyle 3 7 2" xfId="10226" xr:uid="{00000000-0005-0000-0000-0000F6060000}"/>
    <cellStyle name="SRDefStyle 3 8" xfId="9278" xr:uid="{00000000-0005-0000-0000-0000F7060000}"/>
    <cellStyle name="SRDefStyle 3 8 2" xfId="10576" xr:uid="{00000000-0005-0000-0000-0000F8060000}"/>
    <cellStyle name="SRDefStyle 3 9" xfId="9071" xr:uid="{00000000-0005-0000-0000-0000F9060000}"/>
    <cellStyle name="SRDefStyle 3 9 2" xfId="10381" xr:uid="{00000000-0005-0000-0000-0000FA060000}"/>
    <cellStyle name="SRDefStyle 4" xfId="2948" xr:uid="{00000000-0005-0000-0000-0000FB060000}"/>
    <cellStyle name="SRDefStyle 4 10" xfId="9263" xr:uid="{00000000-0005-0000-0000-0000FC060000}"/>
    <cellStyle name="SRDefStyle 4 10 2" xfId="10561" xr:uid="{00000000-0005-0000-0000-0000FD060000}"/>
    <cellStyle name="SRDefStyle 4 11" xfId="9692" xr:uid="{00000000-0005-0000-0000-0000FE060000}"/>
    <cellStyle name="SRDefStyle 4 2" xfId="8282" xr:uid="{00000000-0005-0000-0000-0000FF060000}"/>
    <cellStyle name="SRDefStyle 4 2 2" xfId="10041" xr:uid="{00000000-0005-0000-0000-000000070000}"/>
    <cellStyle name="SRDefStyle 4 3" xfId="9008" xr:uid="{00000000-0005-0000-0000-000001070000}"/>
    <cellStyle name="SRDefStyle 4 3 2" xfId="10323" xr:uid="{00000000-0005-0000-0000-000002070000}"/>
    <cellStyle name="SRDefStyle 4 4" xfId="9045" xr:uid="{00000000-0005-0000-0000-000003070000}"/>
    <cellStyle name="SRDefStyle 4 4 2" xfId="10358" xr:uid="{00000000-0005-0000-0000-000004070000}"/>
    <cellStyle name="SRDefStyle 4 5" xfId="8847" xr:uid="{00000000-0005-0000-0000-000005070000}"/>
    <cellStyle name="SRDefStyle 4 5 2" xfId="10176" xr:uid="{00000000-0005-0000-0000-000006070000}"/>
    <cellStyle name="SRDefStyle 4 6" xfId="8818" xr:uid="{00000000-0005-0000-0000-000007070000}"/>
    <cellStyle name="SRDefStyle 4 6 2" xfId="10149" xr:uid="{00000000-0005-0000-0000-000008070000}"/>
    <cellStyle name="SRDefStyle 4 7" xfId="8937" xr:uid="{00000000-0005-0000-0000-000009070000}"/>
    <cellStyle name="SRDefStyle 4 7 2" xfId="10254" xr:uid="{00000000-0005-0000-0000-00000A070000}"/>
    <cellStyle name="SRDefStyle 4 8" xfId="8919" xr:uid="{00000000-0005-0000-0000-00000B070000}"/>
    <cellStyle name="SRDefStyle 4 8 2" xfId="10243" xr:uid="{00000000-0005-0000-0000-00000C070000}"/>
    <cellStyle name="SRDefStyle 4 9" xfId="8843" xr:uid="{00000000-0005-0000-0000-00000D070000}"/>
    <cellStyle name="SRDefStyle 4 9 2" xfId="10173" xr:uid="{00000000-0005-0000-0000-00000E070000}"/>
    <cellStyle name="SRDefStyle 5" xfId="4074" xr:uid="{00000000-0005-0000-0000-00000F070000}"/>
    <cellStyle name="SRDefStyle 5 10" xfId="9394" xr:uid="{00000000-0005-0000-0000-000010070000}"/>
    <cellStyle name="SRDefStyle 5 10 2" xfId="10689" xr:uid="{00000000-0005-0000-0000-000011070000}"/>
    <cellStyle name="SRDefStyle 5 11" xfId="9717" xr:uid="{00000000-0005-0000-0000-000012070000}"/>
    <cellStyle name="SRDefStyle 5 2" xfId="8347" xr:uid="{00000000-0005-0000-0000-000013070000}"/>
    <cellStyle name="SRDefStyle 5 2 2" xfId="10103" xr:uid="{00000000-0005-0000-0000-000014070000}"/>
    <cellStyle name="SRDefStyle 5 3" xfId="9151" xr:uid="{00000000-0005-0000-0000-000015070000}"/>
    <cellStyle name="SRDefStyle 5 3 2" xfId="10456" xr:uid="{00000000-0005-0000-0000-000016070000}"/>
    <cellStyle name="SRDefStyle 5 4" xfId="9364" xr:uid="{00000000-0005-0000-0000-000017070000}"/>
    <cellStyle name="SRDefStyle 5 4 2" xfId="10661" xr:uid="{00000000-0005-0000-0000-000018070000}"/>
    <cellStyle name="SRDefStyle 5 5" xfId="9165" xr:uid="{00000000-0005-0000-0000-000019070000}"/>
    <cellStyle name="SRDefStyle 5 5 2" xfId="10470" xr:uid="{00000000-0005-0000-0000-00001A070000}"/>
    <cellStyle name="SRDefStyle 5 6" xfId="9309" xr:uid="{00000000-0005-0000-0000-00001B070000}"/>
    <cellStyle name="SRDefStyle 5 6 2" xfId="10607" xr:uid="{00000000-0005-0000-0000-00001C070000}"/>
    <cellStyle name="SRDefStyle 5 7" xfId="8905" xr:uid="{00000000-0005-0000-0000-00001D070000}"/>
    <cellStyle name="SRDefStyle 5 7 2" xfId="10230" xr:uid="{00000000-0005-0000-0000-00001E070000}"/>
    <cellStyle name="SRDefStyle 5 8" xfId="8883" xr:uid="{00000000-0005-0000-0000-00001F070000}"/>
    <cellStyle name="SRDefStyle 5 8 2" xfId="10210" xr:uid="{00000000-0005-0000-0000-000020070000}"/>
    <cellStyle name="SRDefStyle 5 9" xfId="9260" xr:uid="{00000000-0005-0000-0000-000021070000}"/>
    <cellStyle name="SRDefStyle 5 9 2" xfId="10559" xr:uid="{00000000-0005-0000-0000-000022070000}"/>
    <cellStyle name="SRDefStyle 6" xfId="4070" xr:uid="{00000000-0005-0000-0000-000023070000}"/>
    <cellStyle name="SRDefStyle 6 10" xfId="9540" xr:uid="{00000000-0005-0000-0000-000024070000}"/>
    <cellStyle name="SRDefStyle 6 10 2" xfId="10832" xr:uid="{00000000-0005-0000-0000-000025070000}"/>
    <cellStyle name="SRDefStyle 6 11" xfId="9713" xr:uid="{00000000-0005-0000-0000-000026070000}"/>
    <cellStyle name="SRDefStyle 6 2" xfId="8343" xr:uid="{00000000-0005-0000-0000-000027070000}"/>
    <cellStyle name="SRDefStyle 6 2 2" xfId="10099" xr:uid="{00000000-0005-0000-0000-000028070000}"/>
    <cellStyle name="SRDefStyle 6 3" xfId="9147" xr:uid="{00000000-0005-0000-0000-000029070000}"/>
    <cellStyle name="SRDefStyle 6 3 2" xfId="10452" xr:uid="{00000000-0005-0000-0000-00002A070000}"/>
    <cellStyle name="SRDefStyle 6 4" xfId="8864" xr:uid="{00000000-0005-0000-0000-00002B070000}"/>
    <cellStyle name="SRDefStyle 6 4 2" xfId="10191" xr:uid="{00000000-0005-0000-0000-00002C070000}"/>
    <cellStyle name="SRDefStyle 6 5" xfId="9534" xr:uid="{00000000-0005-0000-0000-00002D070000}"/>
    <cellStyle name="SRDefStyle 6 5 2" xfId="10826" xr:uid="{00000000-0005-0000-0000-00002E070000}"/>
    <cellStyle name="SRDefStyle 6 6" xfId="9370" xr:uid="{00000000-0005-0000-0000-00002F070000}"/>
    <cellStyle name="SRDefStyle 6 6 2" xfId="10667" xr:uid="{00000000-0005-0000-0000-000030070000}"/>
    <cellStyle name="SRDefStyle 6 7" xfId="9172" xr:uid="{00000000-0005-0000-0000-000031070000}"/>
    <cellStyle name="SRDefStyle 6 7 2" xfId="10476" xr:uid="{00000000-0005-0000-0000-000032070000}"/>
    <cellStyle name="SRDefStyle 6 8" xfId="9413" xr:uid="{00000000-0005-0000-0000-000033070000}"/>
    <cellStyle name="SRDefStyle 6 8 2" xfId="10708" xr:uid="{00000000-0005-0000-0000-000034070000}"/>
    <cellStyle name="SRDefStyle 6 9" xfId="9267" xr:uid="{00000000-0005-0000-0000-000035070000}"/>
    <cellStyle name="SRDefStyle 6 9 2" xfId="10565" xr:uid="{00000000-0005-0000-0000-000036070000}"/>
    <cellStyle name="SRDefStyle 7" xfId="6084" xr:uid="{00000000-0005-0000-0000-000037070000}"/>
    <cellStyle name="SRDefStyle 7 2" xfId="8427" xr:uid="{00000000-0005-0000-0000-000038070000}"/>
    <cellStyle name="SRDefStyle 7 2 2" xfId="10122" xr:uid="{00000000-0005-0000-0000-000039070000}"/>
    <cellStyle name="SRDefStyle 7 3" xfId="9303" xr:uid="{00000000-0005-0000-0000-00003A070000}"/>
    <cellStyle name="SRDefStyle 7 3 2" xfId="10601" xr:uid="{00000000-0005-0000-0000-00003B070000}"/>
    <cellStyle name="SRDefStyle 7 4" xfId="8969" xr:uid="{00000000-0005-0000-0000-00003C070000}"/>
    <cellStyle name="SRDefStyle 7 4 2" xfId="10286" xr:uid="{00000000-0005-0000-0000-00003D070000}"/>
    <cellStyle name="SRDefStyle 7 5" xfId="8933" xr:uid="{00000000-0005-0000-0000-00003E070000}"/>
    <cellStyle name="SRDefStyle 7 5 2" xfId="10250" xr:uid="{00000000-0005-0000-0000-00003F070000}"/>
    <cellStyle name="SRDefStyle 7 6" xfId="9274" xr:uid="{00000000-0005-0000-0000-000040070000}"/>
    <cellStyle name="SRDefStyle 7 6 2" xfId="10572" xr:uid="{00000000-0005-0000-0000-000041070000}"/>
    <cellStyle name="SRDefStyle 7 7" xfId="9202" xr:uid="{00000000-0005-0000-0000-000042070000}"/>
    <cellStyle name="SRDefStyle 7 7 2" xfId="10504" xr:uid="{00000000-0005-0000-0000-000043070000}"/>
    <cellStyle name="SRDefStyle 7 8" xfId="9245" xr:uid="{00000000-0005-0000-0000-000044070000}"/>
    <cellStyle name="SRDefStyle 7 8 2" xfId="10545" xr:uid="{00000000-0005-0000-0000-000045070000}"/>
    <cellStyle name="SRDefStyle 7 9" xfId="9381" xr:uid="{00000000-0005-0000-0000-000046070000}"/>
    <cellStyle name="SRDefStyle 8" xfId="8208" xr:uid="{00000000-0005-0000-0000-000047070000}"/>
    <cellStyle name="SRDefStyle 8 2" xfId="10026" xr:uid="{00000000-0005-0000-0000-000048070000}"/>
    <cellStyle name="SRDefStyle 9" xfId="8809" xr:uid="{00000000-0005-0000-0000-000049070000}"/>
    <cellStyle name="SRDefStyle 9 2" xfId="10140" xr:uid="{00000000-0005-0000-0000-00004A070000}"/>
    <cellStyle name="Tickmark" xfId="127" xr:uid="{00000000-0005-0000-0000-00004B070000}"/>
    <cellStyle name="Title" xfId="128" xr:uid="{00000000-0005-0000-0000-00004C070000}"/>
    <cellStyle name="Total" xfId="129" xr:uid="{00000000-0005-0000-0000-00004D070000}"/>
    <cellStyle name="Total 2" xfId="2162" xr:uid="{00000000-0005-0000-0000-00004E070000}"/>
    <cellStyle name="Total 2 10" xfId="8987" xr:uid="{00000000-0005-0000-0000-00004F070000}"/>
    <cellStyle name="Total 2 10 2" xfId="10303" xr:uid="{00000000-0005-0000-0000-000050070000}"/>
    <cellStyle name="Total 2 11" xfId="9682" xr:uid="{00000000-0005-0000-0000-000051070000}"/>
    <cellStyle name="Total 2 2" xfId="8269" xr:uid="{00000000-0005-0000-0000-000052070000}"/>
    <cellStyle name="Total 2 2 2" xfId="10031" xr:uid="{00000000-0005-0000-0000-000053070000}"/>
    <cellStyle name="Total 2 3" xfId="8940" xr:uid="{00000000-0005-0000-0000-000054070000}"/>
    <cellStyle name="Total 2 3 2" xfId="10257" xr:uid="{00000000-0005-0000-0000-000055070000}"/>
    <cellStyle name="Total 2 4" xfId="8892" xr:uid="{00000000-0005-0000-0000-000056070000}"/>
    <cellStyle name="Total 2 4 2" xfId="10218" xr:uid="{00000000-0005-0000-0000-000057070000}"/>
    <cellStyle name="Total 2 5" xfId="9079" xr:uid="{00000000-0005-0000-0000-000058070000}"/>
    <cellStyle name="Total 2 5 2" xfId="10387" xr:uid="{00000000-0005-0000-0000-000059070000}"/>
    <cellStyle name="Total 2 6" xfId="9378" xr:uid="{00000000-0005-0000-0000-00005A070000}"/>
    <cellStyle name="Total 2 6 2" xfId="10674" xr:uid="{00000000-0005-0000-0000-00005B070000}"/>
    <cellStyle name="Total 2 7" xfId="9186" xr:uid="{00000000-0005-0000-0000-00005C070000}"/>
    <cellStyle name="Total 2 7 2" xfId="10488" xr:uid="{00000000-0005-0000-0000-00005D070000}"/>
    <cellStyle name="Total 2 8" xfId="9275" xr:uid="{00000000-0005-0000-0000-00005E070000}"/>
    <cellStyle name="Total 2 8 2" xfId="10573" xr:uid="{00000000-0005-0000-0000-00005F070000}"/>
    <cellStyle name="Total 2 9" xfId="9327" xr:uid="{00000000-0005-0000-0000-000060070000}"/>
    <cellStyle name="Total 2 9 2" xfId="10625" xr:uid="{00000000-0005-0000-0000-000061070000}"/>
    <cellStyle name="Total 3" xfId="2156" xr:uid="{00000000-0005-0000-0000-000062070000}"/>
    <cellStyle name="Total 3 10" xfId="9316" xr:uid="{00000000-0005-0000-0000-000063070000}"/>
    <cellStyle name="Total 3 10 2" xfId="10614" xr:uid="{00000000-0005-0000-0000-000064070000}"/>
    <cellStyle name="Total 3 11" xfId="9680" xr:uid="{00000000-0005-0000-0000-000065070000}"/>
    <cellStyle name="Total 3 2" xfId="8267" xr:uid="{00000000-0005-0000-0000-000066070000}"/>
    <cellStyle name="Total 3 2 2" xfId="10029" xr:uid="{00000000-0005-0000-0000-000067070000}"/>
    <cellStyle name="Total 3 3" xfId="8938" xr:uid="{00000000-0005-0000-0000-000068070000}"/>
    <cellStyle name="Total 3 3 2" xfId="10255" xr:uid="{00000000-0005-0000-0000-000069070000}"/>
    <cellStyle name="Total 3 4" xfId="9258" xr:uid="{00000000-0005-0000-0000-00006A070000}"/>
    <cellStyle name="Total 3 4 2" xfId="10557" xr:uid="{00000000-0005-0000-0000-00006B070000}"/>
    <cellStyle name="Total 3 5" xfId="9080" xr:uid="{00000000-0005-0000-0000-00006C070000}"/>
    <cellStyle name="Total 3 5 2" xfId="10388" xr:uid="{00000000-0005-0000-0000-00006D070000}"/>
    <cellStyle name="Total 3 6" xfId="9420" xr:uid="{00000000-0005-0000-0000-00006E070000}"/>
    <cellStyle name="Total 3 6 2" xfId="10715" xr:uid="{00000000-0005-0000-0000-00006F070000}"/>
    <cellStyle name="Total 3 7" xfId="8902" xr:uid="{00000000-0005-0000-0000-000070070000}"/>
    <cellStyle name="Total 3 7 2" xfId="10227" xr:uid="{00000000-0005-0000-0000-000071070000}"/>
    <cellStyle name="Total 3 8" xfId="9027" xr:uid="{00000000-0005-0000-0000-000072070000}"/>
    <cellStyle name="Total 3 8 2" xfId="10342" xr:uid="{00000000-0005-0000-0000-000073070000}"/>
    <cellStyle name="Total 3 9" xfId="9348" xr:uid="{00000000-0005-0000-0000-000074070000}"/>
    <cellStyle name="Total 3 9 2" xfId="10645" xr:uid="{00000000-0005-0000-0000-000075070000}"/>
    <cellStyle name="Total 4" xfId="4084" xr:uid="{00000000-0005-0000-0000-000076070000}"/>
    <cellStyle name="Total 4 10" xfId="8899" xr:uid="{00000000-0005-0000-0000-000077070000}"/>
    <cellStyle name="Total 4 10 2" xfId="10225" xr:uid="{00000000-0005-0000-0000-000078070000}"/>
    <cellStyle name="Total 4 11" xfId="9725" xr:uid="{00000000-0005-0000-0000-000079070000}"/>
    <cellStyle name="Total 4 2" xfId="8355" xr:uid="{00000000-0005-0000-0000-00007A070000}"/>
    <cellStyle name="Total 4 2 2" xfId="10111" xr:uid="{00000000-0005-0000-0000-00007B070000}"/>
    <cellStyle name="Total 4 3" xfId="9159" xr:uid="{00000000-0005-0000-0000-00007C070000}"/>
    <cellStyle name="Total 4 3 2" xfId="10464" xr:uid="{00000000-0005-0000-0000-00007D070000}"/>
    <cellStyle name="Total 4 4" xfId="9012" xr:uid="{00000000-0005-0000-0000-00007E070000}"/>
    <cellStyle name="Total 4 4 2" xfId="10327" xr:uid="{00000000-0005-0000-0000-00007F070000}"/>
    <cellStyle name="Total 4 5" xfId="9529" xr:uid="{00000000-0005-0000-0000-000080070000}"/>
    <cellStyle name="Total 4 5 2" xfId="10821" xr:uid="{00000000-0005-0000-0000-000081070000}"/>
    <cellStyle name="Total 4 6" xfId="9076" xr:uid="{00000000-0005-0000-0000-000082070000}"/>
    <cellStyle name="Total 4 6 2" xfId="10385" xr:uid="{00000000-0005-0000-0000-000083070000}"/>
    <cellStyle name="Total 4 7" xfId="8876" xr:uid="{00000000-0005-0000-0000-000084070000}"/>
    <cellStyle name="Total 4 7 2" xfId="10203" xr:uid="{00000000-0005-0000-0000-000085070000}"/>
    <cellStyle name="Total 4 8" xfId="9573" xr:uid="{00000000-0005-0000-0000-000086070000}"/>
    <cellStyle name="Total 4 8 2" xfId="10865" xr:uid="{00000000-0005-0000-0000-000087070000}"/>
    <cellStyle name="Total 4 9" xfId="9401" xr:uid="{00000000-0005-0000-0000-000088070000}"/>
    <cellStyle name="Total 4 9 2" xfId="10696" xr:uid="{00000000-0005-0000-0000-000089070000}"/>
    <cellStyle name="Total 5" xfId="6085" xr:uid="{00000000-0005-0000-0000-00008A070000}"/>
    <cellStyle name="Total 5 2" xfId="8428" xr:uid="{00000000-0005-0000-0000-00008B070000}"/>
    <cellStyle name="Total 5 2 2" xfId="10123" xr:uid="{00000000-0005-0000-0000-00008C070000}"/>
    <cellStyle name="Total 5 3" xfId="9304" xr:uid="{00000000-0005-0000-0000-00008D070000}"/>
    <cellStyle name="Total 5 3 2" xfId="10602" xr:uid="{00000000-0005-0000-0000-00008E070000}"/>
    <cellStyle name="Total 5 4" xfId="9335" xr:uid="{00000000-0005-0000-0000-00008F070000}"/>
    <cellStyle name="Total 5 4 2" xfId="10633" xr:uid="{00000000-0005-0000-0000-000090070000}"/>
    <cellStyle name="Total 5 5" xfId="8934" xr:uid="{00000000-0005-0000-0000-000091070000}"/>
    <cellStyle name="Total 5 5 2" xfId="10251" xr:uid="{00000000-0005-0000-0000-000092070000}"/>
    <cellStyle name="Total 5 6" xfId="8907" xr:uid="{00000000-0005-0000-0000-000093070000}"/>
    <cellStyle name="Total 5 6 2" xfId="10232" xr:uid="{00000000-0005-0000-0000-000094070000}"/>
    <cellStyle name="Total 5 7" xfId="8838" xr:uid="{00000000-0005-0000-0000-000095070000}"/>
    <cellStyle name="Total 5 7 2" xfId="10168" xr:uid="{00000000-0005-0000-0000-000096070000}"/>
    <cellStyle name="Total 5 8" xfId="9526" xr:uid="{00000000-0005-0000-0000-000097070000}"/>
    <cellStyle name="Total 5 8 2" xfId="10818" xr:uid="{00000000-0005-0000-0000-000098070000}"/>
    <cellStyle name="Total 5 9" xfId="8853" xr:uid="{00000000-0005-0000-0000-000099070000}"/>
    <cellStyle name="Total 6" xfId="8209" xr:uid="{00000000-0005-0000-0000-00009A070000}"/>
    <cellStyle name="Total 6 2" xfId="10027" xr:uid="{00000000-0005-0000-0000-00009B070000}"/>
    <cellStyle name="Total 7" xfId="8810" xr:uid="{00000000-0005-0000-0000-00009C070000}"/>
    <cellStyle name="Total 7 2" xfId="10141" xr:uid="{00000000-0005-0000-0000-00009D070000}"/>
    <cellStyle name="Unit" xfId="130" xr:uid="{00000000-0005-0000-0000-00009E070000}"/>
    <cellStyle name="Warning Text" xfId="131" xr:uid="{00000000-0005-0000-0000-00009F070000}"/>
    <cellStyle name="Акцент1 2" xfId="4030" xr:uid="{00000000-0005-0000-0000-0000A0070000}"/>
    <cellStyle name="Акцент2 2" xfId="4031" xr:uid="{00000000-0005-0000-0000-0000A1070000}"/>
    <cellStyle name="Акцент3 2" xfId="4032" xr:uid="{00000000-0005-0000-0000-0000A2070000}"/>
    <cellStyle name="Акцент4 2" xfId="4033" xr:uid="{00000000-0005-0000-0000-0000A3070000}"/>
    <cellStyle name="Акцент5 2" xfId="4034" xr:uid="{00000000-0005-0000-0000-0000A4070000}"/>
    <cellStyle name="Акцент6 2" xfId="4035" xr:uid="{00000000-0005-0000-0000-0000A5070000}"/>
    <cellStyle name="Ввод  2" xfId="132" xr:uid="{00000000-0005-0000-0000-0000A6070000}"/>
    <cellStyle name="Ввод  2 2" xfId="133" xr:uid="{00000000-0005-0000-0000-0000A7070000}"/>
    <cellStyle name="Ввод  2 3" xfId="2161" xr:uid="{00000000-0005-0000-0000-0000A8070000}"/>
    <cellStyle name="Ввод  2 3 10" xfId="9065" xr:uid="{00000000-0005-0000-0000-0000A9070000}"/>
    <cellStyle name="Ввод  2 3 10 2" xfId="10375" xr:uid="{00000000-0005-0000-0000-0000AA070000}"/>
    <cellStyle name="Ввод  2 3 11" xfId="8946" xr:uid="{00000000-0005-0000-0000-0000AB070000}"/>
    <cellStyle name="Ввод  2 3 11 2" xfId="10263" xr:uid="{00000000-0005-0000-0000-0000AC070000}"/>
    <cellStyle name="Ввод  2 3 12" xfId="9681" xr:uid="{00000000-0005-0000-0000-0000AD070000}"/>
    <cellStyle name="Ввод  2 3 2" xfId="8268" xr:uid="{00000000-0005-0000-0000-0000AE070000}"/>
    <cellStyle name="Ввод  2 3 2 2" xfId="10030" xr:uid="{00000000-0005-0000-0000-0000AF070000}"/>
    <cellStyle name="Ввод  2 3 3" xfId="8939" xr:uid="{00000000-0005-0000-0000-0000B0070000}"/>
    <cellStyle name="Ввод  2 3 3 2" xfId="10256" xr:uid="{00000000-0005-0000-0000-0000B1070000}"/>
    <cellStyle name="Ввод  2 3 4" xfId="9059" xr:uid="{00000000-0005-0000-0000-0000B2070000}"/>
    <cellStyle name="Ввод  2 3 4 2" xfId="10370" xr:uid="{00000000-0005-0000-0000-0000B3070000}"/>
    <cellStyle name="Ввод  2 3 5" xfId="9382" xr:uid="{00000000-0005-0000-0000-0000B4070000}"/>
    <cellStyle name="Ввод  2 3 5 2" xfId="10677" xr:uid="{00000000-0005-0000-0000-0000B5070000}"/>
    <cellStyle name="Ввод  2 3 6" xfId="9178" xr:uid="{00000000-0005-0000-0000-0000B6070000}"/>
    <cellStyle name="Ввод  2 3 6 2" xfId="10482" xr:uid="{00000000-0005-0000-0000-0000B7070000}"/>
    <cellStyle name="Ввод  2 3 7" xfId="9347" xr:uid="{00000000-0005-0000-0000-0000B8070000}"/>
    <cellStyle name="Ввод  2 3 7 2" xfId="10644" xr:uid="{00000000-0005-0000-0000-0000B9070000}"/>
    <cellStyle name="Ввод  2 3 8" xfId="9312" xr:uid="{00000000-0005-0000-0000-0000BA070000}"/>
    <cellStyle name="Ввод  2 3 8 2" xfId="10610" xr:uid="{00000000-0005-0000-0000-0000BB070000}"/>
    <cellStyle name="Ввод  2 3 9" xfId="9214" xr:uid="{00000000-0005-0000-0000-0000BC070000}"/>
    <cellStyle name="Ввод  2 3 9 2" xfId="10515" xr:uid="{00000000-0005-0000-0000-0000BD070000}"/>
    <cellStyle name="Ввод  2 4" xfId="2947" xr:uid="{00000000-0005-0000-0000-0000BE070000}"/>
    <cellStyle name="Ввод  2 4 10" xfId="9436" xr:uid="{00000000-0005-0000-0000-0000BF070000}"/>
    <cellStyle name="Ввод  2 4 10 2" xfId="10728" xr:uid="{00000000-0005-0000-0000-0000C0070000}"/>
    <cellStyle name="Ввод  2 4 11" xfId="9332" xr:uid="{00000000-0005-0000-0000-0000C1070000}"/>
    <cellStyle name="Ввод  2 4 11 2" xfId="10630" xr:uid="{00000000-0005-0000-0000-0000C2070000}"/>
    <cellStyle name="Ввод  2 4 12" xfId="9691" xr:uid="{00000000-0005-0000-0000-0000C3070000}"/>
    <cellStyle name="Ввод  2 4 2" xfId="8281" xr:uid="{00000000-0005-0000-0000-0000C4070000}"/>
    <cellStyle name="Ввод  2 4 2 2" xfId="10040" xr:uid="{00000000-0005-0000-0000-0000C5070000}"/>
    <cellStyle name="Ввод  2 4 3" xfId="9007" xr:uid="{00000000-0005-0000-0000-0000C6070000}"/>
    <cellStyle name="Ввод  2 4 3 2" xfId="10322" xr:uid="{00000000-0005-0000-0000-0000C7070000}"/>
    <cellStyle name="Ввод  2 4 4" xfId="9244" xr:uid="{00000000-0005-0000-0000-0000C8070000}"/>
    <cellStyle name="Ввод  2 4 4 2" xfId="10544" xr:uid="{00000000-0005-0000-0000-0000C9070000}"/>
    <cellStyle name="Ввод  2 4 5" xfId="8819" xr:uid="{00000000-0005-0000-0000-0000CA070000}"/>
    <cellStyle name="Ввод  2 4 5 2" xfId="10150" xr:uid="{00000000-0005-0000-0000-0000CB070000}"/>
    <cellStyle name="Ввод  2 4 6" xfId="9329" xr:uid="{00000000-0005-0000-0000-0000CC070000}"/>
    <cellStyle name="Ввод  2 4 6 2" xfId="10627" xr:uid="{00000000-0005-0000-0000-0000CD070000}"/>
    <cellStyle name="Ввод  2 4 7" xfId="8851" xr:uid="{00000000-0005-0000-0000-0000CE070000}"/>
    <cellStyle name="Ввод  2 4 7 2" xfId="10180" xr:uid="{00000000-0005-0000-0000-0000CF070000}"/>
    <cellStyle name="Ввод  2 4 8" xfId="9350" xr:uid="{00000000-0005-0000-0000-0000D0070000}"/>
    <cellStyle name="Ввод  2 4 8 2" xfId="10647" xr:uid="{00000000-0005-0000-0000-0000D1070000}"/>
    <cellStyle name="Ввод  2 4 9" xfId="9569" xr:uid="{00000000-0005-0000-0000-0000D2070000}"/>
    <cellStyle name="Ввод  2 4 9 2" xfId="10861" xr:uid="{00000000-0005-0000-0000-0000D3070000}"/>
    <cellStyle name="Ввод  2 5" xfId="4036" xr:uid="{00000000-0005-0000-0000-0000D4070000}"/>
    <cellStyle name="Ввод  2 5 10" xfId="9032" xr:uid="{00000000-0005-0000-0000-0000D5070000}"/>
    <cellStyle name="Ввод  2 5 10 2" xfId="10346" xr:uid="{00000000-0005-0000-0000-0000D6070000}"/>
    <cellStyle name="Ввод  2 5 11" xfId="9002" xr:uid="{00000000-0005-0000-0000-0000D7070000}"/>
    <cellStyle name="Ввод  2 5 2" xfId="8336" xr:uid="{00000000-0005-0000-0000-0000D8070000}"/>
    <cellStyle name="Ввод  2 5 2 2" xfId="10092" xr:uid="{00000000-0005-0000-0000-0000D9070000}"/>
    <cellStyle name="Ввод  2 5 3" xfId="9139" xr:uid="{00000000-0005-0000-0000-0000DA070000}"/>
    <cellStyle name="Ввод  2 5 3 2" xfId="10444" xr:uid="{00000000-0005-0000-0000-0000DB070000}"/>
    <cellStyle name="Ввод  2 5 4" xfId="9016" xr:uid="{00000000-0005-0000-0000-0000DC070000}"/>
    <cellStyle name="Ввод  2 5 4 2" xfId="10331" xr:uid="{00000000-0005-0000-0000-0000DD070000}"/>
    <cellStyle name="Ввод  2 5 5" xfId="9539" xr:uid="{00000000-0005-0000-0000-0000DE070000}"/>
    <cellStyle name="Ввод  2 5 5 2" xfId="10831" xr:uid="{00000000-0005-0000-0000-0000DF070000}"/>
    <cellStyle name="Ввод  2 5 6" xfId="9440" xr:uid="{00000000-0005-0000-0000-0000E0070000}"/>
    <cellStyle name="Ввод  2 5 6 2" xfId="10732" xr:uid="{00000000-0005-0000-0000-0000E1070000}"/>
    <cellStyle name="Ввод  2 5 7" xfId="8833" xr:uid="{00000000-0005-0000-0000-0000E2070000}"/>
    <cellStyle name="Ввод  2 5 7 2" xfId="10163" xr:uid="{00000000-0005-0000-0000-0000E3070000}"/>
    <cellStyle name="Ввод  2 5 8" xfId="9163" xr:uid="{00000000-0005-0000-0000-0000E4070000}"/>
    <cellStyle name="Ввод  2 5 8 2" xfId="10468" xr:uid="{00000000-0005-0000-0000-0000E5070000}"/>
    <cellStyle name="Ввод  2 5 9" xfId="8911" xr:uid="{00000000-0005-0000-0000-0000E6070000}"/>
    <cellStyle name="Ввод  2 5 9 2" xfId="10236" xr:uid="{00000000-0005-0000-0000-0000E7070000}"/>
    <cellStyle name="Ввод  2 6" xfId="4083" xr:uid="{00000000-0005-0000-0000-0000E8070000}"/>
    <cellStyle name="Ввод  2 6 10" xfId="8856" xr:uid="{00000000-0005-0000-0000-0000E9070000}"/>
    <cellStyle name="Ввод  2 6 10 2" xfId="10184" xr:uid="{00000000-0005-0000-0000-0000EA070000}"/>
    <cellStyle name="Ввод  2 6 11" xfId="9724" xr:uid="{00000000-0005-0000-0000-0000EB070000}"/>
    <cellStyle name="Ввод  2 6 2" xfId="8354" xr:uid="{00000000-0005-0000-0000-0000EC070000}"/>
    <cellStyle name="Ввод  2 6 2 2" xfId="10110" xr:uid="{00000000-0005-0000-0000-0000ED070000}"/>
    <cellStyle name="Ввод  2 6 3" xfId="9158" xr:uid="{00000000-0005-0000-0000-0000EE070000}"/>
    <cellStyle name="Ввод  2 6 3 2" xfId="10463" xr:uid="{00000000-0005-0000-0000-0000EF070000}"/>
    <cellStyle name="Ввод  2 6 4" xfId="9223" xr:uid="{00000000-0005-0000-0000-0000F0070000}"/>
    <cellStyle name="Ввод  2 6 4 2" xfId="10523" xr:uid="{00000000-0005-0000-0000-0000F1070000}"/>
    <cellStyle name="Ввод  2 6 5" xfId="9530" xr:uid="{00000000-0005-0000-0000-0000F2070000}"/>
    <cellStyle name="Ввод  2 6 5 2" xfId="10822" xr:uid="{00000000-0005-0000-0000-0000F3070000}"/>
    <cellStyle name="Ввод  2 6 6" xfId="9431" xr:uid="{00000000-0005-0000-0000-0000F4070000}"/>
    <cellStyle name="Ввод  2 6 6 2" xfId="10723" xr:uid="{00000000-0005-0000-0000-0000F5070000}"/>
    <cellStyle name="Ввод  2 6 7" xfId="8826" xr:uid="{00000000-0005-0000-0000-0000F6070000}"/>
    <cellStyle name="Ввод  2 6 7 2" xfId="10156" xr:uid="{00000000-0005-0000-0000-0000F7070000}"/>
    <cellStyle name="Ввод  2 6 8" xfId="9361" xr:uid="{00000000-0005-0000-0000-0000F8070000}"/>
    <cellStyle name="Ввод  2 6 8 2" xfId="10658" xr:uid="{00000000-0005-0000-0000-0000F9070000}"/>
    <cellStyle name="Ввод  2 6 9" xfId="9187" xr:uid="{00000000-0005-0000-0000-0000FA070000}"/>
    <cellStyle name="Ввод  2 6 9 2" xfId="10489" xr:uid="{00000000-0005-0000-0000-0000FB070000}"/>
    <cellStyle name="Ввод  2 7" xfId="6086" xr:uid="{00000000-0005-0000-0000-0000FC070000}"/>
    <cellStyle name="Ввод  2 7 2" xfId="8429" xr:uid="{00000000-0005-0000-0000-0000FD070000}"/>
    <cellStyle name="Ввод  2 7 2 2" xfId="10124" xr:uid="{00000000-0005-0000-0000-0000FE070000}"/>
    <cellStyle name="Ввод  2 7 3" xfId="9305" xr:uid="{00000000-0005-0000-0000-0000FF070000}"/>
    <cellStyle name="Ввод  2 7 3 2" xfId="10603" xr:uid="{00000000-0005-0000-0000-000000080000}"/>
    <cellStyle name="Ввод  2 7 4" xfId="9197" xr:uid="{00000000-0005-0000-0000-000001080000}"/>
    <cellStyle name="Ввод  2 7 4 2" xfId="10499" xr:uid="{00000000-0005-0000-0000-000002080000}"/>
    <cellStyle name="Ввод  2 7 5" xfId="8828" xr:uid="{00000000-0005-0000-0000-000003080000}"/>
    <cellStyle name="Ввод  2 7 5 2" xfId="10158" xr:uid="{00000000-0005-0000-0000-000004080000}"/>
    <cellStyle name="Ввод  2 7 6" xfId="9310" xr:uid="{00000000-0005-0000-0000-000005080000}"/>
    <cellStyle name="Ввод  2 7 6 2" xfId="10608" xr:uid="{00000000-0005-0000-0000-000006080000}"/>
    <cellStyle name="Ввод  2 7 7" xfId="9330" xr:uid="{00000000-0005-0000-0000-000007080000}"/>
    <cellStyle name="Ввод  2 7 7 2" xfId="10628" xr:uid="{00000000-0005-0000-0000-000008080000}"/>
    <cellStyle name="Ввод  2 7 8" xfId="9359" xr:uid="{00000000-0005-0000-0000-000009080000}"/>
    <cellStyle name="Ввод  2 7 8 2" xfId="10656" xr:uid="{00000000-0005-0000-0000-00000A080000}"/>
    <cellStyle name="Ввод  2 7 9" xfId="8983" xr:uid="{00000000-0005-0000-0000-00000B080000}"/>
    <cellStyle name="Ввод  2 8" xfId="8210" xr:uid="{00000000-0005-0000-0000-00000C080000}"/>
    <cellStyle name="Ввод  2 8 2" xfId="10028" xr:uid="{00000000-0005-0000-0000-00000D080000}"/>
    <cellStyle name="Ввод  2 9" xfId="8811" xr:uid="{00000000-0005-0000-0000-00000E080000}"/>
    <cellStyle name="Ввод  2 9 2" xfId="10142" xr:uid="{00000000-0005-0000-0000-00000F080000}"/>
    <cellStyle name="Ввод  3" xfId="134" xr:uid="{00000000-0005-0000-0000-000010080000}"/>
    <cellStyle name="Ввод  4" xfId="135" xr:uid="{00000000-0005-0000-0000-000011080000}"/>
    <cellStyle name="Виталий" xfId="136" xr:uid="{00000000-0005-0000-0000-000012080000}"/>
    <cellStyle name="Вывод 2" xfId="4037" xr:uid="{00000000-0005-0000-0000-000013080000}"/>
    <cellStyle name="Вывод 2 2" xfId="8337" xr:uid="{00000000-0005-0000-0000-000014080000}"/>
    <cellStyle name="Вывод 2 2 2" xfId="10093" xr:uid="{00000000-0005-0000-0000-000015080000}"/>
    <cellStyle name="Вывод 2 3" xfId="9140" xr:uid="{00000000-0005-0000-0000-000016080000}"/>
    <cellStyle name="Вывод 2 3 2" xfId="10445" xr:uid="{00000000-0005-0000-0000-000017080000}"/>
    <cellStyle name="Вывод 2 4" xfId="8822" xr:uid="{00000000-0005-0000-0000-000018080000}"/>
    <cellStyle name="Вывод 2 4 2" xfId="10153" xr:uid="{00000000-0005-0000-0000-000019080000}"/>
    <cellStyle name="Вывод 2 5" xfId="9024" xr:uid="{00000000-0005-0000-0000-00001A080000}"/>
    <cellStyle name="Вывод 2 5 2" xfId="10339" xr:uid="{00000000-0005-0000-0000-00001B080000}"/>
    <cellStyle name="Вывод 2 6" xfId="9031" xr:uid="{00000000-0005-0000-0000-00001C080000}"/>
    <cellStyle name="Вывод 2 6 2" xfId="10345" xr:uid="{00000000-0005-0000-0000-00001D080000}"/>
    <cellStyle name="Вывод 2 7" xfId="9585" xr:uid="{00000000-0005-0000-0000-00001E080000}"/>
    <cellStyle name="Вывод 2 7 2" xfId="10876" xr:uid="{00000000-0005-0000-0000-00001F080000}"/>
    <cellStyle name="Вывод 2 8" xfId="8844" xr:uid="{00000000-0005-0000-0000-000020080000}"/>
    <cellStyle name="Вывод 2 8 2" xfId="10174" xr:uid="{00000000-0005-0000-0000-000021080000}"/>
    <cellStyle name="Вывод 2 9" xfId="9710" xr:uid="{00000000-0005-0000-0000-000022080000}"/>
    <cellStyle name="Вычисление 2" xfId="4038" xr:uid="{00000000-0005-0000-0000-000023080000}"/>
    <cellStyle name="Вычисление 2 10" xfId="9171" xr:uid="{00000000-0005-0000-0000-000024080000}"/>
    <cellStyle name="Вычисление 2 10 2" xfId="10475" xr:uid="{00000000-0005-0000-0000-000025080000}"/>
    <cellStyle name="Вычисление 2 11" xfId="9261" xr:uid="{00000000-0005-0000-0000-000026080000}"/>
    <cellStyle name="Вычисление 2 2" xfId="8338" xr:uid="{00000000-0005-0000-0000-000027080000}"/>
    <cellStyle name="Вычисление 2 2 2" xfId="10094" xr:uid="{00000000-0005-0000-0000-000028080000}"/>
    <cellStyle name="Вычисление 2 3" xfId="9141" xr:uid="{00000000-0005-0000-0000-000029080000}"/>
    <cellStyle name="Вычисление 2 3 2" xfId="10446" xr:uid="{00000000-0005-0000-0000-00002A080000}"/>
    <cellStyle name="Вычисление 2 4" xfId="8866" xr:uid="{00000000-0005-0000-0000-00002B080000}"/>
    <cellStyle name="Вычисление 2 4 2" xfId="10193" xr:uid="{00000000-0005-0000-0000-00002C080000}"/>
    <cellStyle name="Вычисление 2 5" xfId="9166" xr:uid="{00000000-0005-0000-0000-00002D080000}"/>
    <cellStyle name="Вычисление 2 5 2" xfId="10471" xr:uid="{00000000-0005-0000-0000-00002E080000}"/>
    <cellStyle name="Вычисление 2 6" xfId="9047" xr:uid="{00000000-0005-0000-0000-00002F080000}"/>
    <cellStyle name="Вычисление 2 6 2" xfId="10360" xr:uid="{00000000-0005-0000-0000-000030080000}"/>
    <cellStyle name="Вычисление 2 7" xfId="8878" xr:uid="{00000000-0005-0000-0000-000031080000}"/>
    <cellStyle name="Вычисление 2 7 2" xfId="10205" xr:uid="{00000000-0005-0000-0000-000032080000}"/>
    <cellStyle name="Вычисление 2 8" xfId="8906" xr:uid="{00000000-0005-0000-0000-000033080000}"/>
    <cellStyle name="Вычисление 2 8 2" xfId="10231" xr:uid="{00000000-0005-0000-0000-000034080000}"/>
    <cellStyle name="Вычисление 2 9" xfId="8956" xr:uid="{00000000-0005-0000-0000-000035080000}"/>
    <cellStyle name="Вычисление 2 9 2" xfId="10273" xr:uid="{00000000-0005-0000-0000-000036080000}"/>
    <cellStyle name="Гиперссылка" xfId="11132" builtinId="8" hidden="1"/>
    <cellStyle name="Гиперссылка" xfId="11134" builtinId="8" hidden="1"/>
    <cellStyle name="Гиперссылка" xfId="11136" builtinId="8" hidden="1"/>
    <cellStyle name="Гиперссылка" xfId="11138" builtinId="8" hidden="1"/>
    <cellStyle name="Гиперссылка" xfId="11140" builtinId="8" hidden="1"/>
    <cellStyle name="Гиперссылка" xfId="11142" builtinId="8" hidden="1"/>
    <cellStyle name="Гиперссылка" xfId="11144" builtinId="8" hidden="1"/>
    <cellStyle name="Денежный [0] 10" xfId="137" xr:uid="{00000000-0005-0000-0000-00003E080000}"/>
    <cellStyle name="Денежный [0] 10 2" xfId="138" xr:uid="{00000000-0005-0000-0000-00003F080000}"/>
    <cellStyle name="Денежный [0] 10 2 2" xfId="2168" xr:uid="{00000000-0005-0000-0000-000040080000}"/>
    <cellStyle name="Денежный [0] 10 2 3" xfId="4242" xr:uid="{00000000-0005-0000-0000-000041080000}"/>
    <cellStyle name="Денежный [0] 10 2 4" xfId="6088" xr:uid="{00000000-0005-0000-0000-000042080000}"/>
    <cellStyle name="Денежный [0] 10 3" xfId="2167" xr:uid="{00000000-0005-0000-0000-000043080000}"/>
    <cellStyle name="Денежный [0] 10 4" xfId="4241" xr:uid="{00000000-0005-0000-0000-000044080000}"/>
    <cellStyle name="Денежный [0] 10 5" xfId="6087" xr:uid="{00000000-0005-0000-0000-000045080000}"/>
    <cellStyle name="Денежный [0] 11" xfId="139" xr:uid="{00000000-0005-0000-0000-000046080000}"/>
    <cellStyle name="Денежный [0] 11 2" xfId="140" xr:uid="{00000000-0005-0000-0000-000047080000}"/>
    <cellStyle name="Денежный [0] 11 2 2" xfId="2170" xr:uid="{00000000-0005-0000-0000-000048080000}"/>
    <cellStyle name="Денежный [0] 11 2 3" xfId="4244" xr:uid="{00000000-0005-0000-0000-000049080000}"/>
    <cellStyle name="Денежный [0] 11 2 4" xfId="6090" xr:uid="{00000000-0005-0000-0000-00004A080000}"/>
    <cellStyle name="Денежный [0] 11 3" xfId="2169" xr:uid="{00000000-0005-0000-0000-00004B080000}"/>
    <cellStyle name="Денежный [0] 11 4" xfId="4243" xr:uid="{00000000-0005-0000-0000-00004C080000}"/>
    <cellStyle name="Денежный [0] 11 5" xfId="6089" xr:uid="{00000000-0005-0000-0000-00004D080000}"/>
    <cellStyle name="Денежный [0] 12" xfId="141" xr:uid="{00000000-0005-0000-0000-00004E080000}"/>
    <cellStyle name="Денежный [0] 12 2" xfId="142" xr:uid="{00000000-0005-0000-0000-00004F080000}"/>
    <cellStyle name="Денежный [0] 12 2 2" xfId="2172" xr:uid="{00000000-0005-0000-0000-000050080000}"/>
    <cellStyle name="Денежный [0] 12 2 3" xfId="4246" xr:uid="{00000000-0005-0000-0000-000051080000}"/>
    <cellStyle name="Денежный [0] 12 2 4" xfId="6092" xr:uid="{00000000-0005-0000-0000-000052080000}"/>
    <cellStyle name="Денежный [0] 12 3" xfId="2171" xr:uid="{00000000-0005-0000-0000-000053080000}"/>
    <cellStyle name="Денежный [0] 12 4" xfId="4245" xr:uid="{00000000-0005-0000-0000-000054080000}"/>
    <cellStyle name="Денежный [0] 12 5" xfId="6091" xr:uid="{00000000-0005-0000-0000-000055080000}"/>
    <cellStyle name="Денежный [0] 13" xfId="143" xr:uid="{00000000-0005-0000-0000-000056080000}"/>
    <cellStyle name="Денежный [0] 13 2" xfId="144" xr:uid="{00000000-0005-0000-0000-000057080000}"/>
    <cellStyle name="Денежный [0] 13 2 2" xfId="2174" xr:uid="{00000000-0005-0000-0000-000058080000}"/>
    <cellStyle name="Денежный [0] 13 2 3" xfId="4248" xr:uid="{00000000-0005-0000-0000-000059080000}"/>
    <cellStyle name="Денежный [0] 13 2 4" xfId="6094" xr:uid="{00000000-0005-0000-0000-00005A080000}"/>
    <cellStyle name="Денежный [0] 13 3" xfId="2173" xr:uid="{00000000-0005-0000-0000-00005B080000}"/>
    <cellStyle name="Денежный [0] 13 4" xfId="4247" xr:uid="{00000000-0005-0000-0000-00005C080000}"/>
    <cellStyle name="Денежный [0] 13 5" xfId="6093" xr:uid="{00000000-0005-0000-0000-00005D080000}"/>
    <cellStyle name="Денежный [0] 14" xfId="145" xr:uid="{00000000-0005-0000-0000-00005E080000}"/>
    <cellStyle name="Денежный [0] 14 2" xfId="146" xr:uid="{00000000-0005-0000-0000-00005F080000}"/>
    <cellStyle name="Денежный [0] 14 2 2" xfId="2176" xr:uid="{00000000-0005-0000-0000-000060080000}"/>
    <cellStyle name="Денежный [0] 14 2 3" xfId="4250" xr:uid="{00000000-0005-0000-0000-000061080000}"/>
    <cellStyle name="Денежный [0] 14 2 4" xfId="6096" xr:uid="{00000000-0005-0000-0000-000062080000}"/>
    <cellStyle name="Денежный [0] 14 3" xfId="2175" xr:uid="{00000000-0005-0000-0000-000063080000}"/>
    <cellStyle name="Денежный [0] 14 4" xfId="4249" xr:uid="{00000000-0005-0000-0000-000064080000}"/>
    <cellStyle name="Денежный [0] 14 5" xfId="6095" xr:uid="{00000000-0005-0000-0000-000065080000}"/>
    <cellStyle name="Денежный [0] 15" xfId="147" xr:uid="{00000000-0005-0000-0000-000066080000}"/>
    <cellStyle name="Денежный [0] 15 2" xfId="148" xr:uid="{00000000-0005-0000-0000-000067080000}"/>
    <cellStyle name="Денежный [0] 15 2 2" xfId="2178" xr:uid="{00000000-0005-0000-0000-000068080000}"/>
    <cellStyle name="Денежный [0] 15 2 3" xfId="4252" xr:uid="{00000000-0005-0000-0000-000069080000}"/>
    <cellStyle name="Денежный [0] 15 2 4" xfId="6098" xr:uid="{00000000-0005-0000-0000-00006A080000}"/>
    <cellStyle name="Денежный [0] 15 3" xfId="2177" xr:uid="{00000000-0005-0000-0000-00006B080000}"/>
    <cellStyle name="Денежный [0] 15 4" xfId="4251" xr:uid="{00000000-0005-0000-0000-00006C080000}"/>
    <cellStyle name="Денежный [0] 15 5" xfId="6097" xr:uid="{00000000-0005-0000-0000-00006D080000}"/>
    <cellStyle name="Денежный [0] 16" xfId="149" xr:uid="{00000000-0005-0000-0000-00006E080000}"/>
    <cellStyle name="Денежный [0] 16 2" xfId="150" xr:uid="{00000000-0005-0000-0000-00006F080000}"/>
    <cellStyle name="Денежный [0] 16 2 2" xfId="2180" xr:uid="{00000000-0005-0000-0000-000070080000}"/>
    <cellStyle name="Денежный [0] 16 2 3" xfId="4254" xr:uid="{00000000-0005-0000-0000-000071080000}"/>
    <cellStyle name="Денежный [0] 16 2 4" xfId="6100" xr:uid="{00000000-0005-0000-0000-000072080000}"/>
    <cellStyle name="Денежный [0] 16 3" xfId="2179" xr:uid="{00000000-0005-0000-0000-000073080000}"/>
    <cellStyle name="Денежный [0] 16 4" xfId="4253" xr:uid="{00000000-0005-0000-0000-000074080000}"/>
    <cellStyle name="Денежный [0] 16 5" xfId="6099" xr:uid="{00000000-0005-0000-0000-000075080000}"/>
    <cellStyle name="Денежный [0] 2" xfId="151" xr:uid="{00000000-0005-0000-0000-000076080000}"/>
    <cellStyle name="Денежный [0] 2 2" xfId="152" xr:uid="{00000000-0005-0000-0000-000077080000}"/>
    <cellStyle name="Денежный [0] 2 2 2" xfId="2182" xr:uid="{00000000-0005-0000-0000-000078080000}"/>
    <cellStyle name="Денежный [0] 2 2 3" xfId="4256" xr:uid="{00000000-0005-0000-0000-000079080000}"/>
    <cellStyle name="Денежный [0] 2 2 4" xfId="6102" xr:uid="{00000000-0005-0000-0000-00007A080000}"/>
    <cellStyle name="Денежный [0] 2 3" xfId="2181" xr:uid="{00000000-0005-0000-0000-00007B080000}"/>
    <cellStyle name="Денежный [0] 2 4" xfId="4255" xr:uid="{00000000-0005-0000-0000-00007C080000}"/>
    <cellStyle name="Денежный [0] 2 5" xfId="6101" xr:uid="{00000000-0005-0000-0000-00007D080000}"/>
    <cellStyle name="Денежный [0] 3" xfId="153" xr:uid="{00000000-0005-0000-0000-00007E080000}"/>
    <cellStyle name="Денежный [0] 3 2" xfId="154" xr:uid="{00000000-0005-0000-0000-00007F080000}"/>
    <cellStyle name="Денежный [0] 3 2 2" xfId="2184" xr:uid="{00000000-0005-0000-0000-000080080000}"/>
    <cellStyle name="Денежный [0] 3 2 3" xfId="4258" xr:uid="{00000000-0005-0000-0000-000081080000}"/>
    <cellStyle name="Денежный [0] 3 2 4" xfId="6104" xr:uid="{00000000-0005-0000-0000-000082080000}"/>
    <cellStyle name="Денежный [0] 3 3" xfId="2183" xr:uid="{00000000-0005-0000-0000-000083080000}"/>
    <cellStyle name="Денежный [0] 3 4" xfId="4257" xr:uid="{00000000-0005-0000-0000-000084080000}"/>
    <cellStyle name="Денежный [0] 3 5" xfId="6103" xr:uid="{00000000-0005-0000-0000-000085080000}"/>
    <cellStyle name="Денежный [0] 4" xfId="155" xr:uid="{00000000-0005-0000-0000-000086080000}"/>
    <cellStyle name="Денежный [0] 4 2" xfId="156" xr:uid="{00000000-0005-0000-0000-000087080000}"/>
    <cellStyle name="Денежный [0] 4 2 2" xfId="2186" xr:uid="{00000000-0005-0000-0000-000088080000}"/>
    <cellStyle name="Денежный [0] 4 2 3" xfId="4260" xr:uid="{00000000-0005-0000-0000-000089080000}"/>
    <cellStyle name="Денежный [0] 4 2 4" xfId="6106" xr:uid="{00000000-0005-0000-0000-00008A080000}"/>
    <cellStyle name="Денежный [0] 4 3" xfId="2185" xr:uid="{00000000-0005-0000-0000-00008B080000}"/>
    <cellStyle name="Денежный [0] 4 4" xfId="4259" xr:uid="{00000000-0005-0000-0000-00008C080000}"/>
    <cellStyle name="Денежный [0] 4 5" xfId="6105" xr:uid="{00000000-0005-0000-0000-00008D080000}"/>
    <cellStyle name="Денежный [0] 5" xfId="157" xr:uid="{00000000-0005-0000-0000-00008E080000}"/>
    <cellStyle name="Денежный [0] 5 2" xfId="158" xr:uid="{00000000-0005-0000-0000-00008F080000}"/>
    <cellStyle name="Денежный [0] 5 2 2" xfId="2188" xr:uid="{00000000-0005-0000-0000-000090080000}"/>
    <cellStyle name="Денежный [0] 5 2 3" xfId="4262" xr:uid="{00000000-0005-0000-0000-000091080000}"/>
    <cellStyle name="Денежный [0] 5 2 4" xfId="6108" xr:uid="{00000000-0005-0000-0000-000092080000}"/>
    <cellStyle name="Денежный [0] 5 3" xfId="2187" xr:uid="{00000000-0005-0000-0000-000093080000}"/>
    <cellStyle name="Денежный [0] 5 4" xfId="4261" xr:uid="{00000000-0005-0000-0000-000094080000}"/>
    <cellStyle name="Денежный [0] 5 5" xfId="6107" xr:uid="{00000000-0005-0000-0000-000095080000}"/>
    <cellStyle name="Денежный [0] 6" xfId="159" xr:uid="{00000000-0005-0000-0000-000096080000}"/>
    <cellStyle name="Денежный [0] 6 2" xfId="160" xr:uid="{00000000-0005-0000-0000-000097080000}"/>
    <cellStyle name="Денежный [0] 6 2 2" xfId="2190" xr:uid="{00000000-0005-0000-0000-000098080000}"/>
    <cellStyle name="Денежный [0] 6 2 3" xfId="4264" xr:uid="{00000000-0005-0000-0000-000099080000}"/>
    <cellStyle name="Денежный [0] 6 2 4" xfId="6110" xr:uid="{00000000-0005-0000-0000-00009A080000}"/>
    <cellStyle name="Денежный [0] 6 3" xfId="2189" xr:uid="{00000000-0005-0000-0000-00009B080000}"/>
    <cellStyle name="Денежный [0] 6 4" xfId="4263" xr:uid="{00000000-0005-0000-0000-00009C080000}"/>
    <cellStyle name="Денежный [0] 6 5" xfId="6109" xr:uid="{00000000-0005-0000-0000-00009D080000}"/>
    <cellStyle name="Денежный [0] 7" xfId="161" xr:uid="{00000000-0005-0000-0000-00009E080000}"/>
    <cellStyle name="Денежный [0] 7 2" xfId="162" xr:uid="{00000000-0005-0000-0000-00009F080000}"/>
    <cellStyle name="Денежный [0] 7 2 2" xfId="2192" xr:uid="{00000000-0005-0000-0000-0000A0080000}"/>
    <cellStyle name="Денежный [0] 7 2 3" xfId="4266" xr:uid="{00000000-0005-0000-0000-0000A1080000}"/>
    <cellStyle name="Денежный [0] 7 2 4" xfId="6112" xr:uid="{00000000-0005-0000-0000-0000A2080000}"/>
    <cellStyle name="Денежный [0] 7 3" xfId="2191" xr:uid="{00000000-0005-0000-0000-0000A3080000}"/>
    <cellStyle name="Денежный [0] 7 4" xfId="4265" xr:uid="{00000000-0005-0000-0000-0000A4080000}"/>
    <cellStyle name="Денежный [0] 7 5" xfId="6111" xr:uid="{00000000-0005-0000-0000-0000A5080000}"/>
    <cellStyle name="Денежный [0] 8" xfId="163" xr:uid="{00000000-0005-0000-0000-0000A6080000}"/>
    <cellStyle name="Денежный [0] 8 2" xfId="164" xr:uid="{00000000-0005-0000-0000-0000A7080000}"/>
    <cellStyle name="Денежный [0] 8 2 2" xfId="2194" xr:uid="{00000000-0005-0000-0000-0000A8080000}"/>
    <cellStyle name="Денежный [0] 8 2 3" xfId="4268" xr:uid="{00000000-0005-0000-0000-0000A9080000}"/>
    <cellStyle name="Денежный [0] 8 2 4" xfId="6114" xr:uid="{00000000-0005-0000-0000-0000AA080000}"/>
    <cellStyle name="Денежный [0] 8 3" xfId="2193" xr:uid="{00000000-0005-0000-0000-0000AB080000}"/>
    <cellStyle name="Денежный [0] 8 4" xfId="4267" xr:uid="{00000000-0005-0000-0000-0000AC080000}"/>
    <cellStyle name="Денежный [0] 8 5" xfId="6113" xr:uid="{00000000-0005-0000-0000-0000AD080000}"/>
    <cellStyle name="Денежный [0] 9" xfId="165" xr:uid="{00000000-0005-0000-0000-0000AE080000}"/>
    <cellStyle name="Денежный [0] 9 2" xfId="166" xr:uid="{00000000-0005-0000-0000-0000AF080000}"/>
    <cellStyle name="Денежный [0] 9 2 2" xfId="2196" xr:uid="{00000000-0005-0000-0000-0000B0080000}"/>
    <cellStyle name="Денежный [0] 9 2 3" xfId="4270" xr:uid="{00000000-0005-0000-0000-0000B1080000}"/>
    <cellStyle name="Денежный [0] 9 2 4" xfId="6116" xr:uid="{00000000-0005-0000-0000-0000B2080000}"/>
    <cellStyle name="Денежный [0] 9 3" xfId="2195" xr:uid="{00000000-0005-0000-0000-0000B3080000}"/>
    <cellStyle name="Денежный [0] 9 4" xfId="4269" xr:uid="{00000000-0005-0000-0000-0000B4080000}"/>
    <cellStyle name="Денежный [0] 9 5" xfId="6115" xr:uid="{00000000-0005-0000-0000-0000B5080000}"/>
    <cellStyle name="Денежный 10" xfId="167" xr:uid="{00000000-0005-0000-0000-0000B6080000}"/>
    <cellStyle name="Денежный 10 2" xfId="168" xr:uid="{00000000-0005-0000-0000-0000B7080000}"/>
    <cellStyle name="Денежный 10 2 2" xfId="169" xr:uid="{00000000-0005-0000-0000-0000B8080000}"/>
    <cellStyle name="Денежный 10 2 2 2" xfId="170" xr:uid="{00000000-0005-0000-0000-0000B9080000}"/>
    <cellStyle name="Денежный 10 2 2 2 2" xfId="2200" xr:uid="{00000000-0005-0000-0000-0000BA080000}"/>
    <cellStyle name="Денежный 10 2 2 2 3" xfId="4274" xr:uid="{00000000-0005-0000-0000-0000BB080000}"/>
    <cellStyle name="Денежный 10 2 2 2 4" xfId="6120" xr:uid="{00000000-0005-0000-0000-0000BC080000}"/>
    <cellStyle name="Денежный 10 2 2 3" xfId="2199" xr:uid="{00000000-0005-0000-0000-0000BD080000}"/>
    <cellStyle name="Денежный 10 2 2 4" xfId="4273" xr:uid="{00000000-0005-0000-0000-0000BE080000}"/>
    <cellStyle name="Денежный 10 2 2 5" xfId="6119" xr:uid="{00000000-0005-0000-0000-0000BF080000}"/>
    <cellStyle name="Денежный 10 2 3" xfId="171" xr:uid="{00000000-0005-0000-0000-0000C0080000}"/>
    <cellStyle name="Денежный 10 2 3 2" xfId="172" xr:uid="{00000000-0005-0000-0000-0000C1080000}"/>
    <cellStyle name="Денежный 10 2 3 2 2" xfId="2202" xr:uid="{00000000-0005-0000-0000-0000C2080000}"/>
    <cellStyle name="Денежный 10 2 3 2 3" xfId="4276" xr:uid="{00000000-0005-0000-0000-0000C3080000}"/>
    <cellStyle name="Денежный 10 2 3 2 4" xfId="6122" xr:uid="{00000000-0005-0000-0000-0000C4080000}"/>
    <cellStyle name="Денежный 10 2 3 3" xfId="2201" xr:uid="{00000000-0005-0000-0000-0000C5080000}"/>
    <cellStyle name="Денежный 10 2 3 4" xfId="4275" xr:uid="{00000000-0005-0000-0000-0000C6080000}"/>
    <cellStyle name="Денежный 10 2 3 5" xfId="6121" xr:uid="{00000000-0005-0000-0000-0000C7080000}"/>
    <cellStyle name="Денежный 10 2 4" xfId="2198" xr:uid="{00000000-0005-0000-0000-0000C8080000}"/>
    <cellStyle name="Денежный 10 2 4 2" xfId="4272" xr:uid="{00000000-0005-0000-0000-0000C9080000}"/>
    <cellStyle name="Денежный 10 2 5" xfId="4109" xr:uid="{00000000-0005-0000-0000-0000CA080000}"/>
    <cellStyle name="Денежный 10 2 6" xfId="6118" xr:uid="{00000000-0005-0000-0000-0000CB080000}"/>
    <cellStyle name="Денежный 10 3" xfId="2197" xr:uid="{00000000-0005-0000-0000-0000CC080000}"/>
    <cellStyle name="Денежный 10 3 2" xfId="4271" xr:uid="{00000000-0005-0000-0000-0000CD080000}"/>
    <cellStyle name="Денежный 10 4" xfId="4108" xr:uid="{00000000-0005-0000-0000-0000CE080000}"/>
    <cellStyle name="Денежный 10 5" xfId="6117" xr:uid="{00000000-0005-0000-0000-0000CF080000}"/>
    <cellStyle name="Денежный 100" xfId="173" xr:uid="{00000000-0005-0000-0000-0000D0080000}"/>
    <cellStyle name="Денежный 100 2" xfId="174" xr:uid="{00000000-0005-0000-0000-0000D1080000}"/>
    <cellStyle name="Денежный 100 2 2" xfId="2204" xr:uid="{00000000-0005-0000-0000-0000D2080000}"/>
    <cellStyle name="Денежный 100 2 3" xfId="4278" xr:uid="{00000000-0005-0000-0000-0000D3080000}"/>
    <cellStyle name="Денежный 100 2 4" xfId="6124" xr:uid="{00000000-0005-0000-0000-0000D4080000}"/>
    <cellStyle name="Денежный 100 3" xfId="2203" xr:uid="{00000000-0005-0000-0000-0000D5080000}"/>
    <cellStyle name="Денежный 100 4" xfId="4277" xr:uid="{00000000-0005-0000-0000-0000D6080000}"/>
    <cellStyle name="Денежный 100 5" xfId="6123" xr:uid="{00000000-0005-0000-0000-0000D7080000}"/>
    <cellStyle name="Денежный 101" xfId="175" xr:uid="{00000000-0005-0000-0000-0000D8080000}"/>
    <cellStyle name="Денежный 101 2" xfId="176" xr:uid="{00000000-0005-0000-0000-0000D9080000}"/>
    <cellStyle name="Денежный 101 2 2" xfId="2206" xr:uid="{00000000-0005-0000-0000-0000DA080000}"/>
    <cellStyle name="Денежный 101 2 3" xfId="4280" xr:uid="{00000000-0005-0000-0000-0000DB080000}"/>
    <cellStyle name="Денежный 101 2 4" xfId="6126" xr:uid="{00000000-0005-0000-0000-0000DC080000}"/>
    <cellStyle name="Денежный 101 3" xfId="2205" xr:uid="{00000000-0005-0000-0000-0000DD080000}"/>
    <cellStyle name="Денежный 101 4" xfId="4279" xr:uid="{00000000-0005-0000-0000-0000DE080000}"/>
    <cellStyle name="Денежный 101 5" xfId="6125" xr:uid="{00000000-0005-0000-0000-0000DF080000}"/>
    <cellStyle name="Денежный 102" xfId="177" xr:uid="{00000000-0005-0000-0000-0000E0080000}"/>
    <cellStyle name="Денежный 102 2" xfId="178" xr:uid="{00000000-0005-0000-0000-0000E1080000}"/>
    <cellStyle name="Денежный 102 2 2" xfId="2208" xr:uid="{00000000-0005-0000-0000-0000E2080000}"/>
    <cellStyle name="Денежный 102 2 3" xfId="4282" xr:uid="{00000000-0005-0000-0000-0000E3080000}"/>
    <cellStyle name="Денежный 102 2 4" xfId="6128" xr:uid="{00000000-0005-0000-0000-0000E4080000}"/>
    <cellStyle name="Денежный 102 3" xfId="2207" xr:uid="{00000000-0005-0000-0000-0000E5080000}"/>
    <cellStyle name="Денежный 102 4" xfId="4281" xr:uid="{00000000-0005-0000-0000-0000E6080000}"/>
    <cellStyle name="Денежный 102 5" xfId="6127" xr:uid="{00000000-0005-0000-0000-0000E7080000}"/>
    <cellStyle name="Денежный 103" xfId="179" xr:uid="{00000000-0005-0000-0000-0000E8080000}"/>
    <cellStyle name="Денежный 103 2" xfId="180" xr:uid="{00000000-0005-0000-0000-0000E9080000}"/>
    <cellStyle name="Денежный 103 2 2" xfId="2210" xr:uid="{00000000-0005-0000-0000-0000EA080000}"/>
    <cellStyle name="Денежный 103 2 3" xfId="4284" xr:uid="{00000000-0005-0000-0000-0000EB080000}"/>
    <cellStyle name="Денежный 103 2 4" xfId="6130" xr:uid="{00000000-0005-0000-0000-0000EC080000}"/>
    <cellStyle name="Денежный 103 3" xfId="2209" xr:uid="{00000000-0005-0000-0000-0000ED080000}"/>
    <cellStyle name="Денежный 103 4" xfId="4283" xr:uid="{00000000-0005-0000-0000-0000EE080000}"/>
    <cellStyle name="Денежный 103 5" xfId="6129" xr:uid="{00000000-0005-0000-0000-0000EF080000}"/>
    <cellStyle name="Денежный 104" xfId="181" xr:uid="{00000000-0005-0000-0000-0000F0080000}"/>
    <cellStyle name="Денежный 104 2" xfId="182" xr:uid="{00000000-0005-0000-0000-0000F1080000}"/>
    <cellStyle name="Денежный 104 2 2" xfId="2212" xr:uid="{00000000-0005-0000-0000-0000F2080000}"/>
    <cellStyle name="Денежный 104 2 3" xfId="4286" xr:uid="{00000000-0005-0000-0000-0000F3080000}"/>
    <cellStyle name="Денежный 104 2 4" xfId="6132" xr:uid="{00000000-0005-0000-0000-0000F4080000}"/>
    <cellStyle name="Денежный 104 3" xfId="2211" xr:uid="{00000000-0005-0000-0000-0000F5080000}"/>
    <cellStyle name="Денежный 104 4" xfId="4285" xr:uid="{00000000-0005-0000-0000-0000F6080000}"/>
    <cellStyle name="Денежный 104 5" xfId="6131" xr:uid="{00000000-0005-0000-0000-0000F7080000}"/>
    <cellStyle name="Денежный 105" xfId="183" xr:uid="{00000000-0005-0000-0000-0000F8080000}"/>
    <cellStyle name="Денежный 105 2" xfId="184" xr:uid="{00000000-0005-0000-0000-0000F9080000}"/>
    <cellStyle name="Денежный 105 2 2" xfId="2214" xr:uid="{00000000-0005-0000-0000-0000FA080000}"/>
    <cellStyle name="Денежный 105 2 3" xfId="4288" xr:uid="{00000000-0005-0000-0000-0000FB080000}"/>
    <cellStyle name="Денежный 105 2 4" xfId="6134" xr:uid="{00000000-0005-0000-0000-0000FC080000}"/>
    <cellStyle name="Денежный 105 3" xfId="2213" xr:uid="{00000000-0005-0000-0000-0000FD080000}"/>
    <cellStyle name="Денежный 105 4" xfId="4287" xr:uid="{00000000-0005-0000-0000-0000FE080000}"/>
    <cellStyle name="Денежный 105 5" xfId="6133" xr:uid="{00000000-0005-0000-0000-0000FF080000}"/>
    <cellStyle name="Денежный 106" xfId="185" xr:uid="{00000000-0005-0000-0000-000000090000}"/>
    <cellStyle name="Денежный 106 2" xfId="186" xr:uid="{00000000-0005-0000-0000-000001090000}"/>
    <cellStyle name="Денежный 106 2 2" xfId="2216" xr:uid="{00000000-0005-0000-0000-000002090000}"/>
    <cellStyle name="Денежный 106 2 3" xfId="4290" xr:uid="{00000000-0005-0000-0000-000003090000}"/>
    <cellStyle name="Денежный 106 2 4" xfId="6136" xr:uid="{00000000-0005-0000-0000-000004090000}"/>
    <cellStyle name="Денежный 106 3" xfId="2215" xr:uid="{00000000-0005-0000-0000-000005090000}"/>
    <cellStyle name="Денежный 106 4" xfId="4289" xr:uid="{00000000-0005-0000-0000-000006090000}"/>
    <cellStyle name="Денежный 106 5" xfId="6135" xr:uid="{00000000-0005-0000-0000-000007090000}"/>
    <cellStyle name="Денежный 107" xfId="187" xr:uid="{00000000-0005-0000-0000-000008090000}"/>
    <cellStyle name="Денежный 107 2" xfId="188" xr:uid="{00000000-0005-0000-0000-000009090000}"/>
    <cellStyle name="Денежный 107 2 2" xfId="2218" xr:uid="{00000000-0005-0000-0000-00000A090000}"/>
    <cellStyle name="Денежный 107 2 3" xfId="4292" xr:uid="{00000000-0005-0000-0000-00000B090000}"/>
    <cellStyle name="Денежный 107 2 4" xfId="6138" xr:uid="{00000000-0005-0000-0000-00000C090000}"/>
    <cellStyle name="Денежный 107 3" xfId="2217" xr:uid="{00000000-0005-0000-0000-00000D090000}"/>
    <cellStyle name="Денежный 107 4" xfId="4291" xr:uid="{00000000-0005-0000-0000-00000E090000}"/>
    <cellStyle name="Денежный 107 5" xfId="6137" xr:uid="{00000000-0005-0000-0000-00000F090000}"/>
    <cellStyle name="Денежный 108" xfId="189" xr:uid="{00000000-0005-0000-0000-000010090000}"/>
    <cellStyle name="Денежный 108 2" xfId="190" xr:uid="{00000000-0005-0000-0000-000011090000}"/>
    <cellStyle name="Денежный 108 2 2" xfId="2220" xr:uid="{00000000-0005-0000-0000-000012090000}"/>
    <cellStyle name="Денежный 108 2 3" xfId="4294" xr:uid="{00000000-0005-0000-0000-000013090000}"/>
    <cellStyle name="Денежный 108 2 4" xfId="6140" xr:uid="{00000000-0005-0000-0000-000014090000}"/>
    <cellStyle name="Денежный 108 3" xfId="2219" xr:uid="{00000000-0005-0000-0000-000015090000}"/>
    <cellStyle name="Денежный 108 4" xfId="4293" xr:uid="{00000000-0005-0000-0000-000016090000}"/>
    <cellStyle name="Денежный 108 5" xfId="6139" xr:uid="{00000000-0005-0000-0000-000017090000}"/>
    <cellStyle name="Денежный 109" xfId="191" xr:uid="{00000000-0005-0000-0000-000018090000}"/>
    <cellStyle name="Денежный 109 2" xfId="192" xr:uid="{00000000-0005-0000-0000-000019090000}"/>
    <cellStyle name="Денежный 109 2 2" xfId="2222" xr:uid="{00000000-0005-0000-0000-00001A090000}"/>
    <cellStyle name="Денежный 109 2 3" xfId="4296" xr:uid="{00000000-0005-0000-0000-00001B090000}"/>
    <cellStyle name="Денежный 109 2 4" xfId="6142" xr:uid="{00000000-0005-0000-0000-00001C090000}"/>
    <cellStyle name="Денежный 109 3" xfId="2221" xr:uid="{00000000-0005-0000-0000-00001D090000}"/>
    <cellStyle name="Денежный 109 4" xfId="4295" xr:uid="{00000000-0005-0000-0000-00001E090000}"/>
    <cellStyle name="Денежный 109 5" xfId="6141" xr:uid="{00000000-0005-0000-0000-00001F090000}"/>
    <cellStyle name="Денежный 11" xfId="193" xr:uid="{00000000-0005-0000-0000-000020090000}"/>
    <cellStyle name="Денежный 11 2" xfId="194" xr:uid="{00000000-0005-0000-0000-000021090000}"/>
    <cellStyle name="Денежный 11 2 2" xfId="195" xr:uid="{00000000-0005-0000-0000-000022090000}"/>
    <cellStyle name="Денежный 11 2 2 2" xfId="196" xr:uid="{00000000-0005-0000-0000-000023090000}"/>
    <cellStyle name="Денежный 11 2 2 2 2" xfId="2226" xr:uid="{00000000-0005-0000-0000-000024090000}"/>
    <cellStyle name="Денежный 11 2 2 2 3" xfId="4300" xr:uid="{00000000-0005-0000-0000-000025090000}"/>
    <cellStyle name="Денежный 11 2 2 2 4" xfId="6146" xr:uid="{00000000-0005-0000-0000-000026090000}"/>
    <cellStyle name="Денежный 11 2 2 3" xfId="2225" xr:uid="{00000000-0005-0000-0000-000027090000}"/>
    <cellStyle name="Денежный 11 2 2 4" xfId="4299" xr:uid="{00000000-0005-0000-0000-000028090000}"/>
    <cellStyle name="Денежный 11 2 2 5" xfId="6145" xr:uid="{00000000-0005-0000-0000-000029090000}"/>
    <cellStyle name="Денежный 11 2 3" xfId="197" xr:uid="{00000000-0005-0000-0000-00002A090000}"/>
    <cellStyle name="Денежный 11 2 3 2" xfId="198" xr:uid="{00000000-0005-0000-0000-00002B090000}"/>
    <cellStyle name="Денежный 11 2 3 2 2" xfId="2228" xr:uid="{00000000-0005-0000-0000-00002C090000}"/>
    <cellStyle name="Денежный 11 2 3 2 3" xfId="4302" xr:uid="{00000000-0005-0000-0000-00002D090000}"/>
    <cellStyle name="Денежный 11 2 3 2 4" xfId="6148" xr:uid="{00000000-0005-0000-0000-00002E090000}"/>
    <cellStyle name="Денежный 11 2 3 3" xfId="2227" xr:uid="{00000000-0005-0000-0000-00002F090000}"/>
    <cellStyle name="Денежный 11 2 3 4" xfId="4301" xr:uid="{00000000-0005-0000-0000-000030090000}"/>
    <cellStyle name="Денежный 11 2 3 5" xfId="6147" xr:uid="{00000000-0005-0000-0000-000031090000}"/>
    <cellStyle name="Денежный 11 2 4" xfId="2224" xr:uid="{00000000-0005-0000-0000-000032090000}"/>
    <cellStyle name="Денежный 11 2 4 2" xfId="4298" xr:uid="{00000000-0005-0000-0000-000033090000}"/>
    <cellStyle name="Денежный 11 2 5" xfId="4111" xr:uid="{00000000-0005-0000-0000-000034090000}"/>
    <cellStyle name="Денежный 11 2 6" xfId="6144" xr:uid="{00000000-0005-0000-0000-000035090000}"/>
    <cellStyle name="Денежный 11 3" xfId="2223" xr:uid="{00000000-0005-0000-0000-000036090000}"/>
    <cellStyle name="Денежный 11 3 2" xfId="4297" xr:uid="{00000000-0005-0000-0000-000037090000}"/>
    <cellStyle name="Денежный 11 4" xfId="4110" xr:uid="{00000000-0005-0000-0000-000038090000}"/>
    <cellStyle name="Денежный 11 5" xfId="6143" xr:uid="{00000000-0005-0000-0000-000039090000}"/>
    <cellStyle name="Денежный 110" xfId="199" xr:uid="{00000000-0005-0000-0000-00003A090000}"/>
    <cellStyle name="Денежный 110 2" xfId="200" xr:uid="{00000000-0005-0000-0000-00003B090000}"/>
    <cellStyle name="Денежный 110 2 2" xfId="2230" xr:uid="{00000000-0005-0000-0000-00003C090000}"/>
    <cellStyle name="Денежный 110 2 3" xfId="4304" xr:uid="{00000000-0005-0000-0000-00003D090000}"/>
    <cellStyle name="Денежный 110 2 4" xfId="6150" xr:uid="{00000000-0005-0000-0000-00003E090000}"/>
    <cellStyle name="Денежный 110 3" xfId="2229" xr:uid="{00000000-0005-0000-0000-00003F090000}"/>
    <cellStyle name="Денежный 110 4" xfId="4303" xr:uid="{00000000-0005-0000-0000-000040090000}"/>
    <cellStyle name="Денежный 110 5" xfId="6149" xr:uid="{00000000-0005-0000-0000-000041090000}"/>
    <cellStyle name="Денежный 111" xfId="201" xr:uid="{00000000-0005-0000-0000-000042090000}"/>
    <cellStyle name="Денежный 111 2" xfId="202" xr:uid="{00000000-0005-0000-0000-000043090000}"/>
    <cellStyle name="Денежный 111 2 2" xfId="2232" xr:uid="{00000000-0005-0000-0000-000044090000}"/>
    <cellStyle name="Денежный 111 2 3" xfId="4306" xr:uid="{00000000-0005-0000-0000-000045090000}"/>
    <cellStyle name="Денежный 111 2 4" xfId="6152" xr:uid="{00000000-0005-0000-0000-000046090000}"/>
    <cellStyle name="Денежный 111 3" xfId="2231" xr:uid="{00000000-0005-0000-0000-000047090000}"/>
    <cellStyle name="Денежный 111 4" xfId="4305" xr:uid="{00000000-0005-0000-0000-000048090000}"/>
    <cellStyle name="Денежный 111 5" xfId="6151" xr:uid="{00000000-0005-0000-0000-000049090000}"/>
    <cellStyle name="Денежный 112" xfId="203" xr:uid="{00000000-0005-0000-0000-00004A090000}"/>
    <cellStyle name="Денежный 112 2" xfId="204" xr:uid="{00000000-0005-0000-0000-00004B090000}"/>
    <cellStyle name="Денежный 112 2 2" xfId="2234" xr:uid="{00000000-0005-0000-0000-00004C090000}"/>
    <cellStyle name="Денежный 112 2 3" xfId="4308" xr:uid="{00000000-0005-0000-0000-00004D090000}"/>
    <cellStyle name="Денежный 112 2 4" xfId="6154" xr:uid="{00000000-0005-0000-0000-00004E090000}"/>
    <cellStyle name="Денежный 112 3" xfId="2233" xr:uid="{00000000-0005-0000-0000-00004F090000}"/>
    <cellStyle name="Денежный 112 4" xfId="4307" xr:uid="{00000000-0005-0000-0000-000050090000}"/>
    <cellStyle name="Денежный 112 5" xfId="6153" xr:uid="{00000000-0005-0000-0000-000051090000}"/>
    <cellStyle name="Денежный 113" xfId="205" xr:uid="{00000000-0005-0000-0000-000052090000}"/>
    <cellStyle name="Денежный 113 2" xfId="206" xr:uid="{00000000-0005-0000-0000-000053090000}"/>
    <cellStyle name="Денежный 113 2 2" xfId="2236" xr:uid="{00000000-0005-0000-0000-000054090000}"/>
    <cellStyle name="Денежный 113 2 3" xfId="4310" xr:uid="{00000000-0005-0000-0000-000055090000}"/>
    <cellStyle name="Денежный 113 2 4" xfId="6156" xr:uid="{00000000-0005-0000-0000-000056090000}"/>
    <cellStyle name="Денежный 113 3" xfId="2235" xr:uid="{00000000-0005-0000-0000-000057090000}"/>
    <cellStyle name="Денежный 113 4" xfId="4309" xr:uid="{00000000-0005-0000-0000-000058090000}"/>
    <cellStyle name="Денежный 113 5" xfId="6155" xr:uid="{00000000-0005-0000-0000-000059090000}"/>
    <cellStyle name="Денежный 114" xfId="207" xr:uid="{00000000-0005-0000-0000-00005A090000}"/>
    <cellStyle name="Денежный 114 2" xfId="208" xr:uid="{00000000-0005-0000-0000-00005B090000}"/>
    <cellStyle name="Денежный 114 2 2" xfId="2238" xr:uid="{00000000-0005-0000-0000-00005C090000}"/>
    <cellStyle name="Денежный 114 2 3" xfId="4312" xr:uid="{00000000-0005-0000-0000-00005D090000}"/>
    <cellStyle name="Денежный 114 2 4" xfId="6158" xr:uid="{00000000-0005-0000-0000-00005E090000}"/>
    <cellStyle name="Денежный 114 3" xfId="2237" xr:uid="{00000000-0005-0000-0000-00005F090000}"/>
    <cellStyle name="Денежный 114 4" xfId="4311" xr:uid="{00000000-0005-0000-0000-000060090000}"/>
    <cellStyle name="Денежный 114 5" xfId="6157" xr:uid="{00000000-0005-0000-0000-000061090000}"/>
    <cellStyle name="Денежный 115" xfId="209" xr:uid="{00000000-0005-0000-0000-000062090000}"/>
    <cellStyle name="Денежный 115 2" xfId="210" xr:uid="{00000000-0005-0000-0000-000063090000}"/>
    <cellStyle name="Денежный 115 2 2" xfId="2240" xr:uid="{00000000-0005-0000-0000-000064090000}"/>
    <cellStyle name="Денежный 115 2 3" xfId="4314" xr:uid="{00000000-0005-0000-0000-000065090000}"/>
    <cellStyle name="Денежный 115 2 4" xfId="6160" xr:uid="{00000000-0005-0000-0000-000066090000}"/>
    <cellStyle name="Денежный 115 3" xfId="2239" xr:uid="{00000000-0005-0000-0000-000067090000}"/>
    <cellStyle name="Денежный 115 4" xfId="4313" xr:uid="{00000000-0005-0000-0000-000068090000}"/>
    <cellStyle name="Денежный 115 5" xfId="6159" xr:uid="{00000000-0005-0000-0000-000069090000}"/>
    <cellStyle name="Денежный 116" xfId="211" xr:uid="{00000000-0005-0000-0000-00006A090000}"/>
    <cellStyle name="Денежный 116 2" xfId="212" xr:uid="{00000000-0005-0000-0000-00006B090000}"/>
    <cellStyle name="Денежный 116 2 2" xfId="2242" xr:uid="{00000000-0005-0000-0000-00006C090000}"/>
    <cellStyle name="Денежный 116 2 3" xfId="4316" xr:uid="{00000000-0005-0000-0000-00006D090000}"/>
    <cellStyle name="Денежный 116 2 4" xfId="6162" xr:uid="{00000000-0005-0000-0000-00006E090000}"/>
    <cellStyle name="Денежный 116 3" xfId="2241" xr:uid="{00000000-0005-0000-0000-00006F090000}"/>
    <cellStyle name="Денежный 116 4" xfId="4315" xr:uid="{00000000-0005-0000-0000-000070090000}"/>
    <cellStyle name="Денежный 116 5" xfId="6161" xr:uid="{00000000-0005-0000-0000-000071090000}"/>
    <cellStyle name="Денежный 117" xfId="213" xr:uid="{00000000-0005-0000-0000-000072090000}"/>
    <cellStyle name="Денежный 117 2" xfId="214" xr:uid="{00000000-0005-0000-0000-000073090000}"/>
    <cellStyle name="Денежный 117 2 2" xfId="2244" xr:uid="{00000000-0005-0000-0000-000074090000}"/>
    <cellStyle name="Денежный 117 2 3" xfId="4318" xr:uid="{00000000-0005-0000-0000-000075090000}"/>
    <cellStyle name="Денежный 117 2 4" xfId="6164" xr:uid="{00000000-0005-0000-0000-000076090000}"/>
    <cellStyle name="Денежный 117 3" xfId="2243" xr:uid="{00000000-0005-0000-0000-000077090000}"/>
    <cellStyle name="Денежный 117 4" xfId="4317" xr:uid="{00000000-0005-0000-0000-000078090000}"/>
    <cellStyle name="Денежный 117 5" xfId="6163" xr:uid="{00000000-0005-0000-0000-000079090000}"/>
    <cellStyle name="Денежный 118" xfId="215" xr:uid="{00000000-0005-0000-0000-00007A090000}"/>
    <cellStyle name="Денежный 118 2" xfId="216" xr:uid="{00000000-0005-0000-0000-00007B090000}"/>
    <cellStyle name="Денежный 118 2 2" xfId="2246" xr:uid="{00000000-0005-0000-0000-00007C090000}"/>
    <cellStyle name="Денежный 118 2 3" xfId="4320" xr:uid="{00000000-0005-0000-0000-00007D090000}"/>
    <cellStyle name="Денежный 118 2 4" xfId="6166" xr:uid="{00000000-0005-0000-0000-00007E090000}"/>
    <cellStyle name="Денежный 118 3" xfId="2245" xr:uid="{00000000-0005-0000-0000-00007F090000}"/>
    <cellStyle name="Денежный 118 4" xfId="4319" xr:uid="{00000000-0005-0000-0000-000080090000}"/>
    <cellStyle name="Денежный 118 5" xfId="6165" xr:uid="{00000000-0005-0000-0000-000081090000}"/>
    <cellStyle name="Денежный 119" xfId="217" xr:uid="{00000000-0005-0000-0000-000082090000}"/>
    <cellStyle name="Денежный 119 2" xfId="218" xr:uid="{00000000-0005-0000-0000-000083090000}"/>
    <cellStyle name="Денежный 119 2 2" xfId="2248" xr:uid="{00000000-0005-0000-0000-000084090000}"/>
    <cellStyle name="Денежный 119 2 3" xfId="4322" xr:uid="{00000000-0005-0000-0000-000085090000}"/>
    <cellStyle name="Денежный 119 2 4" xfId="6168" xr:uid="{00000000-0005-0000-0000-000086090000}"/>
    <cellStyle name="Денежный 119 3" xfId="2247" xr:uid="{00000000-0005-0000-0000-000087090000}"/>
    <cellStyle name="Денежный 119 4" xfId="4321" xr:uid="{00000000-0005-0000-0000-000088090000}"/>
    <cellStyle name="Денежный 119 5" xfId="6167" xr:uid="{00000000-0005-0000-0000-000089090000}"/>
    <cellStyle name="Денежный 12" xfId="219" xr:uid="{00000000-0005-0000-0000-00008A090000}"/>
    <cellStyle name="Денежный 12 2" xfId="220" xr:uid="{00000000-0005-0000-0000-00008B090000}"/>
    <cellStyle name="Денежный 12 2 2" xfId="221" xr:uid="{00000000-0005-0000-0000-00008C090000}"/>
    <cellStyle name="Денежный 12 2 2 2" xfId="222" xr:uid="{00000000-0005-0000-0000-00008D090000}"/>
    <cellStyle name="Денежный 12 2 2 2 2" xfId="2252" xr:uid="{00000000-0005-0000-0000-00008E090000}"/>
    <cellStyle name="Денежный 12 2 2 2 3" xfId="4326" xr:uid="{00000000-0005-0000-0000-00008F090000}"/>
    <cellStyle name="Денежный 12 2 2 2 4" xfId="6172" xr:uid="{00000000-0005-0000-0000-000090090000}"/>
    <cellStyle name="Денежный 12 2 2 3" xfId="2251" xr:uid="{00000000-0005-0000-0000-000091090000}"/>
    <cellStyle name="Денежный 12 2 2 4" xfId="4325" xr:uid="{00000000-0005-0000-0000-000092090000}"/>
    <cellStyle name="Денежный 12 2 2 5" xfId="6171" xr:uid="{00000000-0005-0000-0000-000093090000}"/>
    <cellStyle name="Денежный 12 2 3" xfId="223" xr:uid="{00000000-0005-0000-0000-000094090000}"/>
    <cellStyle name="Денежный 12 2 3 2" xfId="224" xr:uid="{00000000-0005-0000-0000-000095090000}"/>
    <cellStyle name="Денежный 12 2 3 2 2" xfId="2254" xr:uid="{00000000-0005-0000-0000-000096090000}"/>
    <cellStyle name="Денежный 12 2 3 2 3" xfId="4328" xr:uid="{00000000-0005-0000-0000-000097090000}"/>
    <cellStyle name="Денежный 12 2 3 2 4" xfId="6174" xr:uid="{00000000-0005-0000-0000-000098090000}"/>
    <cellStyle name="Денежный 12 2 3 3" xfId="2253" xr:uid="{00000000-0005-0000-0000-000099090000}"/>
    <cellStyle name="Денежный 12 2 3 4" xfId="4327" xr:uid="{00000000-0005-0000-0000-00009A090000}"/>
    <cellStyle name="Денежный 12 2 3 5" xfId="6173" xr:uid="{00000000-0005-0000-0000-00009B090000}"/>
    <cellStyle name="Денежный 12 2 4" xfId="2250" xr:uid="{00000000-0005-0000-0000-00009C090000}"/>
    <cellStyle name="Денежный 12 2 4 2" xfId="4324" xr:uid="{00000000-0005-0000-0000-00009D090000}"/>
    <cellStyle name="Денежный 12 2 5" xfId="4113" xr:uid="{00000000-0005-0000-0000-00009E090000}"/>
    <cellStyle name="Денежный 12 2 6" xfId="6170" xr:uid="{00000000-0005-0000-0000-00009F090000}"/>
    <cellStyle name="Денежный 12 3" xfId="2249" xr:uid="{00000000-0005-0000-0000-0000A0090000}"/>
    <cellStyle name="Денежный 12 3 2" xfId="4323" xr:uid="{00000000-0005-0000-0000-0000A1090000}"/>
    <cellStyle name="Денежный 12 4" xfId="4112" xr:uid="{00000000-0005-0000-0000-0000A2090000}"/>
    <cellStyle name="Денежный 12 5" xfId="6169" xr:uid="{00000000-0005-0000-0000-0000A3090000}"/>
    <cellStyle name="Денежный 120" xfId="225" xr:uid="{00000000-0005-0000-0000-0000A4090000}"/>
    <cellStyle name="Денежный 120 2" xfId="226" xr:uid="{00000000-0005-0000-0000-0000A5090000}"/>
    <cellStyle name="Денежный 120 2 2" xfId="2256" xr:uid="{00000000-0005-0000-0000-0000A6090000}"/>
    <cellStyle name="Денежный 120 2 3" xfId="4330" xr:uid="{00000000-0005-0000-0000-0000A7090000}"/>
    <cellStyle name="Денежный 120 2 4" xfId="6176" xr:uid="{00000000-0005-0000-0000-0000A8090000}"/>
    <cellStyle name="Денежный 120 3" xfId="2255" xr:uid="{00000000-0005-0000-0000-0000A9090000}"/>
    <cellStyle name="Денежный 120 4" xfId="4329" xr:uid="{00000000-0005-0000-0000-0000AA090000}"/>
    <cellStyle name="Денежный 120 5" xfId="6175" xr:uid="{00000000-0005-0000-0000-0000AB090000}"/>
    <cellStyle name="Денежный 121" xfId="227" xr:uid="{00000000-0005-0000-0000-0000AC090000}"/>
    <cellStyle name="Денежный 121 2" xfId="228" xr:uid="{00000000-0005-0000-0000-0000AD090000}"/>
    <cellStyle name="Денежный 121 2 2" xfId="2258" xr:uid="{00000000-0005-0000-0000-0000AE090000}"/>
    <cellStyle name="Денежный 121 2 3" xfId="4332" xr:uid="{00000000-0005-0000-0000-0000AF090000}"/>
    <cellStyle name="Денежный 121 2 4" xfId="6178" xr:uid="{00000000-0005-0000-0000-0000B0090000}"/>
    <cellStyle name="Денежный 121 3" xfId="2257" xr:uid="{00000000-0005-0000-0000-0000B1090000}"/>
    <cellStyle name="Денежный 121 4" xfId="4331" xr:uid="{00000000-0005-0000-0000-0000B2090000}"/>
    <cellStyle name="Денежный 121 5" xfId="6177" xr:uid="{00000000-0005-0000-0000-0000B3090000}"/>
    <cellStyle name="Денежный 122" xfId="229" xr:uid="{00000000-0005-0000-0000-0000B4090000}"/>
    <cellStyle name="Денежный 122 2" xfId="230" xr:uid="{00000000-0005-0000-0000-0000B5090000}"/>
    <cellStyle name="Денежный 122 2 2" xfId="2260" xr:uid="{00000000-0005-0000-0000-0000B6090000}"/>
    <cellStyle name="Денежный 122 2 3" xfId="4334" xr:uid="{00000000-0005-0000-0000-0000B7090000}"/>
    <cellStyle name="Денежный 122 2 4" xfId="6180" xr:uid="{00000000-0005-0000-0000-0000B8090000}"/>
    <cellStyle name="Денежный 122 3" xfId="2259" xr:uid="{00000000-0005-0000-0000-0000B9090000}"/>
    <cellStyle name="Денежный 122 4" xfId="4333" xr:uid="{00000000-0005-0000-0000-0000BA090000}"/>
    <cellStyle name="Денежный 122 5" xfId="6179" xr:uid="{00000000-0005-0000-0000-0000BB090000}"/>
    <cellStyle name="Денежный 123" xfId="231" xr:uid="{00000000-0005-0000-0000-0000BC090000}"/>
    <cellStyle name="Денежный 123 2" xfId="232" xr:uid="{00000000-0005-0000-0000-0000BD090000}"/>
    <cellStyle name="Денежный 123 2 2" xfId="2262" xr:uid="{00000000-0005-0000-0000-0000BE090000}"/>
    <cellStyle name="Денежный 123 2 3" xfId="4336" xr:uid="{00000000-0005-0000-0000-0000BF090000}"/>
    <cellStyle name="Денежный 123 2 4" xfId="6182" xr:uid="{00000000-0005-0000-0000-0000C0090000}"/>
    <cellStyle name="Денежный 123 3" xfId="2261" xr:uid="{00000000-0005-0000-0000-0000C1090000}"/>
    <cellStyle name="Денежный 123 4" xfId="4335" xr:uid="{00000000-0005-0000-0000-0000C2090000}"/>
    <cellStyle name="Денежный 123 5" xfId="6181" xr:uid="{00000000-0005-0000-0000-0000C3090000}"/>
    <cellStyle name="Денежный 124" xfId="233" xr:uid="{00000000-0005-0000-0000-0000C4090000}"/>
    <cellStyle name="Денежный 124 2" xfId="234" xr:uid="{00000000-0005-0000-0000-0000C5090000}"/>
    <cellStyle name="Денежный 124 2 2" xfId="2264" xr:uid="{00000000-0005-0000-0000-0000C6090000}"/>
    <cellStyle name="Денежный 124 2 3" xfId="4338" xr:uid="{00000000-0005-0000-0000-0000C7090000}"/>
    <cellStyle name="Денежный 124 2 4" xfId="6184" xr:uid="{00000000-0005-0000-0000-0000C8090000}"/>
    <cellStyle name="Денежный 124 3" xfId="2263" xr:uid="{00000000-0005-0000-0000-0000C9090000}"/>
    <cellStyle name="Денежный 124 4" xfId="4337" xr:uid="{00000000-0005-0000-0000-0000CA090000}"/>
    <cellStyle name="Денежный 124 5" xfId="6183" xr:uid="{00000000-0005-0000-0000-0000CB090000}"/>
    <cellStyle name="Денежный 125" xfId="235" xr:uid="{00000000-0005-0000-0000-0000CC090000}"/>
    <cellStyle name="Денежный 125 2" xfId="236" xr:uid="{00000000-0005-0000-0000-0000CD090000}"/>
    <cellStyle name="Денежный 125 2 2" xfId="2266" xr:uid="{00000000-0005-0000-0000-0000CE090000}"/>
    <cellStyle name="Денежный 125 2 3" xfId="4340" xr:uid="{00000000-0005-0000-0000-0000CF090000}"/>
    <cellStyle name="Денежный 125 2 4" xfId="6186" xr:uid="{00000000-0005-0000-0000-0000D0090000}"/>
    <cellStyle name="Денежный 125 3" xfId="2265" xr:uid="{00000000-0005-0000-0000-0000D1090000}"/>
    <cellStyle name="Денежный 125 4" xfId="4339" xr:uid="{00000000-0005-0000-0000-0000D2090000}"/>
    <cellStyle name="Денежный 125 5" xfId="6185" xr:uid="{00000000-0005-0000-0000-0000D3090000}"/>
    <cellStyle name="Денежный 126" xfId="237" xr:uid="{00000000-0005-0000-0000-0000D4090000}"/>
    <cellStyle name="Денежный 126 2" xfId="238" xr:uid="{00000000-0005-0000-0000-0000D5090000}"/>
    <cellStyle name="Денежный 126 2 2" xfId="2268" xr:uid="{00000000-0005-0000-0000-0000D6090000}"/>
    <cellStyle name="Денежный 126 2 3" xfId="4342" xr:uid="{00000000-0005-0000-0000-0000D7090000}"/>
    <cellStyle name="Денежный 126 2 4" xfId="6188" xr:uid="{00000000-0005-0000-0000-0000D8090000}"/>
    <cellStyle name="Денежный 126 3" xfId="2267" xr:uid="{00000000-0005-0000-0000-0000D9090000}"/>
    <cellStyle name="Денежный 126 4" xfId="4341" xr:uid="{00000000-0005-0000-0000-0000DA090000}"/>
    <cellStyle name="Денежный 126 5" xfId="6187" xr:uid="{00000000-0005-0000-0000-0000DB090000}"/>
    <cellStyle name="Денежный 127" xfId="239" xr:uid="{00000000-0005-0000-0000-0000DC090000}"/>
    <cellStyle name="Денежный 127 2" xfId="240" xr:uid="{00000000-0005-0000-0000-0000DD090000}"/>
    <cellStyle name="Денежный 127 2 2" xfId="2270" xr:uid="{00000000-0005-0000-0000-0000DE090000}"/>
    <cellStyle name="Денежный 127 2 3" xfId="4344" xr:uid="{00000000-0005-0000-0000-0000DF090000}"/>
    <cellStyle name="Денежный 127 2 4" xfId="6190" xr:uid="{00000000-0005-0000-0000-0000E0090000}"/>
    <cellStyle name="Денежный 127 3" xfId="2269" xr:uid="{00000000-0005-0000-0000-0000E1090000}"/>
    <cellStyle name="Денежный 127 4" xfId="4343" xr:uid="{00000000-0005-0000-0000-0000E2090000}"/>
    <cellStyle name="Денежный 127 5" xfId="6189" xr:uid="{00000000-0005-0000-0000-0000E3090000}"/>
    <cellStyle name="Денежный 128" xfId="241" xr:uid="{00000000-0005-0000-0000-0000E4090000}"/>
    <cellStyle name="Денежный 128 2" xfId="242" xr:uid="{00000000-0005-0000-0000-0000E5090000}"/>
    <cellStyle name="Денежный 128 2 2" xfId="2272" xr:uid="{00000000-0005-0000-0000-0000E6090000}"/>
    <cellStyle name="Денежный 128 2 3" xfId="4346" xr:uid="{00000000-0005-0000-0000-0000E7090000}"/>
    <cellStyle name="Денежный 128 2 4" xfId="6192" xr:uid="{00000000-0005-0000-0000-0000E8090000}"/>
    <cellStyle name="Денежный 128 3" xfId="2271" xr:uid="{00000000-0005-0000-0000-0000E9090000}"/>
    <cellStyle name="Денежный 128 4" xfId="4345" xr:uid="{00000000-0005-0000-0000-0000EA090000}"/>
    <cellStyle name="Денежный 128 5" xfId="6191" xr:uid="{00000000-0005-0000-0000-0000EB090000}"/>
    <cellStyle name="Денежный 129" xfId="243" xr:uid="{00000000-0005-0000-0000-0000EC090000}"/>
    <cellStyle name="Денежный 129 2" xfId="244" xr:uid="{00000000-0005-0000-0000-0000ED090000}"/>
    <cellStyle name="Денежный 129 2 2" xfId="2274" xr:uid="{00000000-0005-0000-0000-0000EE090000}"/>
    <cellStyle name="Денежный 129 2 3" xfId="4348" xr:uid="{00000000-0005-0000-0000-0000EF090000}"/>
    <cellStyle name="Денежный 129 2 4" xfId="6194" xr:uid="{00000000-0005-0000-0000-0000F0090000}"/>
    <cellStyle name="Денежный 129 3" xfId="2273" xr:uid="{00000000-0005-0000-0000-0000F1090000}"/>
    <cellStyle name="Денежный 129 4" xfId="4347" xr:uid="{00000000-0005-0000-0000-0000F2090000}"/>
    <cellStyle name="Денежный 129 5" xfId="6193" xr:uid="{00000000-0005-0000-0000-0000F3090000}"/>
    <cellStyle name="Денежный 13" xfId="245" xr:uid="{00000000-0005-0000-0000-0000F4090000}"/>
    <cellStyle name="Денежный 13 2" xfId="246" xr:uid="{00000000-0005-0000-0000-0000F5090000}"/>
    <cellStyle name="Денежный 13 2 2" xfId="247" xr:uid="{00000000-0005-0000-0000-0000F6090000}"/>
    <cellStyle name="Денежный 13 2 2 2" xfId="248" xr:uid="{00000000-0005-0000-0000-0000F7090000}"/>
    <cellStyle name="Денежный 13 2 2 2 2" xfId="2278" xr:uid="{00000000-0005-0000-0000-0000F8090000}"/>
    <cellStyle name="Денежный 13 2 2 2 3" xfId="4352" xr:uid="{00000000-0005-0000-0000-0000F9090000}"/>
    <cellStyle name="Денежный 13 2 2 2 4" xfId="6198" xr:uid="{00000000-0005-0000-0000-0000FA090000}"/>
    <cellStyle name="Денежный 13 2 2 3" xfId="2277" xr:uid="{00000000-0005-0000-0000-0000FB090000}"/>
    <cellStyle name="Денежный 13 2 2 4" xfId="4351" xr:uid="{00000000-0005-0000-0000-0000FC090000}"/>
    <cellStyle name="Денежный 13 2 2 5" xfId="6197" xr:uid="{00000000-0005-0000-0000-0000FD090000}"/>
    <cellStyle name="Денежный 13 2 3" xfId="249" xr:uid="{00000000-0005-0000-0000-0000FE090000}"/>
    <cellStyle name="Денежный 13 2 3 2" xfId="250" xr:uid="{00000000-0005-0000-0000-0000FF090000}"/>
    <cellStyle name="Денежный 13 2 3 2 2" xfId="2280" xr:uid="{00000000-0005-0000-0000-0000000A0000}"/>
    <cellStyle name="Денежный 13 2 3 2 3" xfId="4354" xr:uid="{00000000-0005-0000-0000-0000010A0000}"/>
    <cellStyle name="Денежный 13 2 3 2 4" xfId="6200" xr:uid="{00000000-0005-0000-0000-0000020A0000}"/>
    <cellStyle name="Денежный 13 2 3 3" xfId="2279" xr:uid="{00000000-0005-0000-0000-0000030A0000}"/>
    <cellStyle name="Денежный 13 2 3 4" xfId="4353" xr:uid="{00000000-0005-0000-0000-0000040A0000}"/>
    <cellStyle name="Денежный 13 2 3 5" xfId="6199" xr:uid="{00000000-0005-0000-0000-0000050A0000}"/>
    <cellStyle name="Денежный 13 2 4" xfId="2276" xr:uid="{00000000-0005-0000-0000-0000060A0000}"/>
    <cellStyle name="Денежный 13 2 4 2" xfId="4350" xr:uid="{00000000-0005-0000-0000-0000070A0000}"/>
    <cellStyle name="Денежный 13 2 5" xfId="4115" xr:uid="{00000000-0005-0000-0000-0000080A0000}"/>
    <cellStyle name="Денежный 13 2 6" xfId="6196" xr:uid="{00000000-0005-0000-0000-0000090A0000}"/>
    <cellStyle name="Денежный 13 3" xfId="2275" xr:uid="{00000000-0005-0000-0000-00000A0A0000}"/>
    <cellStyle name="Денежный 13 3 2" xfId="4349" xr:uid="{00000000-0005-0000-0000-00000B0A0000}"/>
    <cellStyle name="Денежный 13 4" xfId="4114" xr:uid="{00000000-0005-0000-0000-00000C0A0000}"/>
    <cellStyle name="Денежный 13 5" xfId="6195" xr:uid="{00000000-0005-0000-0000-00000D0A0000}"/>
    <cellStyle name="Денежный 130" xfId="251" xr:uid="{00000000-0005-0000-0000-00000E0A0000}"/>
    <cellStyle name="Денежный 130 2" xfId="252" xr:uid="{00000000-0005-0000-0000-00000F0A0000}"/>
    <cellStyle name="Денежный 130 2 2" xfId="2282" xr:uid="{00000000-0005-0000-0000-0000100A0000}"/>
    <cellStyle name="Денежный 130 2 3" xfId="4356" xr:uid="{00000000-0005-0000-0000-0000110A0000}"/>
    <cellStyle name="Денежный 130 2 4" xfId="6202" xr:uid="{00000000-0005-0000-0000-0000120A0000}"/>
    <cellStyle name="Денежный 130 3" xfId="2281" xr:uid="{00000000-0005-0000-0000-0000130A0000}"/>
    <cellStyle name="Денежный 130 4" xfId="4355" xr:uid="{00000000-0005-0000-0000-0000140A0000}"/>
    <cellStyle name="Денежный 130 5" xfId="6201" xr:uid="{00000000-0005-0000-0000-0000150A0000}"/>
    <cellStyle name="Денежный 131" xfId="253" xr:uid="{00000000-0005-0000-0000-0000160A0000}"/>
    <cellStyle name="Денежный 131 2" xfId="254" xr:uid="{00000000-0005-0000-0000-0000170A0000}"/>
    <cellStyle name="Денежный 131 2 2" xfId="2284" xr:uid="{00000000-0005-0000-0000-0000180A0000}"/>
    <cellStyle name="Денежный 131 2 3" xfId="4358" xr:uid="{00000000-0005-0000-0000-0000190A0000}"/>
    <cellStyle name="Денежный 131 2 4" xfId="6204" xr:uid="{00000000-0005-0000-0000-00001A0A0000}"/>
    <cellStyle name="Денежный 131 3" xfId="2283" xr:uid="{00000000-0005-0000-0000-00001B0A0000}"/>
    <cellStyle name="Денежный 131 4" xfId="4357" xr:uid="{00000000-0005-0000-0000-00001C0A0000}"/>
    <cellStyle name="Денежный 131 5" xfId="6203" xr:uid="{00000000-0005-0000-0000-00001D0A0000}"/>
    <cellStyle name="Денежный 132" xfId="255" xr:uid="{00000000-0005-0000-0000-00001E0A0000}"/>
    <cellStyle name="Денежный 132 2" xfId="256" xr:uid="{00000000-0005-0000-0000-00001F0A0000}"/>
    <cellStyle name="Денежный 132 2 2" xfId="2286" xr:uid="{00000000-0005-0000-0000-0000200A0000}"/>
    <cellStyle name="Денежный 132 2 3" xfId="4360" xr:uid="{00000000-0005-0000-0000-0000210A0000}"/>
    <cellStyle name="Денежный 132 2 4" xfId="6206" xr:uid="{00000000-0005-0000-0000-0000220A0000}"/>
    <cellStyle name="Денежный 132 3" xfId="2285" xr:uid="{00000000-0005-0000-0000-0000230A0000}"/>
    <cellStyle name="Денежный 132 4" xfId="4359" xr:uid="{00000000-0005-0000-0000-0000240A0000}"/>
    <cellStyle name="Денежный 132 5" xfId="6205" xr:uid="{00000000-0005-0000-0000-0000250A0000}"/>
    <cellStyle name="Денежный 133" xfId="257" xr:uid="{00000000-0005-0000-0000-0000260A0000}"/>
    <cellStyle name="Денежный 133 2" xfId="258" xr:uid="{00000000-0005-0000-0000-0000270A0000}"/>
    <cellStyle name="Денежный 133 2 2" xfId="2288" xr:uid="{00000000-0005-0000-0000-0000280A0000}"/>
    <cellStyle name="Денежный 133 2 3" xfId="4362" xr:uid="{00000000-0005-0000-0000-0000290A0000}"/>
    <cellStyle name="Денежный 133 2 4" xfId="6208" xr:uid="{00000000-0005-0000-0000-00002A0A0000}"/>
    <cellStyle name="Денежный 133 3" xfId="2287" xr:uid="{00000000-0005-0000-0000-00002B0A0000}"/>
    <cellStyle name="Денежный 133 4" xfId="4361" xr:uid="{00000000-0005-0000-0000-00002C0A0000}"/>
    <cellStyle name="Денежный 133 5" xfId="6207" xr:uid="{00000000-0005-0000-0000-00002D0A0000}"/>
    <cellStyle name="Денежный 134" xfId="259" xr:uid="{00000000-0005-0000-0000-00002E0A0000}"/>
    <cellStyle name="Денежный 134 2" xfId="260" xr:uid="{00000000-0005-0000-0000-00002F0A0000}"/>
    <cellStyle name="Денежный 134 2 2" xfId="2290" xr:uid="{00000000-0005-0000-0000-0000300A0000}"/>
    <cellStyle name="Денежный 134 2 3" xfId="4364" xr:uid="{00000000-0005-0000-0000-0000310A0000}"/>
    <cellStyle name="Денежный 134 2 4" xfId="6210" xr:uid="{00000000-0005-0000-0000-0000320A0000}"/>
    <cellStyle name="Денежный 134 3" xfId="2289" xr:uid="{00000000-0005-0000-0000-0000330A0000}"/>
    <cellStyle name="Денежный 134 4" xfId="4363" xr:uid="{00000000-0005-0000-0000-0000340A0000}"/>
    <cellStyle name="Денежный 134 5" xfId="6209" xr:uid="{00000000-0005-0000-0000-0000350A0000}"/>
    <cellStyle name="Денежный 135" xfId="261" xr:uid="{00000000-0005-0000-0000-0000360A0000}"/>
    <cellStyle name="Денежный 135 2" xfId="262" xr:uid="{00000000-0005-0000-0000-0000370A0000}"/>
    <cellStyle name="Денежный 135 2 2" xfId="2292" xr:uid="{00000000-0005-0000-0000-0000380A0000}"/>
    <cellStyle name="Денежный 135 2 3" xfId="4366" xr:uid="{00000000-0005-0000-0000-0000390A0000}"/>
    <cellStyle name="Денежный 135 2 4" xfId="6212" xr:uid="{00000000-0005-0000-0000-00003A0A0000}"/>
    <cellStyle name="Денежный 135 3" xfId="2291" xr:uid="{00000000-0005-0000-0000-00003B0A0000}"/>
    <cellStyle name="Денежный 135 4" xfId="4365" xr:uid="{00000000-0005-0000-0000-00003C0A0000}"/>
    <cellStyle name="Денежный 135 5" xfId="6211" xr:uid="{00000000-0005-0000-0000-00003D0A0000}"/>
    <cellStyle name="Денежный 136" xfId="263" xr:uid="{00000000-0005-0000-0000-00003E0A0000}"/>
    <cellStyle name="Денежный 136 2" xfId="264" xr:uid="{00000000-0005-0000-0000-00003F0A0000}"/>
    <cellStyle name="Денежный 136 2 2" xfId="2294" xr:uid="{00000000-0005-0000-0000-0000400A0000}"/>
    <cellStyle name="Денежный 136 2 3" xfId="4368" xr:uid="{00000000-0005-0000-0000-0000410A0000}"/>
    <cellStyle name="Денежный 136 2 4" xfId="6214" xr:uid="{00000000-0005-0000-0000-0000420A0000}"/>
    <cellStyle name="Денежный 136 3" xfId="2293" xr:uid="{00000000-0005-0000-0000-0000430A0000}"/>
    <cellStyle name="Денежный 136 4" xfId="4367" xr:uid="{00000000-0005-0000-0000-0000440A0000}"/>
    <cellStyle name="Денежный 136 5" xfId="6213" xr:uid="{00000000-0005-0000-0000-0000450A0000}"/>
    <cellStyle name="Денежный 137" xfId="265" xr:uid="{00000000-0005-0000-0000-0000460A0000}"/>
    <cellStyle name="Денежный 137 2" xfId="266" xr:uid="{00000000-0005-0000-0000-0000470A0000}"/>
    <cellStyle name="Денежный 137 2 2" xfId="2296" xr:uid="{00000000-0005-0000-0000-0000480A0000}"/>
    <cellStyle name="Денежный 137 2 3" xfId="4370" xr:uid="{00000000-0005-0000-0000-0000490A0000}"/>
    <cellStyle name="Денежный 137 2 4" xfId="6216" xr:uid="{00000000-0005-0000-0000-00004A0A0000}"/>
    <cellStyle name="Денежный 137 3" xfId="2295" xr:uid="{00000000-0005-0000-0000-00004B0A0000}"/>
    <cellStyle name="Денежный 137 4" xfId="4369" xr:uid="{00000000-0005-0000-0000-00004C0A0000}"/>
    <cellStyle name="Денежный 137 5" xfId="6215" xr:uid="{00000000-0005-0000-0000-00004D0A0000}"/>
    <cellStyle name="Денежный 138" xfId="267" xr:uid="{00000000-0005-0000-0000-00004E0A0000}"/>
    <cellStyle name="Денежный 138 2" xfId="268" xr:uid="{00000000-0005-0000-0000-00004F0A0000}"/>
    <cellStyle name="Денежный 138 2 2" xfId="2298" xr:uid="{00000000-0005-0000-0000-0000500A0000}"/>
    <cellStyle name="Денежный 138 2 3" xfId="4372" xr:uid="{00000000-0005-0000-0000-0000510A0000}"/>
    <cellStyle name="Денежный 138 2 4" xfId="6218" xr:uid="{00000000-0005-0000-0000-0000520A0000}"/>
    <cellStyle name="Денежный 138 3" xfId="2297" xr:uid="{00000000-0005-0000-0000-0000530A0000}"/>
    <cellStyle name="Денежный 138 4" xfId="4371" xr:uid="{00000000-0005-0000-0000-0000540A0000}"/>
    <cellStyle name="Денежный 138 5" xfId="6217" xr:uid="{00000000-0005-0000-0000-0000550A0000}"/>
    <cellStyle name="Денежный 139" xfId="269" xr:uid="{00000000-0005-0000-0000-0000560A0000}"/>
    <cellStyle name="Денежный 139 2" xfId="270" xr:uid="{00000000-0005-0000-0000-0000570A0000}"/>
    <cellStyle name="Денежный 139 2 2" xfId="2300" xr:uid="{00000000-0005-0000-0000-0000580A0000}"/>
    <cellStyle name="Денежный 139 2 3" xfId="4374" xr:uid="{00000000-0005-0000-0000-0000590A0000}"/>
    <cellStyle name="Денежный 139 2 4" xfId="6220" xr:uid="{00000000-0005-0000-0000-00005A0A0000}"/>
    <cellStyle name="Денежный 139 3" xfId="2299" xr:uid="{00000000-0005-0000-0000-00005B0A0000}"/>
    <cellStyle name="Денежный 139 4" xfId="4373" xr:uid="{00000000-0005-0000-0000-00005C0A0000}"/>
    <cellStyle name="Денежный 139 5" xfId="6219" xr:uid="{00000000-0005-0000-0000-00005D0A0000}"/>
    <cellStyle name="Денежный 14" xfId="271" xr:uid="{00000000-0005-0000-0000-00005E0A0000}"/>
    <cellStyle name="Денежный 14 2" xfId="272" xr:uid="{00000000-0005-0000-0000-00005F0A0000}"/>
    <cellStyle name="Денежный 14 2 2" xfId="273" xr:uid="{00000000-0005-0000-0000-0000600A0000}"/>
    <cellStyle name="Денежный 14 2 2 2" xfId="274" xr:uid="{00000000-0005-0000-0000-0000610A0000}"/>
    <cellStyle name="Денежный 14 2 2 2 2" xfId="2304" xr:uid="{00000000-0005-0000-0000-0000620A0000}"/>
    <cellStyle name="Денежный 14 2 2 2 3" xfId="4378" xr:uid="{00000000-0005-0000-0000-0000630A0000}"/>
    <cellStyle name="Денежный 14 2 2 2 4" xfId="6224" xr:uid="{00000000-0005-0000-0000-0000640A0000}"/>
    <cellStyle name="Денежный 14 2 2 3" xfId="2303" xr:uid="{00000000-0005-0000-0000-0000650A0000}"/>
    <cellStyle name="Денежный 14 2 2 4" xfId="4377" xr:uid="{00000000-0005-0000-0000-0000660A0000}"/>
    <cellStyle name="Денежный 14 2 2 5" xfId="6223" xr:uid="{00000000-0005-0000-0000-0000670A0000}"/>
    <cellStyle name="Денежный 14 2 3" xfId="275" xr:uid="{00000000-0005-0000-0000-0000680A0000}"/>
    <cellStyle name="Денежный 14 2 3 2" xfId="276" xr:uid="{00000000-0005-0000-0000-0000690A0000}"/>
    <cellStyle name="Денежный 14 2 3 2 2" xfId="2306" xr:uid="{00000000-0005-0000-0000-00006A0A0000}"/>
    <cellStyle name="Денежный 14 2 3 2 3" xfId="4380" xr:uid="{00000000-0005-0000-0000-00006B0A0000}"/>
    <cellStyle name="Денежный 14 2 3 2 4" xfId="6226" xr:uid="{00000000-0005-0000-0000-00006C0A0000}"/>
    <cellStyle name="Денежный 14 2 3 3" xfId="2305" xr:uid="{00000000-0005-0000-0000-00006D0A0000}"/>
    <cellStyle name="Денежный 14 2 3 4" xfId="4379" xr:uid="{00000000-0005-0000-0000-00006E0A0000}"/>
    <cellStyle name="Денежный 14 2 3 5" xfId="6225" xr:uid="{00000000-0005-0000-0000-00006F0A0000}"/>
    <cellStyle name="Денежный 14 2 4" xfId="2302" xr:uid="{00000000-0005-0000-0000-0000700A0000}"/>
    <cellStyle name="Денежный 14 2 4 2" xfId="4376" xr:uid="{00000000-0005-0000-0000-0000710A0000}"/>
    <cellStyle name="Денежный 14 2 5" xfId="4117" xr:uid="{00000000-0005-0000-0000-0000720A0000}"/>
    <cellStyle name="Денежный 14 2 6" xfId="6222" xr:uid="{00000000-0005-0000-0000-0000730A0000}"/>
    <cellStyle name="Денежный 14 3" xfId="2301" xr:uid="{00000000-0005-0000-0000-0000740A0000}"/>
    <cellStyle name="Денежный 14 3 2" xfId="4375" xr:uid="{00000000-0005-0000-0000-0000750A0000}"/>
    <cellStyle name="Денежный 14 4" xfId="4116" xr:uid="{00000000-0005-0000-0000-0000760A0000}"/>
    <cellStyle name="Денежный 14 5" xfId="6221" xr:uid="{00000000-0005-0000-0000-0000770A0000}"/>
    <cellStyle name="Денежный 140" xfId="277" xr:uid="{00000000-0005-0000-0000-0000780A0000}"/>
    <cellStyle name="Денежный 140 2" xfId="278" xr:uid="{00000000-0005-0000-0000-0000790A0000}"/>
    <cellStyle name="Денежный 140 2 2" xfId="2308" xr:uid="{00000000-0005-0000-0000-00007A0A0000}"/>
    <cellStyle name="Денежный 140 2 3" xfId="4382" xr:uid="{00000000-0005-0000-0000-00007B0A0000}"/>
    <cellStyle name="Денежный 140 2 4" xfId="6228" xr:uid="{00000000-0005-0000-0000-00007C0A0000}"/>
    <cellStyle name="Денежный 140 3" xfId="2307" xr:uid="{00000000-0005-0000-0000-00007D0A0000}"/>
    <cellStyle name="Денежный 140 4" xfId="4381" xr:uid="{00000000-0005-0000-0000-00007E0A0000}"/>
    <cellStyle name="Денежный 140 5" xfId="6227" xr:uid="{00000000-0005-0000-0000-00007F0A0000}"/>
    <cellStyle name="Денежный 141" xfId="279" xr:uid="{00000000-0005-0000-0000-0000800A0000}"/>
    <cellStyle name="Денежный 141 2" xfId="280" xr:uid="{00000000-0005-0000-0000-0000810A0000}"/>
    <cellStyle name="Денежный 141 2 2" xfId="2310" xr:uid="{00000000-0005-0000-0000-0000820A0000}"/>
    <cellStyle name="Денежный 141 2 3" xfId="4384" xr:uid="{00000000-0005-0000-0000-0000830A0000}"/>
    <cellStyle name="Денежный 141 2 4" xfId="6230" xr:uid="{00000000-0005-0000-0000-0000840A0000}"/>
    <cellStyle name="Денежный 141 3" xfId="2309" xr:uid="{00000000-0005-0000-0000-0000850A0000}"/>
    <cellStyle name="Денежный 141 4" xfId="4383" xr:uid="{00000000-0005-0000-0000-0000860A0000}"/>
    <cellStyle name="Денежный 141 5" xfId="6229" xr:uid="{00000000-0005-0000-0000-0000870A0000}"/>
    <cellStyle name="Денежный 142" xfId="281" xr:uid="{00000000-0005-0000-0000-0000880A0000}"/>
    <cellStyle name="Денежный 142 2" xfId="282" xr:uid="{00000000-0005-0000-0000-0000890A0000}"/>
    <cellStyle name="Денежный 142 2 2" xfId="2312" xr:uid="{00000000-0005-0000-0000-00008A0A0000}"/>
    <cellStyle name="Денежный 142 2 3" xfId="4386" xr:uid="{00000000-0005-0000-0000-00008B0A0000}"/>
    <cellStyle name="Денежный 142 2 4" xfId="6232" xr:uid="{00000000-0005-0000-0000-00008C0A0000}"/>
    <cellStyle name="Денежный 142 3" xfId="2311" xr:uid="{00000000-0005-0000-0000-00008D0A0000}"/>
    <cellStyle name="Денежный 142 4" xfId="4385" xr:uid="{00000000-0005-0000-0000-00008E0A0000}"/>
    <cellStyle name="Денежный 142 5" xfId="6231" xr:uid="{00000000-0005-0000-0000-00008F0A0000}"/>
    <cellStyle name="Денежный 143" xfId="283" xr:uid="{00000000-0005-0000-0000-0000900A0000}"/>
    <cellStyle name="Денежный 143 2" xfId="284" xr:uid="{00000000-0005-0000-0000-0000910A0000}"/>
    <cellStyle name="Денежный 143 2 2" xfId="2314" xr:uid="{00000000-0005-0000-0000-0000920A0000}"/>
    <cellStyle name="Денежный 143 2 3" xfId="4388" xr:uid="{00000000-0005-0000-0000-0000930A0000}"/>
    <cellStyle name="Денежный 143 2 4" xfId="6234" xr:uid="{00000000-0005-0000-0000-0000940A0000}"/>
    <cellStyle name="Денежный 143 3" xfId="2313" xr:uid="{00000000-0005-0000-0000-0000950A0000}"/>
    <cellStyle name="Денежный 143 4" xfId="4387" xr:uid="{00000000-0005-0000-0000-0000960A0000}"/>
    <cellStyle name="Денежный 143 5" xfId="6233" xr:uid="{00000000-0005-0000-0000-0000970A0000}"/>
    <cellStyle name="Денежный 144" xfId="285" xr:uid="{00000000-0005-0000-0000-0000980A0000}"/>
    <cellStyle name="Денежный 144 2" xfId="286" xr:uid="{00000000-0005-0000-0000-0000990A0000}"/>
    <cellStyle name="Денежный 144 2 2" xfId="2316" xr:uid="{00000000-0005-0000-0000-00009A0A0000}"/>
    <cellStyle name="Денежный 144 2 3" xfId="4390" xr:uid="{00000000-0005-0000-0000-00009B0A0000}"/>
    <cellStyle name="Денежный 144 2 4" xfId="6236" xr:uid="{00000000-0005-0000-0000-00009C0A0000}"/>
    <cellStyle name="Денежный 144 3" xfId="2315" xr:uid="{00000000-0005-0000-0000-00009D0A0000}"/>
    <cellStyle name="Денежный 144 4" xfId="4389" xr:uid="{00000000-0005-0000-0000-00009E0A0000}"/>
    <cellStyle name="Денежный 144 5" xfId="6235" xr:uid="{00000000-0005-0000-0000-00009F0A0000}"/>
    <cellStyle name="Денежный 145" xfId="287" xr:uid="{00000000-0005-0000-0000-0000A00A0000}"/>
    <cellStyle name="Денежный 145 2" xfId="288" xr:uid="{00000000-0005-0000-0000-0000A10A0000}"/>
    <cellStyle name="Денежный 145 2 2" xfId="2318" xr:uid="{00000000-0005-0000-0000-0000A20A0000}"/>
    <cellStyle name="Денежный 145 2 3" xfId="4392" xr:uid="{00000000-0005-0000-0000-0000A30A0000}"/>
    <cellStyle name="Денежный 145 2 4" xfId="6238" xr:uid="{00000000-0005-0000-0000-0000A40A0000}"/>
    <cellStyle name="Денежный 145 3" xfId="2317" xr:uid="{00000000-0005-0000-0000-0000A50A0000}"/>
    <cellStyle name="Денежный 145 4" xfId="4391" xr:uid="{00000000-0005-0000-0000-0000A60A0000}"/>
    <cellStyle name="Денежный 145 5" xfId="6237" xr:uid="{00000000-0005-0000-0000-0000A70A0000}"/>
    <cellStyle name="Денежный 146" xfId="289" xr:uid="{00000000-0005-0000-0000-0000A80A0000}"/>
    <cellStyle name="Денежный 146 2" xfId="290" xr:uid="{00000000-0005-0000-0000-0000A90A0000}"/>
    <cellStyle name="Денежный 146 2 2" xfId="2320" xr:uid="{00000000-0005-0000-0000-0000AA0A0000}"/>
    <cellStyle name="Денежный 146 2 3" xfId="4394" xr:uid="{00000000-0005-0000-0000-0000AB0A0000}"/>
    <cellStyle name="Денежный 146 2 4" xfId="6240" xr:uid="{00000000-0005-0000-0000-0000AC0A0000}"/>
    <cellStyle name="Денежный 146 3" xfId="2319" xr:uid="{00000000-0005-0000-0000-0000AD0A0000}"/>
    <cellStyle name="Денежный 146 4" xfId="4393" xr:uid="{00000000-0005-0000-0000-0000AE0A0000}"/>
    <cellStyle name="Денежный 146 5" xfId="6239" xr:uid="{00000000-0005-0000-0000-0000AF0A0000}"/>
    <cellStyle name="Денежный 147" xfId="291" xr:uid="{00000000-0005-0000-0000-0000B00A0000}"/>
    <cellStyle name="Денежный 147 2" xfId="292" xr:uid="{00000000-0005-0000-0000-0000B10A0000}"/>
    <cellStyle name="Денежный 147 2 2" xfId="2322" xr:uid="{00000000-0005-0000-0000-0000B20A0000}"/>
    <cellStyle name="Денежный 147 2 3" xfId="4396" xr:uid="{00000000-0005-0000-0000-0000B30A0000}"/>
    <cellStyle name="Денежный 147 2 4" xfId="6242" xr:uid="{00000000-0005-0000-0000-0000B40A0000}"/>
    <cellStyle name="Денежный 147 3" xfId="2321" xr:uid="{00000000-0005-0000-0000-0000B50A0000}"/>
    <cellStyle name="Денежный 147 4" xfId="4395" xr:uid="{00000000-0005-0000-0000-0000B60A0000}"/>
    <cellStyle name="Денежный 147 5" xfId="6241" xr:uid="{00000000-0005-0000-0000-0000B70A0000}"/>
    <cellStyle name="Денежный 148" xfId="293" xr:uid="{00000000-0005-0000-0000-0000B80A0000}"/>
    <cellStyle name="Денежный 148 2" xfId="294" xr:uid="{00000000-0005-0000-0000-0000B90A0000}"/>
    <cellStyle name="Денежный 148 2 2" xfId="2324" xr:uid="{00000000-0005-0000-0000-0000BA0A0000}"/>
    <cellStyle name="Денежный 148 2 3" xfId="4398" xr:uid="{00000000-0005-0000-0000-0000BB0A0000}"/>
    <cellStyle name="Денежный 148 2 4" xfId="6244" xr:uid="{00000000-0005-0000-0000-0000BC0A0000}"/>
    <cellStyle name="Денежный 148 3" xfId="2323" xr:uid="{00000000-0005-0000-0000-0000BD0A0000}"/>
    <cellStyle name="Денежный 148 4" xfId="4397" xr:uid="{00000000-0005-0000-0000-0000BE0A0000}"/>
    <cellStyle name="Денежный 148 5" xfId="6243" xr:uid="{00000000-0005-0000-0000-0000BF0A0000}"/>
    <cellStyle name="Денежный 149" xfId="295" xr:uid="{00000000-0005-0000-0000-0000C00A0000}"/>
    <cellStyle name="Денежный 149 2" xfId="296" xr:uid="{00000000-0005-0000-0000-0000C10A0000}"/>
    <cellStyle name="Денежный 149 2 2" xfId="2326" xr:uid="{00000000-0005-0000-0000-0000C20A0000}"/>
    <cellStyle name="Денежный 149 2 3" xfId="4400" xr:uid="{00000000-0005-0000-0000-0000C30A0000}"/>
    <cellStyle name="Денежный 149 2 4" xfId="6246" xr:uid="{00000000-0005-0000-0000-0000C40A0000}"/>
    <cellStyle name="Денежный 149 3" xfId="2325" xr:uid="{00000000-0005-0000-0000-0000C50A0000}"/>
    <cellStyle name="Денежный 149 4" xfId="4399" xr:uid="{00000000-0005-0000-0000-0000C60A0000}"/>
    <cellStyle name="Денежный 149 5" xfId="6245" xr:uid="{00000000-0005-0000-0000-0000C70A0000}"/>
    <cellStyle name="Денежный 15" xfId="297" xr:uid="{00000000-0005-0000-0000-0000C80A0000}"/>
    <cellStyle name="Денежный 15 2" xfId="298" xr:uid="{00000000-0005-0000-0000-0000C90A0000}"/>
    <cellStyle name="Денежный 15 2 2" xfId="299" xr:uid="{00000000-0005-0000-0000-0000CA0A0000}"/>
    <cellStyle name="Денежный 15 2 2 2" xfId="300" xr:uid="{00000000-0005-0000-0000-0000CB0A0000}"/>
    <cellStyle name="Денежный 15 2 2 2 2" xfId="2330" xr:uid="{00000000-0005-0000-0000-0000CC0A0000}"/>
    <cellStyle name="Денежный 15 2 2 2 3" xfId="4404" xr:uid="{00000000-0005-0000-0000-0000CD0A0000}"/>
    <cellStyle name="Денежный 15 2 2 2 4" xfId="6250" xr:uid="{00000000-0005-0000-0000-0000CE0A0000}"/>
    <cellStyle name="Денежный 15 2 2 3" xfId="2329" xr:uid="{00000000-0005-0000-0000-0000CF0A0000}"/>
    <cellStyle name="Денежный 15 2 2 4" xfId="4403" xr:uid="{00000000-0005-0000-0000-0000D00A0000}"/>
    <cellStyle name="Денежный 15 2 2 5" xfId="6249" xr:uid="{00000000-0005-0000-0000-0000D10A0000}"/>
    <cellStyle name="Денежный 15 2 3" xfId="301" xr:uid="{00000000-0005-0000-0000-0000D20A0000}"/>
    <cellStyle name="Денежный 15 2 3 2" xfId="302" xr:uid="{00000000-0005-0000-0000-0000D30A0000}"/>
    <cellStyle name="Денежный 15 2 3 2 2" xfId="2332" xr:uid="{00000000-0005-0000-0000-0000D40A0000}"/>
    <cellStyle name="Денежный 15 2 3 2 3" xfId="4406" xr:uid="{00000000-0005-0000-0000-0000D50A0000}"/>
    <cellStyle name="Денежный 15 2 3 2 4" xfId="6252" xr:uid="{00000000-0005-0000-0000-0000D60A0000}"/>
    <cellStyle name="Денежный 15 2 3 3" xfId="2331" xr:uid="{00000000-0005-0000-0000-0000D70A0000}"/>
    <cellStyle name="Денежный 15 2 3 4" xfId="4405" xr:uid="{00000000-0005-0000-0000-0000D80A0000}"/>
    <cellStyle name="Денежный 15 2 3 5" xfId="6251" xr:uid="{00000000-0005-0000-0000-0000D90A0000}"/>
    <cellStyle name="Денежный 15 2 4" xfId="2328" xr:uid="{00000000-0005-0000-0000-0000DA0A0000}"/>
    <cellStyle name="Денежный 15 2 4 2" xfId="4402" xr:uid="{00000000-0005-0000-0000-0000DB0A0000}"/>
    <cellStyle name="Денежный 15 2 5" xfId="4119" xr:uid="{00000000-0005-0000-0000-0000DC0A0000}"/>
    <cellStyle name="Денежный 15 2 6" xfId="6248" xr:uid="{00000000-0005-0000-0000-0000DD0A0000}"/>
    <cellStyle name="Денежный 15 3" xfId="2327" xr:uid="{00000000-0005-0000-0000-0000DE0A0000}"/>
    <cellStyle name="Денежный 15 3 2" xfId="4401" xr:uid="{00000000-0005-0000-0000-0000DF0A0000}"/>
    <cellStyle name="Денежный 15 4" xfId="4118" xr:uid="{00000000-0005-0000-0000-0000E00A0000}"/>
    <cellStyle name="Денежный 15 5" xfId="6247" xr:uid="{00000000-0005-0000-0000-0000E10A0000}"/>
    <cellStyle name="Денежный 150" xfId="303" xr:uid="{00000000-0005-0000-0000-0000E20A0000}"/>
    <cellStyle name="Денежный 150 2" xfId="304" xr:uid="{00000000-0005-0000-0000-0000E30A0000}"/>
    <cellStyle name="Денежный 150 2 2" xfId="2334" xr:uid="{00000000-0005-0000-0000-0000E40A0000}"/>
    <cellStyle name="Денежный 150 2 3" xfId="4408" xr:uid="{00000000-0005-0000-0000-0000E50A0000}"/>
    <cellStyle name="Денежный 150 2 4" xfId="6254" xr:uid="{00000000-0005-0000-0000-0000E60A0000}"/>
    <cellStyle name="Денежный 150 3" xfId="2333" xr:uid="{00000000-0005-0000-0000-0000E70A0000}"/>
    <cellStyle name="Денежный 150 4" xfId="4407" xr:uid="{00000000-0005-0000-0000-0000E80A0000}"/>
    <cellStyle name="Денежный 150 5" xfId="6253" xr:uid="{00000000-0005-0000-0000-0000E90A0000}"/>
    <cellStyle name="Денежный 151" xfId="305" xr:uid="{00000000-0005-0000-0000-0000EA0A0000}"/>
    <cellStyle name="Денежный 151 2" xfId="306" xr:uid="{00000000-0005-0000-0000-0000EB0A0000}"/>
    <cellStyle name="Денежный 151 2 2" xfId="2336" xr:uid="{00000000-0005-0000-0000-0000EC0A0000}"/>
    <cellStyle name="Денежный 151 2 3" xfId="4410" xr:uid="{00000000-0005-0000-0000-0000ED0A0000}"/>
    <cellStyle name="Денежный 151 2 4" xfId="6256" xr:uid="{00000000-0005-0000-0000-0000EE0A0000}"/>
    <cellStyle name="Денежный 151 3" xfId="2335" xr:uid="{00000000-0005-0000-0000-0000EF0A0000}"/>
    <cellStyle name="Денежный 151 4" xfId="4409" xr:uid="{00000000-0005-0000-0000-0000F00A0000}"/>
    <cellStyle name="Денежный 151 5" xfId="6255" xr:uid="{00000000-0005-0000-0000-0000F10A0000}"/>
    <cellStyle name="Денежный 152" xfId="307" xr:uid="{00000000-0005-0000-0000-0000F20A0000}"/>
    <cellStyle name="Денежный 152 2" xfId="308" xr:uid="{00000000-0005-0000-0000-0000F30A0000}"/>
    <cellStyle name="Денежный 152 2 2" xfId="2338" xr:uid="{00000000-0005-0000-0000-0000F40A0000}"/>
    <cellStyle name="Денежный 152 2 3" xfId="4412" xr:uid="{00000000-0005-0000-0000-0000F50A0000}"/>
    <cellStyle name="Денежный 152 2 4" xfId="6258" xr:uid="{00000000-0005-0000-0000-0000F60A0000}"/>
    <cellStyle name="Денежный 152 3" xfId="2337" xr:uid="{00000000-0005-0000-0000-0000F70A0000}"/>
    <cellStyle name="Денежный 152 4" xfId="4411" xr:uid="{00000000-0005-0000-0000-0000F80A0000}"/>
    <cellStyle name="Денежный 152 5" xfId="6257" xr:uid="{00000000-0005-0000-0000-0000F90A0000}"/>
    <cellStyle name="Денежный 153" xfId="309" xr:uid="{00000000-0005-0000-0000-0000FA0A0000}"/>
    <cellStyle name="Денежный 153 2" xfId="310" xr:uid="{00000000-0005-0000-0000-0000FB0A0000}"/>
    <cellStyle name="Денежный 153 2 2" xfId="2340" xr:uid="{00000000-0005-0000-0000-0000FC0A0000}"/>
    <cellStyle name="Денежный 153 2 3" xfId="4414" xr:uid="{00000000-0005-0000-0000-0000FD0A0000}"/>
    <cellStyle name="Денежный 153 2 4" xfId="6260" xr:uid="{00000000-0005-0000-0000-0000FE0A0000}"/>
    <cellStyle name="Денежный 153 3" xfId="2339" xr:uid="{00000000-0005-0000-0000-0000FF0A0000}"/>
    <cellStyle name="Денежный 153 4" xfId="4413" xr:uid="{00000000-0005-0000-0000-0000000B0000}"/>
    <cellStyle name="Денежный 153 5" xfId="6259" xr:uid="{00000000-0005-0000-0000-0000010B0000}"/>
    <cellStyle name="Денежный 154" xfId="311" xr:uid="{00000000-0005-0000-0000-0000020B0000}"/>
    <cellStyle name="Денежный 154 2" xfId="312" xr:uid="{00000000-0005-0000-0000-0000030B0000}"/>
    <cellStyle name="Денежный 154 2 2" xfId="2342" xr:uid="{00000000-0005-0000-0000-0000040B0000}"/>
    <cellStyle name="Денежный 154 2 3" xfId="4416" xr:uid="{00000000-0005-0000-0000-0000050B0000}"/>
    <cellStyle name="Денежный 154 2 4" xfId="6262" xr:uid="{00000000-0005-0000-0000-0000060B0000}"/>
    <cellStyle name="Денежный 154 3" xfId="2341" xr:uid="{00000000-0005-0000-0000-0000070B0000}"/>
    <cellStyle name="Денежный 154 4" xfId="4415" xr:uid="{00000000-0005-0000-0000-0000080B0000}"/>
    <cellStyle name="Денежный 154 5" xfId="6261" xr:uid="{00000000-0005-0000-0000-0000090B0000}"/>
    <cellStyle name="Денежный 155" xfId="313" xr:uid="{00000000-0005-0000-0000-00000A0B0000}"/>
    <cellStyle name="Денежный 155 2" xfId="314" xr:uid="{00000000-0005-0000-0000-00000B0B0000}"/>
    <cellStyle name="Денежный 155 2 2" xfId="2344" xr:uid="{00000000-0005-0000-0000-00000C0B0000}"/>
    <cellStyle name="Денежный 155 2 3" xfId="4418" xr:uid="{00000000-0005-0000-0000-00000D0B0000}"/>
    <cellStyle name="Денежный 155 2 4" xfId="6264" xr:uid="{00000000-0005-0000-0000-00000E0B0000}"/>
    <cellStyle name="Денежный 155 3" xfId="2343" xr:uid="{00000000-0005-0000-0000-00000F0B0000}"/>
    <cellStyle name="Денежный 155 4" xfId="4417" xr:uid="{00000000-0005-0000-0000-0000100B0000}"/>
    <cellStyle name="Денежный 155 5" xfId="6263" xr:uid="{00000000-0005-0000-0000-0000110B0000}"/>
    <cellStyle name="Денежный 156" xfId="315" xr:uid="{00000000-0005-0000-0000-0000120B0000}"/>
    <cellStyle name="Денежный 156 2" xfId="316" xr:uid="{00000000-0005-0000-0000-0000130B0000}"/>
    <cellStyle name="Денежный 156 2 2" xfId="2346" xr:uid="{00000000-0005-0000-0000-0000140B0000}"/>
    <cellStyle name="Денежный 156 2 3" xfId="4420" xr:uid="{00000000-0005-0000-0000-0000150B0000}"/>
    <cellStyle name="Денежный 156 2 4" xfId="6266" xr:uid="{00000000-0005-0000-0000-0000160B0000}"/>
    <cellStyle name="Денежный 156 3" xfId="2345" xr:uid="{00000000-0005-0000-0000-0000170B0000}"/>
    <cellStyle name="Денежный 156 4" xfId="4419" xr:uid="{00000000-0005-0000-0000-0000180B0000}"/>
    <cellStyle name="Денежный 156 5" xfId="6265" xr:uid="{00000000-0005-0000-0000-0000190B0000}"/>
    <cellStyle name="Денежный 157" xfId="317" xr:uid="{00000000-0005-0000-0000-00001A0B0000}"/>
    <cellStyle name="Денежный 157 2" xfId="318" xr:uid="{00000000-0005-0000-0000-00001B0B0000}"/>
    <cellStyle name="Денежный 157 2 2" xfId="2348" xr:uid="{00000000-0005-0000-0000-00001C0B0000}"/>
    <cellStyle name="Денежный 157 2 3" xfId="4422" xr:uid="{00000000-0005-0000-0000-00001D0B0000}"/>
    <cellStyle name="Денежный 157 2 4" xfId="6268" xr:uid="{00000000-0005-0000-0000-00001E0B0000}"/>
    <cellStyle name="Денежный 157 3" xfId="2347" xr:uid="{00000000-0005-0000-0000-00001F0B0000}"/>
    <cellStyle name="Денежный 157 4" xfId="4421" xr:uid="{00000000-0005-0000-0000-0000200B0000}"/>
    <cellStyle name="Денежный 157 5" xfId="6267" xr:uid="{00000000-0005-0000-0000-0000210B0000}"/>
    <cellStyle name="Денежный 158" xfId="319" xr:uid="{00000000-0005-0000-0000-0000220B0000}"/>
    <cellStyle name="Денежный 158 2" xfId="320" xr:uid="{00000000-0005-0000-0000-0000230B0000}"/>
    <cellStyle name="Денежный 158 2 2" xfId="2350" xr:uid="{00000000-0005-0000-0000-0000240B0000}"/>
    <cellStyle name="Денежный 158 2 3" xfId="4424" xr:uid="{00000000-0005-0000-0000-0000250B0000}"/>
    <cellStyle name="Денежный 158 2 4" xfId="6270" xr:uid="{00000000-0005-0000-0000-0000260B0000}"/>
    <cellStyle name="Денежный 158 3" xfId="2349" xr:uid="{00000000-0005-0000-0000-0000270B0000}"/>
    <cellStyle name="Денежный 158 4" xfId="4423" xr:uid="{00000000-0005-0000-0000-0000280B0000}"/>
    <cellStyle name="Денежный 158 5" xfId="6269" xr:uid="{00000000-0005-0000-0000-0000290B0000}"/>
    <cellStyle name="Денежный 159" xfId="321" xr:uid="{00000000-0005-0000-0000-00002A0B0000}"/>
    <cellStyle name="Денежный 159 2" xfId="322" xr:uid="{00000000-0005-0000-0000-00002B0B0000}"/>
    <cellStyle name="Денежный 159 2 2" xfId="2352" xr:uid="{00000000-0005-0000-0000-00002C0B0000}"/>
    <cellStyle name="Денежный 159 2 3" xfId="4426" xr:uid="{00000000-0005-0000-0000-00002D0B0000}"/>
    <cellStyle name="Денежный 159 2 4" xfId="6272" xr:uid="{00000000-0005-0000-0000-00002E0B0000}"/>
    <cellStyle name="Денежный 159 3" xfId="2351" xr:uid="{00000000-0005-0000-0000-00002F0B0000}"/>
    <cellStyle name="Денежный 159 4" xfId="4425" xr:uid="{00000000-0005-0000-0000-0000300B0000}"/>
    <cellStyle name="Денежный 159 5" xfId="6271" xr:uid="{00000000-0005-0000-0000-0000310B0000}"/>
    <cellStyle name="Денежный 16" xfId="323" xr:uid="{00000000-0005-0000-0000-0000320B0000}"/>
    <cellStyle name="Денежный 16 2" xfId="324" xr:uid="{00000000-0005-0000-0000-0000330B0000}"/>
    <cellStyle name="Денежный 16 2 2" xfId="325" xr:uid="{00000000-0005-0000-0000-0000340B0000}"/>
    <cellStyle name="Денежный 16 2 2 2" xfId="326" xr:uid="{00000000-0005-0000-0000-0000350B0000}"/>
    <cellStyle name="Денежный 16 2 2 2 2" xfId="2356" xr:uid="{00000000-0005-0000-0000-0000360B0000}"/>
    <cellStyle name="Денежный 16 2 2 2 3" xfId="4430" xr:uid="{00000000-0005-0000-0000-0000370B0000}"/>
    <cellStyle name="Денежный 16 2 2 2 4" xfId="6276" xr:uid="{00000000-0005-0000-0000-0000380B0000}"/>
    <cellStyle name="Денежный 16 2 2 3" xfId="2355" xr:uid="{00000000-0005-0000-0000-0000390B0000}"/>
    <cellStyle name="Денежный 16 2 2 4" xfId="4429" xr:uid="{00000000-0005-0000-0000-00003A0B0000}"/>
    <cellStyle name="Денежный 16 2 2 5" xfId="6275" xr:uid="{00000000-0005-0000-0000-00003B0B0000}"/>
    <cellStyle name="Денежный 16 2 3" xfId="327" xr:uid="{00000000-0005-0000-0000-00003C0B0000}"/>
    <cellStyle name="Денежный 16 2 3 2" xfId="328" xr:uid="{00000000-0005-0000-0000-00003D0B0000}"/>
    <cellStyle name="Денежный 16 2 3 2 2" xfId="2358" xr:uid="{00000000-0005-0000-0000-00003E0B0000}"/>
    <cellStyle name="Денежный 16 2 3 2 3" xfId="4432" xr:uid="{00000000-0005-0000-0000-00003F0B0000}"/>
    <cellStyle name="Денежный 16 2 3 2 4" xfId="6278" xr:uid="{00000000-0005-0000-0000-0000400B0000}"/>
    <cellStyle name="Денежный 16 2 3 3" xfId="2357" xr:uid="{00000000-0005-0000-0000-0000410B0000}"/>
    <cellStyle name="Денежный 16 2 3 4" xfId="4431" xr:uid="{00000000-0005-0000-0000-0000420B0000}"/>
    <cellStyle name="Денежный 16 2 3 5" xfId="6277" xr:uid="{00000000-0005-0000-0000-0000430B0000}"/>
    <cellStyle name="Денежный 16 2 4" xfId="2354" xr:uid="{00000000-0005-0000-0000-0000440B0000}"/>
    <cellStyle name="Денежный 16 2 4 2" xfId="4428" xr:uid="{00000000-0005-0000-0000-0000450B0000}"/>
    <cellStyle name="Денежный 16 2 5" xfId="4121" xr:uid="{00000000-0005-0000-0000-0000460B0000}"/>
    <cellStyle name="Денежный 16 2 6" xfId="6274" xr:uid="{00000000-0005-0000-0000-0000470B0000}"/>
    <cellStyle name="Денежный 16 3" xfId="2353" xr:uid="{00000000-0005-0000-0000-0000480B0000}"/>
    <cellStyle name="Денежный 16 3 2" xfId="4427" xr:uid="{00000000-0005-0000-0000-0000490B0000}"/>
    <cellStyle name="Денежный 16 4" xfId="4120" xr:uid="{00000000-0005-0000-0000-00004A0B0000}"/>
    <cellStyle name="Денежный 16 5" xfId="6273" xr:uid="{00000000-0005-0000-0000-00004B0B0000}"/>
    <cellStyle name="Денежный 160" xfId="329" xr:uid="{00000000-0005-0000-0000-00004C0B0000}"/>
    <cellStyle name="Денежный 160 2" xfId="330" xr:uid="{00000000-0005-0000-0000-00004D0B0000}"/>
    <cellStyle name="Денежный 160 2 2" xfId="2360" xr:uid="{00000000-0005-0000-0000-00004E0B0000}"/>
    <cellStyle name="Денежный 160 2 3" xfId="4434" xr:uid="{00000000-0005-0000-0000-00004F0B0000}"/>
    <cellStyle name="Денежный 160 2 4" xfId="6280" xr:uid="{00000000-0005-0000-0000-0000500B0000}"/>
    <cellStyle name="Денежный 160 3" xfId="2359" xr:uid="{00000000-0005-0000-0000-0000510B0000}"/>
    <cellStyle name="Денежный 160 4" xfId="4433" xr:uid="{00000000-0005-0000-0000-0000520B0000}"/>
    <cellStyle name="Денежный 160 5" xfId="6279" xr:uid="{00000000-0005-0000-0000-0000530B0000}"/>
    <cellStyle name="Денежный 161" xfId="331" xr:uid="{00000000-0005-0000-0000-0000540B0000}"/>
    <cellStyle name="Денежный 161 2" xfId="332" xr:uid="{00000000-0005-0000-0000-0000550B0000}"/>
    <cellStyle name="Денежный 161 2 2" xfId="2362" xr:uid="{00000000-0005-0000-0000-0000560B0000}"/>
    <cellStyle name="Денежный 161 2 3" xfId="4436" xr:uid="{00000000-0005-0000-0000-0000570B0000}"/>
    <cellStyle name="Денежный 161 2 4" xfId="6282" xr:uid="{00000000-0005-0000-0000-0000580B0000}"/>
    <cellStyle name="Денежный 161 3" xfId="2361" xr:uid="{00000000-0005-0000-0000-0000590B0000}"/>
    <cellStyle name="Денежный 161 4" xfId="4435" xr:uid="{00000000-0005-0000-0000-00005A0B0000}"/>
    <cellStyle name="Денежный 161 5" xfId="6281" xr:uid="{00000000-0005-0000-0000-00005B0B0000}"/>
    <cellStyle name="Денежный 162" xfId="333" xr:uid="{00000000-0005-0000-0000-00005C0B0000}"/>
    <cellStyle name="Денежный 162 2" xfId="334" xr:uid="{00000000-0005-0000-0000-00005D0B0000}"/>
    <cellStyle name="Денежный 162 2 2" xfId="2364" xr:uid="{00000000-0005-0000-0000-00005E0B0000}"/>
    <cellStyle name="Денежный 162 2 3" xfId="4438" xr:uid="{00000000-0005-0000-0000-00005F0B0000}"/>
    <cellStyle name="Денежный 162 2 4" xfId="6284" xr:uid="{00000000-0005-0000-0000-0000600B0000}"/>
    <cellStyle name="Денежный 162 3" xfId="2363" xr:uid="{00000000-0005-0000-0000-0000610B0000}"/>
    <cellStyle name="Денежный 162 4" xfId="4437" xr:uid="{00000000-0005-0000-0000-0000620B0000}"/>
    <cellStyle name="Денежный 162 5" xfId="6283" xr:uid="{00000000-0005-0000-0000-0000630B0000}"/>
    <cellStyle name="Денежный 163" xfId="335" xr:uid="{00000000-0005-0000-0000-0000640B0000}"/>
    <cellStyle name="Денежный 163 2" xfId="336" xr:uid="{00000000-0005-0000-0000-0000650B0000}"/>
    <cellStyle name="Денежный 163 2 2" xfId="2366" xr:uid="{00000000-0005-0000-0000-0000660B0000}"/>
    <cellStyle name="Денежный 163 2 3" xfId="4440" xr:uid="{00000000-0005-0000-0000-0000670B0000}"/>
    <cellStyle name="Денежный 163 2 4" xfId="6286" xr:uid="{00000000-0005-0000-0000-0000680B0000}"/>
    <cellStyle name="Денежный 163 3" xfId="2365" xr:uid="{00000000-0005-0000-0000-0000690B0000}"/>
    <cellStyle name="Денежный 163 4" xfId="4439" xr:uid="{00000000-0005-0000-0000-00006A0B0000}"/>
    <cellStyle name="Денежный 163 5" xfId="6285" xr:uid="{00000000-0005-0000-0000-00006B0B0000}"/>
    <cellStyle name="Денежный 164" xfId="337" xr:uid="{00000000-0005-0000-0000-00006C0B0000}"/>
    <cellStyle name="Денежный 164 2" xfId="338" xr:uid="{00000000-0005-0000-0000-00006D0B0000}"/>
    <cellStyle name="Денежный 164 2 2" xfId="2368" xr:uid="{00000000-0005-0000-0000-00006E0B0000}"/>
    <cellStyle name="Денежный 164 2 3" xfId="4442" xr:uid="{00000000-0005-0000-0000-00006F0B0000}"/>
    <cellStyle name="Денежный 164 2 4" xfId="6288" xr:uid="{00000000-0005-0000-0000-0000700B0000}"/>
    <cellStyle name="Денежный 164 3" xfId="2367" xr:uid="{00000000-0005-0000-0000-0000710B0000}"/>
    <cellStyle name="Денежный 164 4" xfId="4441" xr:uid="{00000000-0005-0000-0000-0000720B0000}"/>
    <cellStyle name="Денежный 164 5" xfId="6287" xr:uid="{00000000-0005-0000-0000-0000730B0000}"/>
    <cellStyle name="Денежный 165" xfId="339" xr:uid="{00000000-0005-0000-0000-0000740B0000}"/>
    <cellStyle name="Денежный 165 2" xfId="340" xr:uid="{00000000-0005-0000-0000-0000750B0000}"/>
    <cellStyle name="Денежный 165 2 2" xfId="2370" xr:uid="{00000000-0005-0000-0000-0000760B0000}"/>
    <cellStyle name="Денежный 165 2 3" xfId="4444" xr:uid="{00000000-0005-0000-0000-0000770B0000}"/>
    <cellStyle name="Денежный 165 2 4" xfId="6290" xr:uid="{00000000-0005-0000-0000-0000780B0000}"/>
    <cellStyle name="Денежный 165 3" xfId="2369" xr:uid="{00000000-0005-0000-0000-0000790B0000}"/>
    <cellStyle name="Денежный 165 4" xfId="4443" xr:uid="{00000000-0005-0000-0000-00007A0B0000}"/>
    <cellStyle name="Денежный 165 5" xfId="6289" xr:uid="{00000000-0005-0000-0000-00007B0B0000}"/>
    <cellStyle name="Денежный 166" xfId="341" xr:uid="{00000000-0005-0000-0000-00007C0B0000}"/>
    <cellStyle name="Денежный 166 2" xfId="342" xr:uid="{00000000-0005-0000-0000-00007D0B0000}"/>
    <cellStyle name="Денежный 166 2 2" xfId="2372" xr:uid="{00000000-0005-0000-0000-00007E0B0000}"/>
    <cellStyle name="Денежный 166 2 3" xfId="4446" xr:uid="{00000000-0005-0000-0000-00007F0B0000}"/>
    <cellStyle name="Денежный 166 2 4" xfId="6292" xr:uid="{00000000-0005-0000-0000-0000800B0000}"/>
    <cellStyle name="Денежный 166 3" xfId="2371" xr:uid="{00000000-0005-0000-0000-0000810B0000}"/>
    <cellStyle name="Денежный 166 4" xfId="4445" xr:uid="{00000000-0005-0000-0000-0000820B0000}"/>
    <cellStyle name="Денежный 166 5" xfId="6291" xr:uid="{00000000-0005-0000-0000-0000830B0000}"/>
    <cellStyle name="Денежный 167" xfId="343" xr:uid="{00000000-0005-0000-0000-0000840B0000}"/>
    <cellStyle name="Денежный 167 2" xfId="344" xr:uid="{00000000-0005-0000-0000-0000850B0000}"/>
    <cellStyle name="Денежный 167 2 2" xfId="2374" xr:uid="{00000000-0005-0000-0000-0000860B0000}"/>
    <cellStyle name="Денежный 167 2 3" xfId="4448" xr:uid="{00000000-0005-0000-0000-0000870B0000}"/>
    <cellStyle name="Денежный 167 2 4" xfId="6294" xr:uid="{00000000-0005-0000-0000-0000880B0000}"/>
    <cellStyle name="Денежный 167 3" xfId="2373" xr:uid="{00000000-0005-0000-0000-0000890B0000}"/>
    <cellStyle name="Денежный 167 4" xfId="4447" xr:uid="{00000000-0005-0000-0000-00008A0B0000}"/>
    <cellStyle name="Денежный 167 5" xfId="6293" xr:uid="{00000000-0005-0000-0000-00008B0B0000}"/>
    <cellStyle name="Денежный 168" xfId="345" xr:uid="{00000000-0005-0000-0000-00008C0B0000}"/>
    <cellStyle name="Денежный 168 2" xfId="346" xr:uid="{00000000-0005-0000-0000-00008D0B0000}"/>
    <cellStyle name="Денежный 168 2 2" xfId="2376" xr:uid="{00000000-0005-0000-0000-00008E0B0000}"/>
    <cellStyle name="Денежный 168 2 3" xfId="4450" xr:uid="{00000000-0005-0000-0000-00008F0B0000}"/>
    <cellStyle name="Денежный 168 2 4" xfId="6296" xr:uid="{00000000-0005-0000-0000-0000900B0000}"/>
    <cellStyle name="Денежный 168 3" xfId="2375" xr:uid="{00000000-0005-0000-0000-0000910B0000}"/>
    <cellStyle name="Денежный 168 4" xfId="4449" xr:uid="{00000000-0005-0000-0000-0000920B0000}"/>
    <cellStyle name="Денежный 168 5" xfId="6295" xr:uid="{00000000-0005-0000-0000-0000930B0000}"/>
    <cellStyle name="Денежный 169" xfId="347" xr:uid="{00000000-0005-0000-0000-0000940B0000}"/>
    <cellStyle name="Денежный 169 2" xfId="348" xr:uid="{00000000-0005-0000-0000-0000950B0000}"/>
    <cellStyle name="Денежный 169 2 2" xfId="2378" xr:uid="{00000000-0005-0000-0000-0000960B0000}"/>
    <cellStyle name="Денежный 169 2 3" xfId="4452" xr:uid="{00000000-0005-0000-0000-0000970B0000}"/>
    <cellStyle name="Денежный 169 2 4" xfId="6298" xr:uid="{00000000-0005-0000-0000-0000980B0000}"/>
    <cellStyle name="Денежный 169 3" xfId="2377" xr:uid="{00000000-0005-0000-0000-0000990B0000}"/>
    <cellStyle name="Денежный 169 4" xfId="4451" xr:uid="{00000000-0005-0000-0000-00009A0B0000}"/>
    <cellStyle name="Денежный 169 5" xfId="6297" xr:uid="{00000000-0005-0000-0000-00009B0B0000}"/>
    <cellStyle name="Денежный 17" xfId="349" xr:uid="{00000000-0005-0000-0000-00009C0B0000}"/>
    <cellStyle name="Денежный 17 2" xfId="350" xr:uid="{00000000-0005-0000-0000-00009D0B0000}"/>
    <cellStyle name="Денежный 17 2 2" xfId="351" xr:uid="{00000000-0005-0000-0000-00009E0B0000}"/>
    <cellStyle name="Денежный 17 2 2 2" xfId="352" xr:uid="{00000000-0005-0000-0000-00009F0B0000}"/>
    <cellStyle name="Денежный 17 2 2 2 2" xfId="2382" xr:uid="{00000000-0005-0000-0000-0000A00B0000}"/>
    <cellStyle name="Денежный 17 2 2 2 3" xfId="4456" xr:uid="{00000000-0005-0000-0000-0000A10B0000}"/>
    <cellStyle name="Денежный 17 2 2 2 4" xfId="6302" xr:uid="{00000000-0005-0000-0000-0000A20B0000}"/>
    <cellStyle name="Денежный 17 2 2 3" xfId="2381" xr:uid="{00000000-0005-0000-0000-0000A30B0000}"/>
    <cellStyle name="Денежный 17 2 2 4" xfId="4455" xr:uid="{00000000-0005-0000-0000-0000A40B0000}"/>
    <cellStyle name="Денежный 17 2 2 5" xfId="6301" xr:uid="{00000000-0005-0000-0000-0000A50B0000}"/>
    <cellStyle name="Денежный 17 2 3" xfId="353" xr:uid="{00000000-0005-0000-0000-0000A60B0000}"/>
    <cellStyle name="Денежный 17 2 3 2" xfId="354" xr:uid="{00000000-0005-0000-0000-0000A70B0000}"/>
    <cellStyle name="Денежный 17 2 3 2 2" xfId="2384" xr:uid="{00000000-0005-0000-0000-0000A80B0000}"/>
    <cellStyle name="Денежный 17 2 3 2 3" xfId="4458" xr:uid="{00000000-0005-0000-0000-0000A90B0000}"/>
    <cellStyle name="Денежный 17 2 3 2 4" xfId="6304" xr:uid="{00000000-0005-0000-0000-0000AA0B0000}"/>
    <cellStyle name="Денежный 17 2 3 3" xfId="2383" xr:uid="{00000000-0005-0000-0000-0000AB0B0000}"/>
    <cellStyle name="Денежный 17 2 3 4" xfId="4457" xr:uid="{00000000-0005-0000-0000-0000AC0B0000}"/>
    <cellStyle name="Денежный 17 2 3 5" xfId="6303" xr:uid="{00000000-0005-0000-0000-0000AD0B0000}"/>
    <cellStyle name="Денежный 17 2 4" xfId="2380" xr:uid="{00000000-0005-0000-0000-0000AE0B0000}"/>
    <cellStyle name="Денежный 17 2 4 2" xfId="4454" xr:uid="{00000000-0005-0000-0000-0000AF0B0000}"/>
    <cellStyle name="Денежный 17 2 5" xfId="4123" xr:uid="{00000000-0005-0000-0000-0000B00B0000}"/>
    <cellStyle name="Денежный 17 2 6" xfId="6300" xr:uid="{00000000-0005-0000-0000-0000B10B0000}"/>
    <cellStyle name="Денежный 17 3" xfId="2379" xr:uid="{00000000-0005-0000-0000-0000B20B0000}"/>
    <cellStyle name="Денежный 17 3 2" xfId="4453" xr:uid="{00000000-0005-0000-0000-0000B30B0000}"/>
    <cellStyle name="Денежный 17 4" xfId="4122" xr:uid="{00000000-0005-0000-0000-0000B40B0000}"/>
    <cellStyle name="Денежный 17 5" xfId="6299" xr:uid="{00000000-0005-0000-0000-0000B50B0000}"/>
    <cellStyle name="Денежный 170" xfId="355" xr:uid="{00000000-0005-0000-0000-0000B60B0000}"/>
    <cellStyle name="Денежный 170 2" xfId="356" xr:uid="{00000000-0005-0000-0000-0000B70B0000}"/>
    <cellStyle name="Денежный 170 2 2" xfId="2386" xr:uid="{00000000-0005-0000-0000-0000B80B0000}"/>
    <cellStyle name="Денежный 170 2 3" xfId="4460" xr:uid="{00000000-0005-0000-0000-0000B90B0000}"/>
    <cellStyle name="Денежный 170 2 4" xfId="6306" xr:uid="{00000000-0005-0000-0000-0000BA0B0000}"/>
    <cellStyle name="Денежный 170 3" xfId="2385" xr:uid="{00000000-0005-0000-0000-0000BB0B0000}"/>
    <cellStyle name="Денежный 170 4" xfId="4459" xr:uid="{00000000-0005-0000-0000-0000BC0B0000}"/>
    <cellStyle name="Денежный 170 5" xfId="6305" xr:uid="{00000000-0005-0000-0000-0000BD0B0000}"/>
    <cellStyle name="Денежный 171" xfId="357" xr:uid="{00000000-0005-0000-0000-0000BE0B0000}"/>
    <cellStyle name="Денежный 171 2" xfId="358" xr:uid="{00000000-0005-0000-0000-0000BF0B0000}"/>
    <cellStyle name="Денежный 171 2 2" xfId="2388" xr:uid="{00000000-0005-0000-0000-0000C00B0000}"/>
    <cellStyle name="Денежный 171 2 3" xfId="4462" xr:uid="{00000000-0005-0000-0000-0000C10B0000}"/>
    <cellStyle name="Денежный 171 2 4" xfId="6308" xr:uid="{00000000-0005-0000-0000-0000C20B0000}"/>
    <cellStyle name="Денежный 171 3" xfId="2387" xr:uid="{00000000-0005-0000-0000-0000C30B0000}"/>
    <cellStyle name="Денежный 171 4" xfId="4461" xr:uid="{00000000-0005-0000-0000-0000C40B0000}"/>
    <cellStyle name="Денежный 171 5" xfId="6307" xr:uid="{00000000-0005-0000-0000-0000C50B0000}"/>
    <cellStyle name="Денежный 172" xfId="359" xr:uid="{00000000-0005-0000-0000-0000C60B0000}"/>
    <cellStyle name="Денежный 172 2" xfId="360" xr:uid="{00000000-0005-0000-0000-0000C70B0000}"/>
    <cellStyle name="Денежный 172 2 2" xfId="2390" xr:uid="{00000000-0005-0000-0000-0000C80B0000}"/>
    <cellStyle name="Денежный 172 2 3" xfId="4464" xr:uid="{00000000-0005-0000-0000-0000C90B0000}"/>
    <cellStyle name="Денежный 172 2 4" xfId="6310" xr:uid="{00000000-0005-0000-0000-0000CA0B0000}"/>
    <cellStyle name="Денежный 172 3" xfId="2389" xr:uid="{00000000-0005-0000-0000-0000CB0B0000}"/>
    <cellStyle name="Денежный 172 4" xfId="4463" xr:uid="{00000000-0005-0000-0000-0000CC0B0000}"/>
    <cellStyle name="Денежный 172 5" xfId="6309" xr:uid="{00000000-0005-0000-0000-0000CD0B0000}"/>
    <cellStyle name="Денежный 173" xfId="361" xr:uid="{00000000-0005-0000-0000-0000CE0B0000}"/>
    <cellStyle name="Денежный 173 2" xfId="362" xr:uid="{00000000-0005-0000-0000-0000CF0B0000}"/>
    <cellStyle name="Денежный 173 2 2" xfId="2392" xr:uid="{00000000-0005-0000-0000-0000D00B0000}"/>
    <cellStyle name="Денежный 173 2 3" xfId="4466" xr:uid="{00000000-0005-0000-0000-0000D10B0000}"/>
    <cellStyle name="Денежный 173 2 4" xfId="6312" xr:uid="{00000000-0005-0000-0000-0000D20B0000}"/>
    <cellStyle name="Денежный 173 3" xfId="2391" xr:uid="{00000000-0005-0000-0000-0000D30B0000}"/>
    <cellStyle name="Денежный 173 4" xfId="4465" xr:uid="{00000000-0005-0000-0000-0000D40B0000}"/>
    <cellStyle name="Денежный 173 5" xfId="6311" xr:uid="{00000000-0005-0000-0000-0000D50B0000}"/>
    <cellStyle name="Денежный 174" xfId="363" xr:uid="{00000000-0005-0000-0000-0000D60B0000}"/>
    <cellStyle name="Денежный 174 2" xfId="364" xr:uid="{00000000-0005-0000-0000-0000D70B0000}"/>
    <cellStyle name="Денежный 174 2 2" xfId="2394" xr:uid="{00000000-0005-0000-0000-0000D80B0000}"/>
    <cellStyle name="Денежный 174 2 3" xfId="4468" xr:uid="{00000000-0005-0000-0000-0000D90B0000}"/>
    <cellStyle name="Денежный 174 2 4" xfId="6314" xr:uid="{00000000-0005-0000-0000-0000DA0B0000}"/>
    <cellStyle name="Денежный 174 3" xfId="2393" xr:uid="{00000000-0005-0000-0000-0000DB0B0000}"/>
    <cellStyle name="Денежный 174 4" xfId="4467" xr:uid="{00000000-0005-0000-0000-0000DC0B0000}"/>
    <cellStyle name="Денежный 174 5" xfId="6313" xr:uid="{00000000-0005-0000-0000-0000DD0B0000}"/>
    <cellStyle name="Денежный 175" xfId="365" xr:uid="{00000000-0005-0000-0000-0000DE0B0000}"/>
    <cellStyle name="Денежный 175 2" xfId="366" xr:uid="{00000000-0005-0000-0000-0000DF0B0000}"/>
    <cellStyle name="Денежный 175 2 2" xfId="2396" xr:uid="{00000000-0005-0000-0000-0000E00B0000}"/>
    <cellStyle name="Денежный 175 2 3" xfId="4470" xr:uid="{00000000-0005-0000-0000-0000E10B0000}"/>
    <cellStyle name="Денежный 175 2 4" xfId="6316" xr:uid="{00000000-0005-0000-0000-0000E20B0000}"/>
    <cellStyle name="Денежный 175 3" xfId="2395" xr:uid="{00000000-0005-0000-0000-0000E30B0000}"/>
    <cellStyle name="Денежный 175 4" xfId="4469" xr:uid="{00000000-0005-0000-0000-0000E40B0000}"/>
    <cellStyle name="Денежный 175 5" xfId="6315" xr:uid="{00000000-0005-0000-0000-0000E50B0000}"/>
    <cellStyle name="Денежный 176" xfId="367" xr:uid="{00000000-0005-0000-0000-0000E60B0000}"/>
    <cellStyle name="Денежный 176 2" xfId="368" xr:uid="{00000000-0005-0000-0000-0000E70B0000}"/>
    <cellStyle name="Денежный 176 2 2" xfId="2398" xr:uid="{00000000-0005-0000-0000-0000E80B0000}"/>
    <cellStyle name="Денежный 176 2 3" xfId="4472" xr:uid="{00000000-0005-0000-0000-0000E90B0000}"/>
    <cellStyle name="Денежный 176 2 4" xfId="6318" xr:uid="{00000000-0005-0000-0000-0000EA0B0000}"/>
    <cellStyle name="Денежный 176 3" xfId="2397" xr:uid="{00000000-0005-0000-0000-0000EB0B0000}"/>
    <cellStyle name="Денежный 176 4" xfId="4471" xr:uid="{00000000-0005-0000-0000-0000EC0B0000}"/>
    <cellStyle name="Денежный 176 5" xfId="6317" xr:uid="{00000000-0005-0000-0000-0000ED0B0000}"/>
    <cellStyle name="Денежный 177" xfId="369" xr:uid="{00000000-0005-0000-0000-0000EE0B0000}"/>
    <cellStyle name="Денежный 177 2" xfId="370" xr:uid="{00000000-0005-0000-0000-0000EF0B0000}"/>
    <cellStyle name="Денежный 177 2 2" xfId="2400" xr:uid="{00000000-0005-0000-0000-0000F00B0000}"/>
    <cellStyle name="Денежный 177 2 3" xfId="4474" xr:uid="{00000000-0005-0000-0000-0000F10B0000}"/>
    <cellStyle name="Денежный 177 2 4" xfId="6320" xr:uid="{00000000-0005-0000-0000-0000F20B0000}"/>
    <cellStyle name="Денежный 177 3" xfId="2399" xr:uid="{00000000-0005-0000-0000-0000F30B0000}"/>
    <cellStyle name="Денежный 177 4" xfId="4473" xr:uid="{00000000-0005-0000-0000-0000F40B0000}"/>
    <cellStyle name="Денежный 177 5" xfId="6319" xr:uid="{00000000-0005-0000-0000-0000F50B0000}"/>
    <cellStyle name="Денежный 178" xfId="371" xr:uid="{00000000-0005-0000-0000-0000F60B0000}"/>
    <cellStyle name="Денежный 178 2" xfId="372" xr:uid="{00000000-0005-0000-0000-0000F70B0000}"/>
    <cellStyle name="Денежный 178 2 2" xfId="2402" xr:uid="{00000000-0005-0000-0000-0000F80B0000}"/>
    <cellStyle name="Денежный 178 2 3" xfId="4476" xr:uid="{00000000-0005-0000-0000-0000F90B0000}"/>
    <cellStyle name="Денежный 178 2 4" xfId="6322" xr:uid="{00000000-0005-0000-0000-0000FA0B0000}"/>
    <cellStyle name="Денежный 178 3" xfId="2401" xr:uid="{00000000-0005-0000-0000-0000FB0B0000}"/>
    <cellStyle name="Денежный 178 4" xfId="4475" xr:uid="{00000000-0005-0000-0000-0000FC0B0000}"/>
    <cellStyle name="Денежный 178 5" xfId="6321" xr:uid="{00000000-0005-0000-0000-0000FD0B0000}"/>
    <cellStyle name="Денежный 179" xfId="373" xr:uid="{00000000-0005-0000-0000-0000FE0B0000}"/>
    <cellStyle name="Денежный 179 2" xfId="374" xr:uid="{00000000-0005-0000-0000-0000FF0B0000}"/>
    <cellStyle name="Денежный 179 2 2" xfId="2404" xr:uid="{00000000-0005-0000-0000-0000000C0000}"/>
    <cellStyle name="Денежный 179 2 3" xfId="4478" xr:uid="{00000000-0005-0000-0000-0000010C0000}"/>
    <cellStyle name="Денежный 179 2 4" xfId="6324" xr:uid="{00000000-0005-0000-0000-0000020C0000}"/>
    <cellStyle name="Денежный 179 3" xfId="2403" xr:uid="{00000000-0005-0000-0000-0000030C0000}"/>
    <cellStyle name="Денежный 179 4" xfId="4477" xr:uid="{00000000-0005-0000-0000-0000040C0000}"/>
    <cellStyle name="Денежный 179 5" xfId="6323" xr:uid="{00000000-0005-0000-0000-0000050C0000}"/>
    <cellStyle name="Денежный 18" xfId="375" xr:uid="{00000000-0005-0000-0000-0000060C0000}"/>
    <cellStyle name="Денежный 18 2" xfId="376" xr:uid="{00000000-0005-0000-0000-0000070C0000}"/>
    <cellStyle name="Денежный 18 2 2" xfId="377" xr:uid="{00000000-0005-0000-0000-0000080C0000}"/>
    <cellStyle name="Денежный 18 2 2 2" xfId="378" xr:uid="{00000000-0005-0000-0000-0000090C0000}"/>
    <cellStyle name="Денежный 18 2 2 2 2" xfId="2408" xr:uid="{00000000-0005-0000-0000-00000A0C0000}"/>
    <cellStyle name="Денежный 18 2 2 2 3" xfId="4482" xr:uid="{00000000-0005-0000-0000-00000B0C0000}"/>
    <cellStyle name="Денежный 18 2 2 2 4" xfId="6328" xr:uid="{00000000-0005-0000-0000-00000C0C0000}"/>
    <cellStyle name="Денежный 18 2 2 3" xfId="2407" xr:uid="{00000000-0005-0000-0000-00000D0C0000}"/>
    <cellStyle name="Денежный 18 2 2 4" xfId="4481" xr:uid="{00000000-0005-0000-0000-00000E0C0000}"/>
    <cellStyle name="Денежный 18 2 2 5" xfId="6327" xr:uid="{00000000-0005-0000-0000-00000F0C0000}"/>
    <cellStyle name="Денежный 18 2 3" xfId="379" xr:uid="{00000000-0005-0000-0000-0000100C0000}"/>
    <cellStyle name="Денежный 18 2 3 2" xfId="380" xr:uid="{00000000-0005-0000-0000-0000110C0000}"/>
    <cellStyle name="Денежный 18 2 3 2 2" xfId="2410" xr:uid="{00000000-0005-0000-0000-0000120C0000}"/>
    <cellStyle name="Денежный 18 2 3 2 3" xfId="4484" xr:uid="{00000000-0005-0000-0000-0000130C0000}"/>
    <cellStyle name="Денежный 18 2 3 2 4" xfId="6330" xr:uid="{00000000-0005-0000-0000-0000140C0000}"/>
    <cellStyle name="Денежный 18 2 3 3" xfId="2409" xr:uid="{00000000-0005-0000-0000-0000150C0000}"/>
    <cellStyle name="Денежный 18 2 3 4" xfId="4483" xr:uid="{00000000-0005-0000-0000-0000160C0000}"/>
    <cellStyle name="Денежный 18 2 3 5" xfId="6329" xr:uid="{00000000-0005-0000-0000-0000170C0000}"/>
    <cellStyle name="Денежный 18 2 4" xfId="2406" xr:uid="{00000000-0005-0000-0000-0000180C0000}"/>
    <cellStyle name="Денежный 18 2 4 2" xfId="4480" xr:uid="{00000000-0005-0000-0000-0000190C0000}"/>
    <cellStyle name="Денежный 18 2 5" xfId="4125" xr:uid="{00000000-0005-0000-0000-00001A0C0000}"/>
    <cellStyle name="Денежный 18 2 6" xfId="6326" xr:uid="{00000000-0005-0000-0000-00001B0C0000}"/>
    <cellStyle name="Денежный 18 3" xfId="2405" xr:uid="{00000000-0005-0000-0000-00001C0C0000}"/>
    <cellStyle name="Денежный 18 3 2" xfId="4479" xr:uid="{00000000-0005-0000-0000-00001D0C0000}"/>
    <cellStyle name="Денежный 18 4" xfId="4124" xr:uid="{00000000-0005-0000-0000-00001E0C0000}"/>
    <cellStyle name="Денежный 18 5" xfId="6325" xr:uid="{00000000-0005-0000-0000-00001F0C0000}"/>
    <cellStyle name="Денежный 180" xfId="381" xr:uid="{00000000-0005-0000-0000-0000200C0000}"/>
    <cellStyle name="Денежный 180 2" xfId="382" xr:uid="{00000000-0005-0000-0000-0000210C0000}"/>
    <cellStyle name="Денежный 180 2 2" xfId="2412" xr:uid="{00000000-0005-0000-0000-0000220C0000}"/>
    <cellStyle name="Денежный 180 2 3" xfId="4486" xr:uid="{00000000-0005-0000-0000-0000230C0000}"/>
    <cellStyle name="Денежный 180 2 4" xfId="6332" xr:uid="{00000000-0005-0000-0000-0000240C0000}"/>
    <cellStyle name="Денежный 180 3" xfId="2411" xr:uid="{00000000-0005-0000-0000-0000250C0000}"/>
    <cellStyle name="Денежный 180 4" xfId="4485" xr:uid="{00000000-0005-0000-0000-0000260C0000}"/>
    <cellStyle name="Денежный 180 5" xfId="6331" xr:uid="{00000000-0005-0000-0000-0000270C0000}"/>
    <cellStyle name="Денежный 181" xfId="383" xr:uid="{00000000-0005-0000-0000-0000280C0000}"/>
    <cellStyle name="Денежный 181 2" xfId="384" xr:uid="{00000000-0005-0000-0000-0000290C0000}"/>
    <cellStyle name="Денежный 181 2 2" xfId="2414" xr:uid="{00000000-0005-0000-0000-00002A0C0000}"/>
    <cellStyle name="Денежный 181 2 3" xfId="4488" xr:uid="{00000000-0005-0000-0000-00002B0C0000}"/>
    <cellStyle name="Денежный 181 2 4" xfId="6334" xr:uid="{00000000-0005-0000-0000-00002C0C0000}"/>
    <cellStyle name="Денежный 181 3" xfId="2413" xr:uid="{00000000-0005-0000-0000-00002D0C0000}"/>
    <cellStyle name="Денежный 181 4" xfId="4487" xr:uid="{00000000-0005-0000-0000-00002E0C0000}"/>
    <cellStyle name="Денежный 181 5" xfId="6333" xr:uid="{00000000-0005-0000-0000-00002F0C0000}"/>
    <cellStyle name="Денежный 182" xfId="385" xr:uid="{00000000-0005-0000-0000-0000300C0000}"/>
    <cellStyle name="Денежный 182 2" xfId="386" xr:uid="{00000000-0005-0000-0000-0000310C0000}"/>
    <cellStyle name="Денежный 182 2 2" xfId="2416" xr:uid="{00000000-0005-0000-0000-0000320C0000}"/>
    <cellStyle name="Денежный 182 2 3" xfId="4490" xr:uid="{00000000-0005-0000-0000-0000330C0000}"/>
    <cellStyle name="Денежный 182 2 4" xfId="6336" xr:uid="{00000000-0005-0000-0000-0000340C0000}"/>
    <cellStyle name="Денежный 182 3" xfId="2415" xr:uid="{00000000-0005-0000-0000-0000350C0000}"/>
    <cellStyle name="Денежный 182 4" xfId="4489" xr:uid="{00000000-0005-0000-0000-0000360C0000}"/>
    <cellStyle name="Денежный 182 5" xfId="6335" xr:uid="{00000000-0005-0000-0000-0000370C0000}"/>
    <cellStyle name="Денежный 183" xfId="387" xr:uid="{00000000-0005-0000-0000-0000380C0000}"/>
    <cellStyle name="Денежный 183 2" xfId="388" xr:uid="{00000000-0005-0000-0000-0000390C0000}"/>
    <cellStyle name="Денежный 183 2 2" xfId="2418" xr:uid="{00000000-0005-0000-0000-00003A0C0000}"/>
    <cellStyle name="Денежный 183 2 3" xfId="4492" xr:uid="{00000000-0005-0000-0000-00003B0C0000}"/>
    <cellStyle name="Денежный 183 2 4" xfId="6338" xr:uid="{00000000-0005-0000-0000-00003C0C0000}"/>
    <cellStyle name="Денежный 183 3" xfId="2417" xr:uid="{00000000-0005-0000-0000-00003D0C0000}"/>
    <cellStyle name="Денежный 183 4" xfId="4491" xr:uid="{00000000-0005-0000-0000-00003E0C0000}"/>
    <cellStyle name="Денежный 183 5" xfId="6337" xr:uid="{00000000-0005-0000-0000-00003F0C0000}"/>
    <cellStyle name="Денежный 184" xfId="389" xr:uid="{00000000-0005-0000-0000-0000400C0000}"/>
    <cellStyle name="Денежный 184 2" xfId="390" xr:uid="{00000000-0005-0000-0000-0000410C0000}"/>
    <cellStyle name="Денежный 184 2 2" xfId="2420" xr:uid="{00000000-0005-0000-0000-0000420C0000}"/>
    <cellStyle name="Денежный 184 2 3" xfId="4494" xr:uid="{00000000-0005-0000-0000-0000430C0000}"/>
    <cellStyle name="Денежный 184 2 4" xfId="6340" xr:uid="{00000000-0005-0000-0000-0000440C0000}"/>
    <cellStyle name="Денежный 184 3" xfId="2419" xr:uid="{00000000-0005-0000-0000-0000450C0000}"/>
    <cellStyle name="Денежный 184 4" xfId="4493" xr:uid="{00000000-0005-0000-0000-0000460C0000}"/>
    <cellStyle name="Денежный 184 5" xfId="6339" xr:uid="{00000000-0005-0000-0000-0000470C0000}"/>
    <cellStyle name="Денежный 185" xfId="391" xr:uid="{00000000-0005-0000-0000-0000480C0000}"/>
    <cellStyle name="Денежный 185 2" xfId="392" xr:uid="{00000000-0005-0000-0000-0000490C0000}"/>
    <cellStyle name="Денежный 185 2 2" xfId="2422" xr:uid="{00000000-0005-0000-0000-00004A0C0000}"/>
    <cellStyle name="Денежный 185 2 3" xfId="4496" xr:uid="{00000000-0005-0000-0000-00004B0C0000}"/>
    <cellStyle name="Денежный 185 2 4" xfId="6342" xr:uid="{00000000-0005-0000-0000-00004C0C0000}"/>
    <cellStyle name="Денежный 185 3" xfId="2421" xr:uid="{00000000-0005-0000-0000-00004D0C0000}"/>
    <cellStyle name="Денежный 185 4" xfId="4495" xr:uid="{00000000-0005-0000-0000-00004E0C0000}"/>
    <cellStyle name="Денежный 185 5" xfId="6341" xr:uid="{00000000-0005-0000-0000-00004F0C0000}"/>
    <cellStyle name="Денежный 186" xfId="393" xr:uid="{00000000-0005-0000-0000-0000500C0000}"/>
    <cellStyle name="Денежный 186 2" xfId="394" xr:uid="{00000000-0005-0000-0000-0000510C0000}"/>
    <cellStyle name="Денежный 186 2 2" xfId="2424" xr:uid="{00000000-0005-0000-0000-0000520C0000}"/>
    <cellStyle name="Денежный 186 2 3" xfId="4498" xr:uid="{00000000-0005-0000-0000-0000530C0000}"/>
    <cellStyle name="Денежный 186 2 4" xfId="6344" xr:uid="{00000000-0005-0000-0000-0000540C0000}"/>
    <cellStyle name="Денежный 186 3" xfId="2423" xr:uid="{00000000-0005-0000-0000-0000550C0000}"/>
    <cellStyle name="Денежный 186 4" xfId="4497" xr:uid="{00000000-0005-0000-0000-0000560C0000}"/>
    <cellStyle name="Денежный 186 5" xfId="6343" xr:uid="{00000000-0005-0000-0000-0000570C0000}"/>
    <cellStyle name="Денежный 187" xfId="395" xr:uid="{00000000-0005-0000-0000-0000580C0000}"/>
    <cellStyle name="Денежный 187 2" xfId="396" xr:uid="{00000000-0005-0000-0000-0000590C0000}"/>
    <cellStyle name="Денежный 187 2 2" xfId="2426" xr:uid="{00000000-0005-0000-0000-00005A0C0000}"/>
    <cellStyle name="Денежный 187 2 3" xfId="4500" xr:uid="{00000000-0005-0000-0000-00005B0C0000}"/>
    <cellStyle name="Денежный 187 2 4" xfId="6346" xr:uid="{00000000-0005-0000-0000-00005C0C0000}"/>
    <cellStyle name="Денежный 187 3" xfId="2425" xr:uid="{00000000-0005-0000-0000-00005D0C0000}"/>
    <cellStyle name="Денежный 187 4" xfId="4499" xr:uid="{00000000-0005-0000-0000-00005E0C0000}"/>
    <cellStyle name="Денежный 187 5" xfId="6345" xr:uid="{00000000-0005-0000-0000-00005F0C0000}"/>
    <cellStyle name="Денежный 188" xfId="397" xr:uid="{00000000-0005-0000-0000-0000600C0000}"/>
    <cellStyle name="Денежный 188 2" xfId="398" xr:uid="{00000000-0005-0000-0000-0000610C0000}"/>
    <cellStyle name="Денежный 188 2 2" xfId="2428" xr:uid="{00000000-0005-0000-0000-0000620C0000}"/>
    <cellStyle name="Денежный 188 2 3" xfId="4502" xr:uid="{00000000-0005-0000-0000-0000630C0000}"/>
    <cellStyle name="Денежный 188 2 4" xfId="6348" xr:uid="{00000000-0005-0000-0000-0000640C0000}"/>
    <cellStyle name="Денежный 188 3" xfId="2427" xr:uid="{00000000-0005-0000-0000-0000650C0000}"/>
    <cellStyle name="Денежный 188 4" xfId="4501" xr:uid="{00000000-0005-0000-0000-0000660C0000}"/>
    <cellStyle name="Денежный 188 5" xfId="6347" xr:uid="{00000000-0005-0000-0000-0000670C0000}"/>
    <cellStyle name="Денежный 189" xfId="399" xr:uid="{00000000-0005-0000-0000-0000680C0000}"/>
    <cellStyle name="Денежный 189 2" xfId="400" xr:uid="{00000000-0005-0000-0000-0000690C0000}"/>
    <cellStyle name="Денежный 189 2 2" xfId="2430" xr:uid="{00000000-0005-0000-0000-00006A0C0000}"/>
    <cellStyle name="Денежный 189 2 3" xfId="4504" xr:uid="{00000000-0005-0000-0000-00006B0C0000}"/>
    <cellStyle name="Денежный 189 2 4" xfId="6350" xr:uid="{00000000-0005-0000-0000-00006C0C0000}"/>
    <cellStyle name="Денежный 189 3" xfId="2429" xr:uid="{00000000-0005-0000-0000-00006D0C0000}"/>
    <cellStyle name="Денежный 189 4" xfId="4503" xr:uid="{00000000-0005-0000-0000-00006E0C0000}"/>
    <cellStyle name="Денежный 189 5" xfId="6349" xr:uid="{00000000-0005-0000-0000-00006F0C0000}"/>
    <cellStyle name="Денежный 19" xfId="401" xr:uid="{00000000-0005-0000-0000-0000700C0000}"/>
    <cellStyle name="Денежный 19 2" xfId="402" xr:uid="{00000000-0005-0000-0000-0000710C0000}"/>
    <cellStyle name="Денежный 19 2 2" xfId="403" xr:uid="{00000000-0005-0000-0000-0000720C0000}"/>
    <cellStyle name="Денежный 19 2 2 2" xfId="404" xr:uid="{00000000-0005-0000-0000-0000730C0000}"/>
    <cellStyle name="Денежный 19 2 2 2 2" xfId="2434" xr:uid="{00000000-0005-0000-0000-0000740C0000}"/>
    <cellStyle name="Денежный 19 2 2 2 3" xfId="4508" xr:uid="{00000000-0005-0000-0000-0000750C0000}"/>
    <cellStyle name="Денежный 19 2 2 2 4" xfId="6354" xr:uid="{00000000-0005-0000-0000-0000760C0000}"/>
    <cellStyle name="Денежный 19 2 2 3" xfId="2433" xr:uid="{00000000-0005-0000-0000-0000770C0000}"/>
    <cellStyle name="Денежный 19 2 2 4" xfId="4507" xr:uid="{00000000-0005-0000-0000-0000780C0000}"/>
    <cellStyle name="Денежный 19 2 2 5" xfId="6353" xr:uid="{00000000-0005-0000-0000-0000790C0000}"/>
    <cellStyle name="Денежный 19 2 3" xfId="405" xr:uid="{00000000-0005-0000-0000-00007A0C0000}"/>
    <cellStyle name="Денежный 19 2 3 2" xfId="406" xr:uid="{00000000-0005-0000-0000-00007B0C0000}"/>
    <cellStyle name="Денежный 19 2 3 2 2" xfId="2436" xr:uid="{00000000-0005-0000-0000-00007C0C0000}"/>
    <cellStyle name="Денежный 19 2 3 2 3" xfId="4510" xr:uid="{00000000-0005-0000-0000-00007D0C0000}"/>
    <cellStyle name="Денежный 19 2 3 2 4" xfId="6356" xr:uid="{00000000-0005-0000-0000-00007E0C0000}"/>
    <cellStyle name="Денежный 19 2 3 3" xfId="2435" xr:uid="{00000000-0005-0000-0000-00007F0C0000}"/>
    <cellStyle name="Денежный 19 2 3 4" xfId="4509" xr:uid="{00000000-0005-0000-0000-0000800C0000}"/>
    <cellStyle name="Денежный 19 2 3 5" xfId="6355" xr:uid="{00000000-0005-0000-0000-0000810C0000}"/>
    <cellStyle name="Денежный 19 2 4" xfId="2432" xr:uid="{00000000-0005-0000-0000-0000820C0000}"/>
    <cellStyle name="Денежный 19 2 4 2" xfId="4506" xr:uid="{00000000-0005-0000-0000-0000830C0000}"/>
    <cellStyle name="Денежный 19 2 5" xfId="4127" xr:uid="{00000000-0005-0000-0000-0000840C0000}"/>
    <cellStyle name="Денежный 19 2 6" xfId="6352" xr:uid="{00000000-0005-0000-0000-0000850C0000}"/>
    <cellStyle name="Денежный 19 3" xfId="2431" xr:uid="{00000000-0005-0000-0000-0000860C0000}"/>
    <cellStyle name="Денежный 19 3 2" xfId="4505" xr:uid="{00000000-0005-0000-0000-0000870C0000}"/>
    <cellStyle name="Денежный 19 4" xfId="4126" xr:uid="{00000000-0005-0000-0000-0000880C0000}"/>
    <cellStyle name="Денежный 19 5" xfId="6351" xr:uid="{00000000-0005-0000-0000-0000890C0000}"/>
    <cellStyle name="Денежный 190" xfId="407" xr:uid="{00000000-0005-0000-0000-00008A0C0000}"/>
    <cellStyle name="Денежный 190 2" xfId="408" xr:uid="{00000000-0005-0000-0000-00008B0C0000}"/>
    <cellStyle name="Денежный 190 2 2" xfId="2438" xr:uid="{00000000-0005-0000-0000-00008C0C0000}"/>
    <cellStyle name="Денежный 190 2 3" xfId="4512" xr:uid="{00000000-0005-0000-0000-00008D0C0000}"/>
    <cellStyle name="Денежный 190 2 4" xfId="6358" xr:uid="{00000000-0005-0000-0000-00008E0C0000}"/>
    <cellStyle name="Денежный 190 3" xfId="2437" xr:uid="{00000000-0005-0000-0000-00008F0C0000}"/>
    <cellStyle name="Денежный 190 4" xfId="4511" xr:uid="{00000000-0005-0000-0000-0000900C0000}"/>
    <cellStyle name="Денежный 190 5" xfId="6357" xr:uid="{00000000-0005-0000-0000-0000910C0000}"/>
    <cellStyle name="Денежный 191" xfId="409" xr:uid="{00000000-0005-0000-0000-0000920C0000}"/>
    <cellStyle name="Денежный 191 2" xfId="410" xr:uid="{00000000-0005-0000-0000-0000930C0000}"/>
    <cellStyle name="Денежный 191 2 2" xfId="2440" xr:uid="{00000000-0005-0000-0000-0000940C0000}"/>
    <cellStyle name="Денежный 191 2 3" xfId="4514" xr:uid="{00000000-0005-0000-0000-0000950C0000}"/>
    <cellStyle name="Денежный 191 2 4" xfId="6360" xr:uid="{00000000-0005-0000-0000-0000960C0000}"/>
    <cellStyle name="Денежный 191 3" xfId="2439" xr:uid="{00000000-0005-0000-0000-0000970C0000}"/>
    <cellStyle name="Денежный 191 4" xfId="4513" xr:uid="{00000000-0005-0000-0000-0000980C0000}"/>
    <cellStyle name="Денежный 191 5" xfId="6359" xr:uid="{00000000-0005-0000-0000-0000990C0000}"/>
    <cellStyle name="Денежный 192" xfId="411" xr:uid="{00000000-0005-0000-0000-00009A0C0000}"/>
    <cellStyle name="Денежный 192 2" xfId="412" xr:uid="{00000000-0005-0000-0000-00009B0C0000}"/>
    <cellStyle name="Денежный 192 2 2" xfId="2442" xr:uid="{00000000-0005-0000-0000-00009C0C0000}"/>
    <cellStyle name="Денежный 192 2 3" xfId="4516" xr:uid="{00000000-0005-0000-0000-00009D0C0000}"/>
    <cellStyle name="Денежный 192 2 4" xfId="6362" xr:uid="{00000000-0005-0000-0000-00009E0C0000}"/>
    <cellStyle name="Денежный 192 3" xfId="2441" xr:uid="{00000000-0005-0000-0000-00009F0C0000}"/>
    <cellStyle name="Денежный 192 4" xfId="4515" xr:uid="{00000000-0005-0000-0000-0000A00C0000}"/>
    <cellStyle name="Денежный 192 5" xfId="6361" xr:uid="{00000000-0005-0000-0000-0000A10C0000}"/>
    <cellStyle name="Денежный 193" xfId="413" xr:uid="{00000000-0005-0000-0000-0000A20C0000}"/>
    <cellStyle name="Денежный 193 2" xfId="414" xr:uid="{00000000-0005-0000-0000-0000A30C0000}"/>
    <cellStyle name="Денежный 193 2 2" xfId="2444" xr:uid="{00000000-0005-0000-0000-0000A40C0000}"/>
    <cellStyle name="Денежный 193 2 3" xfId="4518" xr:uid="{00000000-0005-0000-0000-0000A50C0000}"/>
    <cellStyle name="Денежный 193 2 4" xfId="6364" xr:uid="{00000000-0005-0000-0000-0000A60C0000}"/>
    <cellStyle name="Денежный 193 3" xfId="2443" xr:uid="{00000000-0005-0000-0000-0000A70C0000}"/>
    <cellStyle name="Денежный 193 4" xfId="4517" xr:uid="{00000000-0005-0000-0000-0000A80C0000}"/>
    <cellStyle name="Денежный 193 5" xfId="6363" xr:uid="{00000000-0005-0000-0000-0000A90C0000}"/>
    <cellStyle name="Денежный 194" xfId="415" xr:uid="{00000000-0005-0000-0000-0000AA0C0000}"/>
    <cellStyle name="Денежный 194 2" xfId="416" xr:uid="{00000000-0005-0000-0000-0000AB0C0000}"/>
    <cellStyle name="Денежный 194 2 2" xfId="2446" xr:uid="{00000000-0005-0000-0000-0000AC0C0000}"/>
    <cellStyle name="Денежный 194 2 3" xfId="4520" xr:uid="{00000000-0005-0000-0000-0000AD0C0000}"/>
    <cellStyle name="Денежный 194 2 4" xfId="6366" xr:uid="{00000000-0005-0000-0000-0000AE0C0000}"/>
    <cellStyle name="Денежный 194 3" xfId="2445" xr:uid="{00000000-0005-0000-0000-0000AF0C0000}"/>
    <cellStyle name="Денежный 194 4" xfId="4519" xr:uid="{00000000-0005-0000-0000-0000B00C0000}"/>
    <cellStyle name="Денежный 194 5" xfId="6365" xr:uid="{00000000-0005-0000-0000-0000B10C0000}"/>
    <cellStyle name="Денежный 195" xfId="417" xr:uid="{00000000-0005-0000-0000-0000B20C0000}"/>
    <cellStyle name="Денежный 195 2" xfId="418" xr:uid="{00000000-0005-0000-0000-0000B30C0000}"/>
    <cellStyle name="Денежный 195 2 2" xfId="2448" xr:uid="{00000000-0005-0000-0000-0000B40C0000}"/>
    <cellStyle name="Денежный 195 2 3" xfId="4522" xr:uid="{00000000-0005-0000-0000-0000B50C0000}"/>
    <cellStyle name="Денежный 195 2 4" xfId="6368" xr:uid="{00000000-0005-0000-0000-0000B60C0000}"/>
    <cellStyle name="Денежный 195 3" xfId="2447" xr:uid="{00000000-0005-0000-0000-0000B70C0000}"/>
    <cellStyle name="Денежный 195 4" xfId="4521" xr:uid="{00000000-0005-0000-0000-0000B80C0000}"/>
    <cellStyle name="Денежный 195 5" xfId="6367" xr:uid="{00000000-0005-0000-0000-0000B90C0000}"/>
    <cellStyle name="Денежный 196" xfId="419" xr:uid="{00000000-0005-0000-0000-0000BA0C0000}"/>
    <cellStyle name="Денежный 196 2" xfId="420" xr:uid="{00000000-0005-0000-0000-0000BB0C0000}"/>
    <cellStyle name="Денежный 196 2 2" xfId="2450" xr:uid="{00000000-0005-0000-0000-0000BC0C0000}"/>
    <cellStyle name="Денежный 196 2 3" xfId="4524" xr:uid="{00000000-0005-0000-0000-0000BD0C0000}"/>
    <cellStyle name="Денежный 196 2 4" xfId="6370" xr:uid="{00000000-0005-0000-0000-0000BE0C0000}"/>
    <cellStyle name="Денежный 196 3" xfId="2449" xr:uid="{00000000-0005-0000-0000-0000BF0C0000}"/>
    <cellStyle name="Денежный 196 4" xfId="4523" xr:uid="{00000000-0005-0000-0000-0000C00C0000}"/>
    <cellStyle name="Денежный 196 5" xfId="6369" xr:uid="{00000000-0005-0000-0000-0000C10C0000}"/>
    <cellStyle name="Денежный 197" xfId="421" xr:uid="{00000000-0005-0000-0000-0000C20C0000}"/>
    <cellStyle name="Денежный 197 2" xfId="422" xr:uid="{00000000-0005-0000-0000-0000C30C0000}"/>
    <cellStyle name="Денежный 197 2 2" xfId="2452" xr:uid="{00000000-0005-0000-0000-0000C40C0000}"/>
    <cellStyle name="Денежный 197 2 3" xfId="4526" xr:uid="{00000000-0005-0000-0000-0000C50C0000}"/>
    <cellStyle name="Денежный 197 2 4" xfId="6372" xr:uid="{00000000-0005-0000-0000-0000C60C0000}"/>
    <cellStyle name="Денежный 197 3" xfId="2451" xr:uid="{00000000-0005-0000-0000-0000C70C0000}"/>
    <cellStyle name="Денежный 197 4" xfId="4525" xr:uid="{00000000-0005-0000-0000-0000C80C0000}"/>
    <cellStyle name="Денежный 197 5" xfId="6371" xr:uid="{00000000-0005-0000-0000-0000C90C0000}"/>
    <cellStyle name="Денежный 198" xfId="423" xr:uid="{00000000-0005-0000-0000-0000CA0C0000}"/>
    <cellStyle name="Денежный 198 2" xfId="424" xr:uid="{00000000-0005-0000-0000-0000CB0C0000}"/>
    <cellStyle name="Денежный 198 2 2" xfId="2454" xr:uid="{00000000-0005-0000-0000-0000CC0C0000}"/>
    <cellStyle name="Денежный 198 2 3" xfId="4528" xr:uid="{00000000-0005-0000-0000-0000CD0C0000}"/>
    <cellStyle name="Денежный 198 2 4" xfId="6374" xr:uid="{00000000-0005-0000-0000-0000CE0C0000}"/>
    <cellStyle name="Денежный 198 3" xfId="2453" xr:uid="{00000000-0005-0000-0000-0000CF0C0000}"/>
    <cellStyle name="Денежный 198 4" xfId="4527" xr:uid="{00000000-0005-0000-0000-0000D00C0000}"/>
    <cellStyle name="Денежный 198 5" xfId="6373" xr:uid="{00000000-0005-0000-0000-0000D10C0000}"/>
    <cellStyle name="Денежный 199" xfId="425" xr:uid="{00000000-0005-0000-0000-0000D20C0000}"/>
    <cellStyle name="Денежный 199 2" xfId="426" xr:uid="{00000000-0005-0000-0000-0000D30C0000}"/>
    <cellStyle name="Денежный 199 2 2" xfId="2456" xr:uid="{00000000-0005-0000-0000-0000D40C0000}"/>
    <cellStyle name="Денежный 199 2 3" xfId="4530" xr:uid="{00000000-0005-0000-0000-0000D50C0000}"/>
    <cellStyle name="Денежный 199 2 4" xfId="6376" xr:uid="{00000000-0005-0000-0000-0000D60C0000}"/>
    <cellStyle name="Денежный 199 3" xfId="2455" xr:uid="{00000000-0005-0000-0000-0000D70C0000}"/>
    <cellStyle name="Денежный 199 4" xfId="4529" xr:uid="{00000000-0005-0000-0000-0000D80C0000}"/>
    <cellStyle name="Денежный 199 5" xfId="6375" xr:uid="{00000000-0005-0000-0000-0000D90C0000}"/>
    <cellStyle name="Денежный 2" xfId="427" xr:uid="{00000000-0005-0000-0000-0000DA0C0000}"/>
    <cellStyle name="Денежный 2 2" xfId="428" xr:uid="{00000000-0005-0000-0000-0000DB0C0000}"/>
    <cellStyle name="Денежный 2 2 2" xfId="429" xr:uid="{00000000-0005-0000-0000-0000DC0C0000}"/>
    <cellStyle name="Денежный 2 2 2 2" xfId="430" xr:uid="{00000000-0005-0000-0000-0000DD0C0000}"/>
    <cellStyle name="Денежный 2 2 2 2 2" xfId="2460" xr:uid="{00000000-0005-0000-0000-0000DE0C0000}"/>
    <cellStyle name="Денежный 2 2 2 2 3" xfId="4534" xr:uid="{00000000-0005-0000-0000-0000DF0C0000}"/>
    <cellStyle name="Денежный 2 2 2 2 4" xfId="6380" xr:uid="{00000000-0005-0000-0000-0000E00C0000}"/>
    <cellStyle name="Денежный 2 2 2 3" xfId="2459" xr:uid="{00000000-0005-0000-0000-0000E10C0000}"/>
    <cellStyle name="Денежный 2 2 2 4" xfId="4533" xr:uid="{00000000-0005-0000-0000-0000E20C0000}"/>
    <cellStyle name="Денежный 2 2 2 5" xfId="6379" xr:uid="{00000000-0005-0000-0000-0000E30C0000}"/>
    <cellStyle name="Денежный 2 2 3" xfId="431" xr:uid="{00000000-0005-0000-0000-0000E40C0000}"/>
    <cellStyle name="Денежный 2 2 3 2" xfId="432" xr:uid="{00000000-0005-0000-0000-0000E50C0000}"/>
    <cellStyle name="Денежный 2 2 3 2 2" xfId="2462" xr:uid="{00000000-0005-0000-0000-0000E60C0000}"/>
    <cellStyle name="Денежный 2 2 3 2 3" xfId="4536" xr:uid="{00000000-0005-0000-0000-0000E70C0000}"/>
    <cellStyle name="Денежный 2 2 3 2 4" xfId="6382" xr:uid="{00000000-0005-0000-0000-0000E80C0000}"/>
    <cellStyle name="Денежный 2 2 3 3" xfId="2461" xr:uid="{00000000-0005-0000-0000-0000E90C0000}"/>
    <cellStyle name="Денежный 2 2 3 4" xfId="4535" xr:uid="{00000000-0005-0000-0000-0000EA0C0000}"/>
    <cellStyle name="Денежный 2 2 3 5" xfId="6381" xr:uid="{00000000-0005-0000-0000-0000EB0C0000}"/>
    <cellStyle name="Денежный 2 2 4" xfId="2458" xr:uid="{00000000-0005-0000-0000-0000EC0C0000}"/>
    <cellStyle name="Денежный 2 2 4 2" xfId="4532" xr:uid="{00000000-0005-0000-0000-0000ED0C0000}"/>
    <cellStyle name="Денежный 2 2 5" xfId="4129" xr:uid="{00000000-0005-0000-0000-0000EE0C0000}"/>
    <cellStyle name="Денежный 2 2 6" xfId="6378" xr:uid="{00000000-0005-0000-0000-0000EF0C0000}"/>
    <cellStyle name="Денежный 2 3" xfId="2457" xr:uid="{00000000-0005-0000-0000-0000F00C0000}"/>
    <cellStyle name="Денежный 2 3 2" xfId="4531" xr:uid="{00000000-0005-0000-0000-0000F10C0000}"/>
    <cellStyle name="Денежный 2 4" xfId="4128" xr:uid="{00000000-0005-0000-0000-0000F20C0000}"/>
    <cellStyle name="Денежный 2 5" xfId="6377" xr:uid="{00000000-0005-0000-0000-0000F30C0000}"/>
    <cellStyle name="Денежный 20" xfId="433" xr:uid="{00000000-0005-0000-0000-0000F40C0000}"/>
    <cellStyle name="Денежный 20 2" xfId="434" xr:uid="{00000000-0005-0000-0000-0000F50C0000}"/>
    <cellStyle name="Денежный 20 2 2" xfId="435" xr:uid="{00000000-0005-0000-0000-0000F60C0000}"/>
    <cellStyle name="Денежный 20 2 2 2" xfId="436" xr:uid="{00000000-0005-0000-0000-0000F70C0000}"/>
    <cellStyle name="Денежный 20 2 2 2 2" xfId="2466" xr:uid="{00000000-0005-0000-0000-0000F80C0000}"/>
    <cellStyle name="Денежный 20 2 2 2 3" xfId="4540" xr:uid="{00000000-0005-0000-0000-0000F90C0000}"/>
    <cellStyle name="Денежный 20 2 2 2 4" xfId="6386" xr:uid="{00000000-0005-0000-0000-0000FA0C0000}"/>
    <cellStyle name="Денежный 20 2 2 3" xfId="2465" xr:uid="{00000000-0005-0000-0000-0000FB0C0000}"/>
    <cellStyle name="Денежный 20 2 2 4" xfId="4539" xr:uid="{00000000-0005-0000-0000-0000FC0C0000}"/>
    <cellStyle name="Денежный 20 2 2 5" xfId="6385" xr:uid="{00000000-0005-0000-0000-0000FD0C0000}"/>
    <cellStyle name="Денежный 20 2 3" xfId="437" xr:uid="{00000000-0005-0000-0000-0000FE0C0000}"/>
    <cellStyle name="Денежный 20 2 3 2" xfId="438" xr:uid="{00000000-0005-0000-0000-0000FF0C0000}"/>
    <cellStyle name="Денежный 20 2 3 2 2" xfId="2468" xr:uid="{00000000-0005-0000-0000-0000000D0000}"/>
    <cellStyle name="Денежный 20 2 3 2 3" xfId="4542" xr:uid="{00000000-0005-0000-0000-0000010D0000}"/>
    <cellStyle name="Денежный 20 2 3 2 4" xfId="6388" xr:uid="{00000000-0005-0000-0000-0000020D0000}"/>
    <cellStyle name="Денежный 20 2 3 3" xfId="2467" xr:uid="{00000000-0005-0000-0000-0000030D0000}"/>
    <cellStyle name="Денежный 20 2 3 4" xfId="4541" xr:uid="{00000000-0005-0000-0000-0000040D0000}"/>
    <cellStyle name="Денежный 20 2 3 5" xfId="6387" xr:uid="{00000000-0005-0000-0000-0000050D0000}"/>
    <cellStyle name="Денежный 20 2 4" xfId="2464" xr:uid="{00000000-0005-0000-0000-0000060D0000}"/>
    <cellStyle name="Денежный 20 2 4 2" xfId="4538" xr:uid="{00000000-0005-0000-0000-0000070D0000}"/>
    <cellStyle name="Денежный 20 2 5" xfId="4131" xr:uid="{00000000-0005-0000-0000-0000080D0000}"/>
    <cellStyle name="Денежный 20 2 6" xfId="6384" xr:uid="{00000000-0005-0000-0000-0000090D0000}"/>
    <cellStyle name="Денежный 20 3" xfId="2463" xr:uid="{00000000-0005-0000-0000-00000A0D0000}"/>
    <cellStyle name="Денежный 20 3 2" xfId="4537" xr:uid="{00000000-0005-0000-0000-00000B0D0000}"/>
    <cellStyle name="Денежный 20 4" xfId="4130" xr:uid="{00000000-0005-0000-0000-00000C0D0000}"/>
    <cellStyle name="Денежный 20 5" xfId="6383" xr:uid="{00000000-0005-0000-0000-00000D0D0000}"/>
    <cellStyle name="Денежный 200" xfId="439" xr:uid="{00000000-0005-0000-0000-00000E0D0000}"/>
    <cellStyle name="Денежный 200 2" xfId="440" xr:uid="{00000000-0005-0000-0000-00000F0D0000}"/>
    <cellStyle name="Денежный 200 2 2" xfId="2470" xr:uid="{00000000-0005-0000-0000-0000100D0000}"/>
    <cellStyle name="Денежный 200 2 3" xfId="4544" xr:uid="{00000000-0005-0000-0000-0000110D0000}"/>
    <cellStyle name="Денежный 200 2 4" xfId="6390" xr:uid="{00000000-0005-0000-0000-0000120D0000}"/>
    <cellStyle name="Денежный 200 3" xfId="2469" xr:uid="{00000000-0005-0000-0000-0000130D0000}"/>
    <cellStyle name="Денежный 200 4" xfId="4543" xr:uid="{00000000-0005-0000-0000-0000140D0000}"/>
    <cellStyle name="Денежный 200 5" xfId="6389" xr:uid="{00000000-0005-0000-0000-0000150D0000}"/>
    <cellStyle name="Денежный 201" xfId="441" xr:uid="{00000000-0005-0000-0000-0000160D0000}"/>
    <cellStyle name="Денежный 201 2" xfId="442" xr:uid="{00000000-0005-0000-0000-0000170D0000}"/>
    <cellStyle name="Денежный 201 2 2" xfId="2472" xr:uid="{00000000-0005-0000-0000-0000180D0000}"/>
    <cellStyle name="Денежный 201 2 3" xfId="4546" xr:uid="{00000000-0005-0000-0000-0000190D0000}"/>
    <cellStyle name="Денежный 201 2 4" xfId="6392" xr:uid="{00000000-0005-0000-0000-00001A0D0000}"/>
    <cellStyle name="Денежный 201 3" xfId="2471" xr:uid="{00000000-0005-0000-0000-00001B0D0000}"/>
    <cellStyle name="Денежный 201 4" xfId="4545" xr:uid="{00000000-0005-0000-0000-00001C0D0000}"/>
    <cellStyle name="Денежный 201 5" xfId="6391" xr:uid="{00000000-0005-0000-0000-00001D0D0000}"/>
    <cellStyle name="Денежный 202" xfId="443" xr:uid="{00000000-0005-0000-0000-00001E0D0000}"/>
    <cellStyle name="Денежный 202 2" xfId="444" xr:uid="{00000000-0005-0000-0000-00001F0D0000}"/>
    <cellStyle name="Денежный 202 2 2" xfId="2474" xr:uid="{00000000-0005-0000-0000-0000200D0000}"/>
    <cellStyle name="Денежный 202 2 3" xfId="4548" xr:uid="{00000000-0005-0000-0000-0000210D0000}"/>
    <cellStyle name="Денежный 202 2 4" xfId="6394" xr:uid="{00000000-0005-0000-0000-0000220D0000}"/>
    <cellStyle name="Денежный 202 3" xfId="2473" xr:uid="{00000000-0005-0000-0000-0000230D0000}"/>
    <cellStyle name="Денежный 202 4" xfId="4547" xr:uid="{00000000-0005-0000-0000-0000240D0000}"/>
    <cellStyle name="Денежный 202 5" xfId="6393" xr:uid="{00000000-0005-0000-0000-0000250D0000}"/>
    <cellStyle name="Денежный 203" xfId="445" xr:uid="{00000000-0005-0000-0000-0000260D0000}"/>
    <cellStyle name="Денежный 203 2" xfId="446" xr:uid="{00000000-0005-0000-0000-0000270D0000}"/>
    <cellStyle name="Денежный 203 2 2" xfId="2476" xr:uid="{00000000-0005-0000-0000-0000280D0000}"/>
    <cellStyle name="Денежный 203 2 3" xfId="4550" xr:uid="{00000000-0005-0000-0000-0000290D0000}"/>
    <cellStyle name="Денежный 203 2 4" xfId="6396" xr:uid="{00000000-0005-0000-0000-00002A0D0000}"/>
    <cellStyle name="Денежный 203 3" xfId="2475" xr:uid="{00000000-0005-0000-0000-00002B0D0000}"/>
    <cellStyle name="Денежный 203 4" xfId="4549" xr:uid="{00000000-0005-0000-0000-00002C0D0000}"/>
    <cellStyle name="Денежный 203 5" xfId="6395" xr:uid="{00000000-0005-0000-0000-00002D0D0000}"/>
    <cellStyle name="Денежный 204" xfId="447" xr:uid="{00000000-0005-0000-0000-00002E0D0000}"/>
    <cellStyle name="Денежный 204 2" xfId="448" xr:uid="{00000000-0005-0000-0000-00002F0D0000}"/>
    <cellStyle name="Денежный 204 2 2" xfId="2478" xr:uid="{00000000-0005-0000-0000-0000300D0000}"/>
    <cellStyle name="Денежный 204 2 3" xfId="4552" xr:uid="{00000000-0005-0000-0000-0000310D0000}"/>
    <cellStyle name="Денежный 204 2 4" xfId="6398" xr:uid="{00000000-0005-0000-0000-0000320D0000}"/>
    <cellStyle name="Денежный 204 3" xfId="2477" xr:uid="{00000000-0005-0000-0000-0000330D0000}"/>
    <cellStyle name="Денежный 204 4" xfId="4551" xr:uid="{00000000-0005-0000-0000-0000340D0000}"/>
    <cellStyle name="Денежный 204 5" xfId="6397" xr:uid="{00000000-0005-0000-0000-0000350D0000}"/>
    <cellStyle name="Денежный 205" xfId="449" xr:uid="{00000000-0005-0000-0000-0000360D0000}"/>
    <cellStyle name="Денежный 205 2" xfId="450" xr:uid="{00000000-0005-0000-0000-0000370D0000}"/>
    <cellStyle name="Денежный 205 2 2" xfId="2480" xr:uid="{00000000-0005-0000-0000-0000380D0000}"/>
    <cellStyle name="Денежный 205 2 3" xfId="4554" xr:uid="{00000000-0005-0000-0000-0000390D0000}"/>
    <cellStyle name="Денежный 205 2 4" xfId="6400" xr:uid="{00000000-0005-0000-0000-00003A0D0000}"/>
    <cellStyle name="Денежный 205 3" xfId="2479" xr:uid="{00000000-0005-0000-0000-00003B0D0000}"/>
    <cellStyle name="Денежный 205 4" xfId="4553" xr:uid="{00000000-0005-0000-0000-00003C0D0000}"/>
    <cellStyle name="Денежный 205 5" xfId="6399" xr:uid="{00000000-0005-0000-0000-00003D0D0000}"/>
    <cellStyle name="Денежный 206" xfId="451" xr:uid="{00000000-0005-0000-0000-00003E0D0000}"/>
    <cellStyle name="Денежный 206 2" xfId="452" xr:uid="{00000000-0005-0000-0000-00003F0D0000}"/>
    <cellStyle name="Денежный 206 2 2" xfId="2482" xr:uid="{00000000-0005-0000-0000-0000400D0000}"/>
    <cellStyle name="Денежный 206 2 3" xfId="4556" xr:uid="{00000000-0005-0000-0000-0000410D0000}"/>
    <cellStyle name="Денежный 206 2 4" xfId="6402" xr:uid="{00000000-0005-0000-0000-0000420D0000}"/>
    <cellStyle name="Денежный 206 3" xfId="2481" xr:uid="{00000000-0005-0000-0000-0000430D0000}"/>
    <cellStyle name="Денежный 206 4" xfId="4555" xr:uid="{00000000-0005-0000-0000-0000440D0000}"/>
    <cellStyle name="Денежный 206 5" xfId="6401" xr:uid="{00000000-0005-0000-0000-0000450D0000}"/>
    <cellStyle name="Денежный 207" xfId="453" xr:uid="{00000000-0005-0000-0000-0000460D0000}"/>
    <cellStyle name="Денежный 207 2" xfId="454" xr:uid="{00000000-0005-0000-0000-0000470D0000}"/>
    <cellStyle name="Денежный 207 2 2" xfId="2484" xr:uid="{00000000-0005-0000-0000-0000480D0000}"/>
    <cellStyle name="Денежный 207 2 3" xfId="4558" xr:uid="{00000000-0005-0000-0000-0000490D0000}"/>
    <cellStyle name="Денежный 207 2 4" xfId="6404" xr:uid="{00000000-0005-0000-0000-00004A0D0000}"/>
    <cellStyle name="Денежный 207 3" xfId="2483" xr:uid="{00000000-0005-0000-0000-00004B0D0000}"/>
    <cellStyle name="Денежный 207 4" xfId="4557" xr:uid="{00000000-0005-0000-0000-00004C0D0000}"/>
    <cellStyle name="Денежный 207 5" xfId="6403" xr:uid="{00000000-0005-0000-0000-00004D0D0000}"/>
    <cellStyle name="Денежный 208" xfId="455" xr:uid="{00000000-0005-0000-0000-00004E0D0000}"/>
    <cellStyle name="Денежный 208 2" xfId="456" xr:uid="{00000000-0005-0000-0000-00004F0D0000}"/>
    <cellStyle name="Денежный 208 2 2" xfId="2486" xr:uid="{00000000-0005-0000-0000-0000500D0000}"/>
    <cellStyle name="Денежный 208 2 3" xfId="4560" xr:uid="{00000000-0005-0000-0000-0000510D0000}"/>
    <cellStyle name="Денежный 208 2 4" xfId="6406" xr:uid="{00000000-0005-0000-0000-0000520D0000}"/>
    <cellStyle name="Денежный 208 3" xfId="2485" xr:uid="{00000000-0005-0000-0000-0000530D0000}"/>
    <cellStyle name="Денежный 208 4" xfId="4559" xr:uid="{00000000-0005-0000-0000-0000540D0000}"/>
    <cellStyle name="Денежный 208 5" xfId="6405" xr:uid="{00000000-0005-0000-0000-0000550D0000}"/>
    <cellStyle name="Денежный 209" xfId="457" xr:uid="{00000000-0005-0000-0000-0000560D0000}"/>
    <cellStyle name="Денежный 209 2" xfId="458" xr:uid="{00000000-0005-0000-0000-0000570D0000}"/>
    <cellStyle name="Денежный 209 2 2" xfId="2488" xr:uid="{00000000-0005-0000-0000-0000580D0000}"/>
    <cellStyle name="Денежный 209 2 3" xfId="4562" xr:uid="{00000000-0005-0000-0000-0000590D0000}"/>
    <cellStyle name="Денежный 209 2 4" xfId="6408" xr:uid="{00000000-0005-0000-0000-00005A0D0000}"/>
    <cellStyle name="Денежный 209 3" xfId="2487" xr:uid="{00000000-0005-0000-0000-00005B0D0000}"/>
    <cellStyle name="Денежный 209 4" xfId="4561" xr:uid="{00000000-0005-0000-0000-00005C0D0000}"/>
    <cellStyle name="Денежный 209 5" xfId="6407" xr:uid="{00000000-0005-0000-0000-00005D0D0000}"/>
    <cellStyle name="Денежный 21" xfId="459" xr:uid="{00000000-0005-0000-0000-00005E0D0000}"/>
    <cellStyle name="Денежный 21 2" xfId="460" xr:uid="{00000000-0005-0000-0000-00005F0D0000}"/>
    <cellStyle name="Денежный 21 2 2" xfId="461" xr:uid="{00000000-0005-0000-0000-0000600D0000}"/>
    <cellStyle name="Денежный 21 2 2 2" xfId="462" xr:uid="{00000000-0005-0000-0000-0000610D0000}"/>
    <cellStyle name="Денежный 21 2 2 2 2" xfId="2492" xr:uid="{00000000-0005-0000-0000-0000620D0000}"/>
    <cellStyle name="Денежный 21 2 2 2 3" xfId="4566" xr:uid="{00000000-0005-0000-0000-0000630D0000}"/>
    <cellStyle name="Денежный 21 2 2 2 4" xfId="6412" xr:uid="{00000000-0005-0000-0000-0000640D0000}"/>
    <cellStyle name="Денежный 21 2 2 3" xfId="2491" xr:uid="{00000000-0005-0000-0000-0000650D0000}"/>
    <cellStyle name="Денежный 21 2 2 4" xfId="4565" xr:uid="{00000000-0005-0000-0000-0000660D0000}"/>
    <cellStyle name="Денежный 21 2 2 5" xfId="6411" xr:uid="{00000000-0005-0000-0000-0000670D0000}"/>
    <cellStyle name="Денежный 21 2 3" xfId="463" xr:uid="{00000000-0005-0000-0000-0000680D0000}"/>
    <cellStyle name="Денежный 21 2 3 2" xfId="464" xr:uid="{00000000-0005-0000-0000-0000690D0000}"/>
    <cellStyle name="Денежный 21 2 3 2 2" xfId="2494" xr:uid="{00000000-0005-0000-0000-00006A0D0000}"/>
    <cellStyle name="Денежный 21 2 3 2 3" xfId="4568" xr:uid="{00000000-0005-0000-0000-00006B0D0000}"/>
    <cellStyle name="Денежный 21 2 3 2 4" xfId="6414" xr:uid="{00000000-0005-0000-0000-00006C0D0000}"/>
    <cellStyle name="Денежный 21 2 3 3" xfId="2493" xr:uid="{00000000-0005-0000-0000-00006D0D0000}"/>
    <cellStyle name="Денежный 21 2 3 4" xfId="4567" xr:uid="{00000000-0005-0000-0000-00006E0D0000}"/>
    <cellStyle name="Денежный 21 2 3 5" xfId="6413" xr:uid="{00000000-0005-0000-0000-00006F0D0000}"/>
    <cellStyle name="Денежный 21 2 4" xfId="2490" xr:uid="{00000000-0005-0000-0000-0000700D0000}"/>
    <cellStyle name="Денежный 21 2 4 2" xfId="4564" xr:uid="{00000000-0005-0000-0000-0000710D0000}"/>
    <cellStyle name="Денежный 21 2 5" xfId="4133" xr:uid="{00000000-0005-0000-0000-0000720D0000}"/>
    <cellStyle name="Денежный 21 2 6" xfId="6410" xr:uid="{00000000-0005-0000-0000-0000730D0000}"/>
    <cellStyle name="Денежный 21 3" xfId="2489" xr:uid="{00000000-0005-0000-0000-0000740D0000}"/>
    <cellStyle name="Денежный 21 3 2" xfId="4563" xr:uid="{00000000-0005-0000-0000-0000750D0000}"/>
    <cellStyle name="Денежный 21 4" xfId="4132" xr:uid="{00000000-0005-0000-0000-0000760D0000}"/>
    <cellStyle name="Денежный 21 5" xfId="6409" xr:uid="{00000000-0005-0000-0000-0000770D0000}"/>
    <cellStyle name="Денежный 210" xfId="465" xr:uid="{00000000-0005-0000-0000-0000780D0000}"/>
    <cellStyle name="Денежный 210 2" xfId="466" xr:uid="{00000000-0005-0000-0000-0000790D0000}"/>
    <cellStyle name="Денежный 210 2 2" xfId="2496" xr:uid="{00000000-0005-0000-0000-00007A0D0000}"/>
    <cellStyle name="Денежный 210 2 3" xfId="4570" xr:uid="{00000000-0005-0000-0000-00007B0D0000}"/>
    <cellStyle name="Денежный 210 2 4" xfId="6416" xr:uid="{00000000-0005-0000-0000-00007C0D0000}"/>
    <cellStyle name="Денежный 210 3" xfId="2495" xr:uid="{00000000-0005-0000-0000-00007D0D0000}"/>
    <cellStyle name="Денежный 210 4" xfId="4569" xr:uid="{00000000-0005-0000-0000-00007E0D0000}"/>
    <cellStyle name="Денежный 210 5" xfId="6415" xr:uid="{00000000-0005-0000-0000-00007F0D0000}"/>
    <cellStyle name="Денежный 211" xfId="467" xr:uid="{00000000-0005-0000-0000-0000800D0000}"/>
    <cellStyle name="Денежный 211 2" xfId="468" xr:uid="{00000000-0005-0000-0000-0000810D0000}"/>
    <cellStyle name="Денежный 211 2 2" xfId="2498" xr:uid="{00000000-0005-0000-0000-0000820D0000}"/>
    <cellStyle name="Денежный 211 2 3" xfId="4572" xr:uid="{00000000-0005-0000-0000-0000830D0000}"/>
    <cellStyle name="Денежный 211 2 4" xfId="6418" xr:uid="{00000000-0005-0000-0000-0000840D0000}"/>
    <cellStyle name="Денежный 211 3" xfId="2497" xr:uid="{00000000-0005-0000-0000-0000850D0000}"/>
    <cellStyle name="Денежный 211 4" xfId="4571" xr:uid="{00000000-0005-0000-0000-0000860D0000}"/>
    <cellStyle name="Денежный 211 5" xfId="6417" xr:uid="{00000000-0005-0000-0000-0000870D0000}"/>
    <cellStyle name="Денежный 212" xfId="469" xr:uid="{00000000-0005-0000-0000-0000880D0000}"/>
    <cellStyle name="Денежный 212 2" xfId="470" xr:uid="{00000000-0005-0000-0000-0000890D0000}"/>
    <cellStyle name="Денежный 212 2 2" xfId="2500" xr:uid="{00000000-0005-0000-0000-00008A0D0000}"/>
    <cellStyle name="Денежный 212 2 3" xfId="4574" xr:uid="{00000000-0005-0000-0000-00008B0D0000}"/>
    <cellStyle name="Денежный 212 2 4" xfId="6420" xr:uid="{00000000-0005-0000-0000-00008C0D0000}"/>
    <cellStyle name="Денежный 212 3" xfId="2499" xr:uid="{00000000-0005-0000-0000-00008D0D0000}"/>
    <cellStyle name="Денежный 212 4" xfId="4573" xr:uid="{00000000-0005-0000-0000-00008E0D0000}"/>
    <cellStyle name="Денежный 212 5" xfId="6419" xr:uid="{00000000-0005-0000-0000-00008F0D0000}"/>
    <cellStyle name="Денежный 213" xfId="471" xr:uid="{00000000-0005-0000-0000-0000900D0000}"/>
    <cellStyle name="Денежный 213 2" xfId="472" xr:uid="{00000000-0005-0000-0000-0000910D0000}"/>
    <cellStyle name="Денежный 213 2 2" xfId="2502" xr:uid="{00000000-0005-0000-0000-0000920D0000}"/>
    <cellStyle name="Денежный 213 2 3" xfId="4576" xr:uid="{00000000-0005-0000-0000-0000930D0000}"/>
    <cellStyle name="Денежный 213 2 4" xfId="6422" xr:uid="{00000000-0005-0000-0000-0000940D0000}"/>
    <cellStyle name="Денежный 213 3" xfId="2501" xr:uid="{00000000-0005-0000-0000-0000950D0000}"/>
    <cellStyle name="Денежный 213 4" xfId="4575" xr:uid="{00000000-0005-0000-0000-0000960D0000}"/>
    <cellStyle name="Денежный 213 5" xfId="6421" xr:uid="{00000000-0005-0000-0000-0000970D0000}"/>
    <cellStyle name="Денежный 214" xfId="473" xr:uid="{00000000-0005-0000-0000-0000980D0000}"/>
    <cellStyle name="Денежный 214 2" xfId="474" xr:uid="{00000000-0005-0000-0000-0000990D0000}"/>
    <cellStyle name="Денежный 214 2 2" xfId="2504" xr:uid="{00000000-0005-0000-0000-00009A0D0000}"/>
    <cellStyle name="Денежный 214 2 3" xfId="4578" xr:uid="{00000000-0005-0000-0000-00009B0D0000}"/>
    <cellStyle name="Денежный 214 2 4" xfId="6424" xr:uid="{00000000-0005-0000-0000-00009C0D0000}"/>
    <cellStyle name="Денежный 214 3" xfId="2503" xr:uid="{00000000-0005-0000-0000-00009D0D0000}"/>
    <cellStyle name="Денежный 214 4" xfId="4577" xr:uid="{00000000-0005-0000-0000-00009E0D0000}"/>
    <cellStyle name="Денежный 214 5" xfId="6423" xr:uid="{00000000-0005-0000-0000-00009F0D0000}"/>
    <cellStyle name="Денежный 215" xfId="475" xr:uid="{00000000-0005-0000-0000-0000A00D0000}"/>
    <cellStyle name="Денежный 215 2" xfId="476" xr:uid="{00000000-0005-0000-0000-0000A10D0000}"/>
    <cellStyle name="Денежный 215 2 2" xfId="2506" xr:uid="{00000000-0005-0000-0000-0000A20D0000}"/>
    <cellStyle name="Денежный 215 2 3" xfId="4580" xr:uid="{00000000-0005-0000-0000-0000A30D0000}"/>
    <cellStyle name="Денежный 215 2 4" xfId="6426" xr:uid="{00000000-0005-0000-0000-0000A40D0000}"/>
    <cellStyle name="Денежный 215 3" xfId="2505" xr:uid="{00000000-0005-0000-0000-0000A50D0000}"/>
    <cellStyle name="Денежный 215 4" xfId="4579" xr:uid="{00000000-0005-0000-0000-0000A60D0000}"/>
    <cellStyle name="Денежный 215 5" xfId="6425" xr:uid="{00000000-0005-0000-0000-0000A70D0000}"/>
    <cellStyle name="Денежный 216" xfId="477" xr:uid="{00000000-0005-0000-0000-0000A80D0000}"/>
    <cellStyle name="Денежный 216 2" xfId="478" xr:uid="{00000000-0005-0000-0000-0000A90D0000}"/>
    <cellStyle name="Денежный 216 2 2" xfId="2508" xr:uid="{00000000-0005-0000-0000-0000AA0D0000}"/>
    <cellStyle name="Денежный 216 2 3" xfId="4582" xr:uid="{00000000-0005-0000-0000-0000AB0D0000}"/>
    <cellStyle name="Денежный 216 2 4" xfId="6428" xr:uid="{00000000-0005-0000-0000-0000AC0D0000}"/>
    <cellStyle name="Денежный 216 3" xfId="2507" xr:uid="{00000000-0005-0000-0000-0000AD0D0000}"/>
    <cellStyle name="Денежный 216 4" xfId="4581" xr:uid="{00000000-0005-0000-0000-0000AE0D0000}"/>
    <cellStyle name="Денежный 216 5" xfId="6427" xr:uid="{00000000-0005-0000-0000-0000AF0D0000}"/>
    <cellStyle name="Денежный 217" xfId="479" xr:uid="{00000000-0005-0000-0000-0000B00D0000}"/>
    <cellStyle name="Денежный 217 2" xfId="480" xr:uid="{00000000-0005-0000-0000-0000B10D0000}"/>
    <cellStyle name="Денежный 217 2 2" xfId="2510" xr:uid="{00000000-0005-0000-0000-0000B20D0000}"/>
    <cellStyle name="Денежный 217 2 3" xfId="4584" xr:uid="{00000000-0005-0000-0000-0000B30D0000}"/>
    <cellStyle name="Денежный 217 2 4" xfId="6430" xr:uid="{00000000-0005-0000-0000-0000B40D0000}"/>
    <cellStyle name="Денежный 217 3" xfId="2509" xr:uid="{00000000-0005-0000-0000-0000B50D0000}"/>
    <cellStyle name="Денежный 217 4" xfId="4583" xr:uid="{00000000-0005-0000-0000-0000B60D0000}"/>
    <cellStyle name="Денежный 217 5" xfId="6429" xr:uid="{00000000-0005-0000-0000-0000B70D0000}"/>
    <cellStyle name="Денежный 218" xfId="481" xr:uid="{00000000-0005-0000-0000-0000B80D0000}"/>
    <cellStyle name="Денежный 218 2" xfId="482" xr:uid="{00000000-0005-0000-0000-0000B90D0000}"/>
    <cellStyle name="Денежный 218 2 2" xfId="2512" xr:uid="{00000000-0005-0000-0000-0000BA0D0000}"/>
    <cellStyle name="Денежный 218 2 3" xfId="4586" xr:uid="{00000000-0005-0000-0000-0000BB0D0000}"/>
    <cellStyle name="Денежный 218 2 4" xfId="6432" xr:uid="{00000000-0005-0000-0000-0000BC0D0000}"/>
    <cellStyle name="Денежный 218 3" xfId="2511" xr:uid="{00000000-0005-0000-0000-0000BD0D0000}"/>
    <cellStyle name="Денежный 218 4" xfId="4585" xr:uid="{00000000-0005-0000-0000-0000BE0D0000}"/>
    <cellStyle name="Денежный 218 5" xfId="6431" xr:uid="{00000000-0005-0000-0000-0000BF0D0000}"/>
    <cellStyle name="Денежный 219" xfId="483" xr:uid="{00000000-0005-0000-0000-0000C00D0000}"/>
    <cellStyle name="Денежный 219 2" xfId="484" xr:uid="{00000000-0005-0000-0000-0000C10D0000}"/>
    <cellStyle name="Денежный 219 2 2" xfId="2514" xr:uid="{00000000-0005-0000-0000-0000C20D0000}"/>
    <cellStyle name="Денежный 219 2 3" xfId="4588" xr:uid="{00000000-0005-0000-0000-0000C30D0000}"/>
    <cellStyle name="Денежный 219 2 4" xfId="6434" xr:uid="{00000000-0005-0000-0000-0000C40D0000}"/>
    <cellStyle name="Денежный 219 3" xfId="2513" xr:uid="{00000000-0005-0000-0000-0000C50D0000}"/>
    <cellStyle name="Денежный 219 4" xfId="4587" xr:uid="{00000000-0005-0000-0000-0000C60D0000}"/>
    <cellStyle name="Денежный 219 5" xfId="6433" xr:uid="{00000000-0005-0000-0000-0000C70D0000}"/>
    <cellStyle name="Денежный 22" xfId="485" xr:uid="{00000000-0005-0000-0000-0000C80D0000}"/>
    <cellStyle name="Денежный 22 2" xfId="486" xr:uid="{00000000-0005-0000-0000-0000C90D0000}"/>
    <cellStyle name="Денежный 22 2 2" xfId="487" xr:uid="{00000000-0005-0000-0000-0000CA0D0000}"/>
    <cellStyle name="Денежный 22 2 2 2" xfId="488" xr:uid="{00000000-0005-0000-0000-0000CB0D0000}"/>
    <cellStyle name="Денежный 22 2 2 2 2" xfId="2518" xr:uid="{00000000-0005-0000-0000-0000CC0D0000}"/>
    <cellStyle name="Денежный 22 2 2 2 3" xfId="4592" xr:uid="{00000000-0005-0000-0000-0000CD0D0000}"/>
    <cellStyle name="Денежный 22 2 2 2 4" xfId="6438" xr:uid="{00000000-0005-0000-0000-0000CE0D0000}"/>
    <cellStyle name="Денежный 22 2 2 3" xfId="2517" xr:uid="{00000000-0005-0000-0000-0000CF0D0000}"/>
    <cellStyle name="Денежный 22 2 2 4" xfId="4591" xr:uid="{00000000-0005-0000-0000-0000D00D0000}"/>
    <cellStyle name="Денежный 22 2 2 5" xfId="6437" xr:uid="{00000000-0005-0000-0000-0000D10D0000}"/>
    <cellStyle name="Денежный 22 2 3" xfId="489" xr:uid="{00000000-0005-0000-0000-0000D20D0000}"/>
    <cellStyle name="Денежный 22 2 3 2" xfId="490" xr:uid="{00000000-0005-0000-0000-0000D30D0000}"/>
    <cellStyle name="Денежный 22 2 3 2 2" xfId="2520" xr:uid="{00000000-0005-0000-0000-0000D40D0000}"/>
    <cellStyle name="Денежный 22 2 3 2 3" xfId="4594" xr:uid="{00000000-0005-0000-0000-0000D50D0000}"/>
    <cellStyle name="Денежный 22 2 3 2 4" xfId="6440" xr:uid="{00000000-0005-0000-0000-0000D60D0000}"/>
    <cellStyle name="Денежный 22 2 3 3" xfId="2519" xr:uid="{00000000-0005-0000-0000-0000D70D0000}"/>
    <cellStyle name="Денежный 22 2 3 4" xfId="4593" xr:uid="{00000000-0005-0000-0000-0000D80D0000}"/>
    <cellStyle name="Денежный 22 2 3 5" xfId="6439" xr:uid="{00000000-0005-0000-0000-0000D90D0000}"/>
    <cellStyle name="Денежный 22 2 4" xfId="2516" xr:uid="{00000000-0005-0000-0000-0000DA0D0000}"/>
    <cellStyle name="Денежный 22 2 4 2" xfId="4590" xr:uid="{00000000-0005-0000-0000-0000DB0D0000}"/>
    <cellStyle name="Денежный 22 2 5" xfId="4135" xr:uid="{00000000-0005-0000-0000-0000DC0D0000}"/>
    <cellStyle name="Денежный 22 2 6" xfId="6436" xr:uid="{00000000-0005-0000-0000-0000DD0D0000}"/>
    <cellStyle name="Денежный 22 3" xfId="2515" xr:uid="{00000000-0005-0000-0000-0000DE0D0000}"/>
    <cellStyle name="Денежный 22 3 2" xfId="4589" xr:uid="{00000000-0005-0000-0000-0000DF0D0000}"/>
    <cellStyle name="Денежный 22 4" xfId="4134" xr:uid="{00000000-0005-0000-0000-0000E00D0000}"/>
    <cellStyle name="Денежный 22 5" xfId="6435" xr:uid="{00000000-0005-0000-0000-0000E10D0000}"/>
    <cellStyle name="Денежный 220" xfId="491" xr:uid="{00000000-0005-0000-0000-0000E20D0000}"/>
    <cellStyle name="Денежный 220 2" xfId="492" xr:uid="{00000000-0005-0000-0000-0000E30D0000}"/>
    <cellStyle name="Денежный 220 2 2" xfId="2522" xr:uid="{00000000-0005-0000-0000-0000E40D0000}"/>
    <cellStyle name="Денежный 220 2 3" xfId="4596" xr:uid="{00000000-0005-0000-0000-0000E50D0000}"/>
    <cellStyle name="Денежный 220 2 4" xfId="6442" xr:uid="{00000000-0005-0000-0000-0000E60D0000}"/>
    <cellStyle name="Денежный 220 3" xfId="2521" xr:uid="{00000000-0005-0000-0000-0000E70D0000}"/>
    <cellStyle name="Денежный 220 4" xfId="4595" xr:uid="{00000000-0005-0000-0000-0000E80D0000}"/>
    <cellStyle name="Денежный 220 5" xfId="6441" xr:uid="{00000000-0005-0000-0000-0000E90D0000}"/>
    <cellStyle name="Денежный 221" xfId="493" xr:uid="{00000000-0005-0000-0000-0000EA0D0000}"/>
    <cellStyle name="Денежный 221 2" xfId="494" xr:uid="{00000000-0005-0000-0000-0000EB0D0000}"/>
    <cellStyle name="Денежный 221 2 2" xfId="2524" xr:uid="{00000000-0005-0000-0000-0000EC0D0000}"/>
    <cellStyle name="Денежный 221 2 3" xfId="4598" xr:uid="{00000000-0005-0000-0000-0000ED0D0000}"/>
    <cellStyle name="Денежный 221 2 4" xfId="6444" xr:uid="{00000000-0005-0000-0000-0000EE0D0000}"/>
    <cellStyle name="Денежный 221 3" xfId="2523" xr:uid="{00000000-0005-0000-0000-0000EF0D0000}"/>
    <cellStyle name="Денежный 221 4" xfId="4597" xr:uid="{00000000-0005-0000-0000-0000F00D0000}"/>
    <cellStyle name="Денежный 221 5" xfId="6443" xr:uid="{00000000-0005-0000-0000-0000F10D0000}"/>
    <cellStyle name="Денежный 222" xfId="495" xr:uid="{00000000-0005-0000-0000-0000F20D0000}"/>
    <cellStyle name="Денежный 222 2" xfId="496" xr:uid="{00000000-0005-0000-0000-0000F30D0000}"/>
    <cellStyle name="Денежный 222 2 2" xfId="2526" xr:uid="{00000000-0005-0000-0000-0000F40D0000}"/>
    <cellStyle name="Денежный 222 2 3" xfId="4600" xr:uid="{00000000-0005-0000-0000-0000F50D0000}"/>
    <cellStyle name="Денежный 222 2 4" xfId="6446" xr:uid="{00000000-0005-0000-0000-0000F60D0000}"/>
    <cellStyle name="Денежный 222 3" xfId="2525" xr:uid="{00000000-0005-0000-0000-0000F70D0000}"/>
    <cellStyle name="Денежный 222 4" xfId="4599" xr:uid="{00000000-0005-0000-0000-0000F80D0000}"/>
    <cellStyle name="Денежный 222 5" xfId="6445" xr:uid="{00000000-0005-0000-0000-0000F90D0000}"/>
    <cellStyle name="Денежный 223" xfId="497" xr:uid="{00000000-0005-0000-0000-0000FA0D0000}"/>
    <cellStyle name="Денежный 223 2" xfId="498" xr:uid="{00000000-0005-0000-0000-0000FB0D0000}"/>
    <cellStyle name="Денежный 223 2 2" xfId="2528" xr:uid="{00000000-0005-0000-0000-0000FC0D0000}"/>
    <cellStyle name="Денежный 223 2 3" xfId="4602" xr:uid="{00000000-0005-0000-0000-0000FD0D0000}"/>
    <cellStyle name="Денежный 223 2 4" xfId="6448" xr:uid="{00000000-0005-0000-0000-0000FE0D0000}"/>
    <cellStyle name="Денежный 223 3" xfId="2527" xr:uid="{00000000-0005-0000-0000-0000FF0D0000}"/>
    <cellStyle name="Денежный 223 4" xfId="4601" xr:uid="{00000000-0005-0000-0000-0000000E0000}"/>
    <cellStyle name="Денежный 223 5" xfId="6447" xr:uid="{00000000-0005-0000-0000-0000010E0000}"/>
    <cellStyle name="Денежный 224" xfId="499" xr:uid="{00000000-0005-0000-0000-0000020E0000}"/>
    <cellStyle name="Денежный 224 2" xfId="500" xr:uid="{00000000-0005-0000-0000-0000030E0000}"/>
    <cellStyle name="Денежный 224 2 2" xfId="2530" xr:uid="{00000000-0005-0000-0000-0000040E0000}"/>
    <cellStyle name="Денежный 224 2 3" xfId="4604" xr:uid="{00000000-0005-0000-0000-0000050E0000}"/>
    <cellStyle name="Денежный 224 2 4" xfId="6450" xr:uid="{00000000-0005-0000-0000-0000060E0000}"/>
    <cellStyle name="Денежный 224 3" xfId="2529" xr:uid="{00000000-0005-0000-0000-0000070E0000}"/>
    <cellStyle name="Денежный 224 4" xfId="4603" xr:uid="{00000000-0005-0000-0000-0000080E0000}"/>
    <cellStyle name="Денежный 224 5" xfId="6449" xr:uid="{00000000-0005-0000-0000-0000090E0000}"/>
    <cellStyle name="Денежный 225" xfId="501" xr:uid="{00000000-0005-0000-0000-00000A0E0000}"/>
    <cellStyle name="Денежный 225 2" xfId="2531" xr:uid="{00000000-0005-0000-0000-00000B0E0000}"/>
    <cellStyle name="Денежный 225 3" xfId="4605" xr:uid="{00000000-0005-0000-0000-00000C0E0000}"/>
    <cellStyle name="Денежный 225 4" xfId="6451" xr:uid="{00000000-0005-0000-0000-00000D0E0000}"/>
    <cellStyle name="Денежный 226" xfId="502" xr:uid="{00000000-0005-0000-0000-00000E0E0000}"/>
    <cellStyle name="Денежный 226 2" xfId="2532" xr:uid="{00000000-0005-0000-0000-00000F0E0000}"/>
    <cellStyle name="Денежный 226 3" xfId="4606" xr:uid="{00000000-0005-0000-0000-0000100E0000}"/>
    <cellStyle name="Денежный 226 4" xfId="6452" xr:uid="{00000000-0005-0000-0000-0000110E0000}"/>
    <cellStyle name="Денежный 227" xfId="503" xr:uid="{00000000-0005-0000-0000-0000120E0000}"/>
    <cellStyle name="Денежный 227 2" xfId="2533" xr:uid="{00000000-0005-0000-0000-0000130E0000}"/>
    <cellStyle name="Денежный 227 3" xfId="4607" xr:uid="{00000000-0005-0000-0000-0000140E0000}"/>
    <cellStyle name="Денежный 227 4" xfId="6453" xr:uid="{00000000-0005-0000-0000-0000150E0000}"/>
    <cellStyle name="Денежный 228" xfId="504" xr:uid="{00000000-0005-0000-0000-0000160E0000}"/>
    <cellStyle name="Денежный 228 2" xfId="2534" xr:uid="{00000000-0005-0000-0000-0000170E0000}"/>
    <cellStyle name="Денежный 228 3" xfId="4608" xr:uid="{00000000-0005-0000-0000-0000180E0000}"/>
    <cellStyle name="Денежный 228 4" xfId="6454" xr:uid="{00000000-0005-0000-0000-0000190E0000}"/>
    <cellStyle name="Денежный 229" xfId="505" xr:uid="{00000000-0005-0000-0000-00001A0E0000}"/>
    <cellStyle name="Денежный 229 2" xfId="2535" xr:uid="{00000000-0005-0000-0000-00001B0E0000}"/>
    <cellStyle name="Денежный 229 3" xfId="4609" xr:uid="{00000000-0005-0000-0000-00001C0E0000}"/>
    <cellStyle name="Денежный 229 4" xfId="6455" xr:uid="{00000000-0005-0000-0000-00001D0E0000}"/>
    <cellStyle name="Денежный 23" xfId="506" xr:uid="{00000000-0005-0000-0000-00001E0E0000}"/>
    <cellStyle name="Денежный 23 2" xfId="507" xr:uid="{00000000-0005-0000-0000-00001F0E0000}"/>
    <cellStyle name="Денежный 23 2 2" xfId="508" xr:uid="{00000000-0005-0000-0000-0000200E0000}"/>
    <cellStyle name="Денежный 23 2 2 2" xfId="509" xr:uid="{00000000-0005-0000-0000-0000210E0000}"/>
    <cellStyle name="Денежный 23 2 2 2 2" xfId="2539" xr:uid="{00000000-0005-0000-0000-0000220E0000}"/>
    <cellStyle name="Денежный 23 2 2 2 3" xfId="4613" xr:uid="{00000000-0005-0000-0000-0000230E0000}"/>
    <cellStyle name="Денежный 23 2 2 2 4" xfId="6459" xr:uid="{00000000-0005-0000-0000-0000240E0000}"/>
    <cellStyle name="Денежный 23 2 2 3" xfId="2538" xr:uid="{00000000-0005-0000-0000-0000250E0000}"/>
    <cellStyle name="Денежный 23 2 2 4" xfId="4612" xr:uid="{00000000-0005-0000-0000-0000260E0000}"/>
    <cellStyle name="Денежный 23 2 2 5" xfId="6458" xr:uid="{00000000-0005-0000-0000-0000270E0000}"/>
    <cellStyle name="Денежный 23 2 3" xfId="510" xr:uid="{00000000-0005-0000-0000-0000280E0000}"/>
    <cellStyle name="Денежный 23 2 3 2" xfId="511" xr:uid="{00000000-0005-0000-0000-0000290E0000}"/>
    <cellStyle name="Денежный 23 2 3 2 2" xfId="2541" xr:uid="{00000000-0005-0000-0000-00002A0E0000}"/>
    <cellStyle name="Денежный 23 2 3 2 3" xfId="4615" xr:uid="{00000000-0005-0000-0000-00002B0E0000}"/>
    <cellStyle name="Денежный 23 2 3 2 4" xfId="6461" xr:uid="{00000000-0005-0000-0000-00002C0E0000}"/>
    <cellStyle name="Денежный 23 2 3 3" xfId="2540" xr:uid="{00000000-0005-0000-0000-00002D0E0000}"/>
    <cellStyle name="Денежный 23 2 3 4" xfId="4614" xr:uid="{00000000-0005-0000-0000-00002E0E0000}"/>
    <cellStyle name="Денежный 23 2 3 5" xfId="6460" xr:uid="{00000000-0005-0000-0000-00002F0E0000}"/>
    <cellStyle name="Денежный 23 2 4" xfId="2537" xr:uid="{00000000-0005-0000-0000-0000300E0000}"/>
    <cellStyle name="Денежный 23 2 4 2" xfId="4611" xr:uid="{00000000-0005-0000-0000-0000310E0000}"/>
    <cellStyle name="Денежный 23 2 5" xfId="4137" xr:uid="{00000000-0005-0000-0000-0000320E0000}"/>
    <cellStyle name="Денежный 23 2 6" xfId="6457" xr:uid="{00000000-0005-0000-0000-0000330E0000}"/>
    <cellStyle name="Денежный 23 3" xfId="2536" xr:uid="{00000000-0005-0000-0000-0000340E0000}"/>
    <cellStyle name="Денежный 23 3 2" xfId="4610" xr:uid="{00000000-0005-0000-0000-0000350E0000}"/>
    <cellStyle name="Денежный 23 4" xfId="4136" xr:uid="{00000000-0005-0000-0000-0000360E0000}"/>
    <cellStyle name="Денежный 23 5" xfId="6456" xr:uid="{00000000-0005-0000-0000-0000370E0000}"/>
    <cellStyle name="Денежный 230" xfId="512" xr:uid="{00000000-0005-0000-0000-0000380E0000}"/>
    <cellStyle name="Денежный 230 2" xfId="2542" xr:uid="{00000000-0005-0000-0000-0000390E0000}"/>
    <cellStyle name="Денежный 230 3" xfId="4616" xr:uid="{00000000-0005-0000-0000-00003A0E0000}"/>
    <cellStyle name="Денежный 230 4" xfId="6462" xr:uid="{00000000-0005-0000-0000-00003B0E0000}"/>
    <cellStyle name="Денежный 231" xfId="513" xr:uid="{00000000-0005-0000-0000-00003C0E0000}"/>
    <cellStyle name="Денежный 231 2" xfId="2543" xr:uid="{00000000-0005-0000-0000-00003D0E0000}"/>
    <cellStyle name="Денежный 231 3" xfId="4617" xr:uid="{00000000-0005-0000-0000-00003E0E0000}"/>
    <cellStyle name="Денежный 231 4" xfId="6463" xr:uid="{00000000-0005-0000-0000-00003F0E0000}"/>
    <cellStyle name="Денежный 232" xfId="514" xr:uid="{00000000-0005-0000-0000-0000400E0000}"/>
    <cellStyle name="Денежный 232 2" xfId="2544" xr:uid="{00000000-0005-0000-0000-0000410E0000}"/>
    <cellStyle name="Денежный 232 3" xfId="4618" xr:uid="{00000000-0005-0000-0000-0000420E0000}"/>
    <cellStyle name="Денежный 232 4" xfId="6464" xr:uid="{00000000-0005-0000-0000-0000430E0000}"/>
    <cellStyle name="Денежный 233" xfId="515" xr:uid="{00000000-0005-0000-0000-0000440E0000}"/>
    <cellStyle name="Денежный 233 2" xfId="2545" xr:uid="{00000000-0005-0000-0000-0000450E0000}"/>
    <cellStyle name="Денежный 233 3" xfId="4619" xr:uid="{00000000-0005-0000-0000-0000460E0000}"/>
    <cellStyle name="Денежный 233 4" xfId="6465" xr:uid="{00000000-0005-0000-0000-0000470E0000}"/>
    <cellStyle name="Денежный 234" xfId="516" xr:uid="{00000000-0005-0000-0000-0000480E0000}"/>
    <cellStyle name="Денежный 234 2" xfId="2546" xr:uid="{00000000-0005-0000-0000-0000490E0000}"/>
    <cellStyle name="Денежный 234 3" xfId="4620" xr:uid="{00000000-0005-0000-0000-00004A0E0000}"/>
    <cellStyle name="Денежный 234 4" xfId="6466" xr:uid="{00000000-0005-0000-0000-00004B0E0000}"/>
    <cellStyle name="Денежный 235" xfId="517" xr:uid="{00000000-0005-0000-0000-00004C0E0000}"/>
    <cellStyle name="Денежный 235 2" xfId="2547" xr:uid="{00000000-0005-0000-0000-00004D0E0000}"/>
    <cellStyle name="Денежный 235 3" xfId="4621" xr:uid="{00000000-0005-0000-0000-00004E0E0000}"/>
    <cellStyle name="Денежный 235 4" xfId="6467" xr:uid="{00000000-0005-0000-0000-00004F0E0000}"/>
    <cellStyle name="Денежный 236" xfId="518" xr:uid="{00000000-0005-0000-0000-0000500E0000}"/>
    <cellStyle name="Денежный 236 2" xfId="2548" xr:uid="{00000000-0005-0000-0000-0000510E0000}"/>
    <cellStyle name="Денежный 236 3" xfId="4622" xr:uid="{00000000-0005-0000-0000-0000520E0000}"/>
    <cellStyle name="Денежный 236 4" xfId="6468" xr:uid="{00000000-0005-0000-0000-0000530E0000}"/>
    <cellStyle name="Денежный 237" xfId="519" xr:uid="{00000000-0005-0000-0000-0000540E0000}"/>
    <cellStyle name="Денежный 237 2" xfId="2549" xr:uid="{00000000-0005-0000-0000-0000550E0000}"/>
    <cellStyle name="Денежный 237 3" xfId="4623" xr:uid="{00000000-0005-0000-0000-0000560E0000}"/>
    <cellStyle name="Денежный 237 4" xfId="6469" xr:uid="{00000000-0005-0000-0000-0000570E0000}"/>
    <cellStyle name="Денежный 238" xfId="520" xr:uid="{00000000-0005-0000-0000-0000580E0000}"/>
    <cellStyle name="Денежный 238 2" xfId="2550" xr:uid="{00000000-0005-0000-0000-0000590E0000}"/>
    <cellStyle name="Денежный 238 3" xfId="4624" xr:uid="{00000000-0005-0000-0000-00005A0E0000}"/>
    <cellStyle name="Денежный 238 4" xfId="6470" xr:uid="{00000000-0005-0000-0000-00005B0E0000}"/>
    <cellStyle name="Денежный 239" xfId="521" xr:uid="{00000000-0005-0000-0000-00005C0E0000}"/>
    <cellStyle name="Денежный 239 2" xfId="2551" xr:uid="{00000000-0005-0000-0000-00005D0E0000}"/>
    <cellStyle name="Денежный 239 3" xfId="4625" xr:uid="{00000000-0005-0000-0000-00005E0E0000}"/>
    <cellStyle name="Денежный 239 4" xfId="6471" xr:uid="{00000000-0005-0000-0000-00005F0E0000}"/>
    <cellStyle name="Денежный 24" xfId="522" xr:uid="{00000000-0005-0000-0000-0000600E0000}"/>
    <cellStyle name="Денежный 24 2" xfId="523" xr:uid="{00000000-0005-0000-0000-0000610E0000}"/>
    <cellStyle name="Денежный 24 2 2" xfId="524" xr:uid="{00000000-0005-0000-0000-0000620E0000}"/>
    <cellStyle name="Денежный 24 2 2 2" xfId="525" xr:uid="{00000000-0005-0000-0000-0000630E0000}"/>
    <cellStyle name="Денежный 24 2 2 2 2" xfId="2555" xr:uid="{00000000-0005-0000-0000-0000640E0000}"/>
    <cellStyle name="Денежный 24 2 2 2 3" xfId="4629" xr:uid="{00000000-0005-0000-0000-0000650E0000}"/>
    <cellStyle name="Денежный 24 2 2 2 4" xfId="6475" xr:uid="{00000000-0005-0000-0000-0000660E0000}"/>
    <cellStyle name="Денежный 24 2 2 3" xfId="2554" xr:uid="{00000000-0005-0000-0000-0000670E0000}"/>
    <cellStyle name="Денежный 24 2 2 4" xfId="4628" xr:uid="{00000000-0005-0000-0000-0000680E0000}"/>
    <cellStyle name="Денежный 24 2 2 5" xfId="6474" xr:uid="{00000000-0005-0000-0000-0000690E0000}"/>
    <cellStyle name="Денежный 24 2 3" xfId="526" xr:uid="{00000000-0005-0000-0000-00006A0E0000}"/>
    <cellStyle name="Денежный 24 2 3 2" xfId="527" xr:uid="{00000000-0005-0000-0000-00006B0E0000}"/>
    <cellStyle name="Денежный 24 2 3 2 2" xfId="2557" xr:uid="{00000000-0005-0000-0000-00006C0E0000}"/>
    <cellStyle name="Денежный 24 2 3 2 3" xfId="4631" xr:uid="{00000000-0005-0000-0000-00006D0E0000}"/>
    <cellStyle name="Денежный 24 2 3 2 4" xfId="6477" xr:uid="{00000000-0005-0000-0000-00006E0E0000}"/>
    <cellStyle name="Денежный 24 2 3 3" xfId="2556" xr:uid="{00000000-0005-0000-0000-00006F0E0000}"/>
    <cellStyle name="Денежный 24 2 3 4" xfId="4630" xr:uid="{00000000-0005-0000-0000-0000700E0000}"/>
    <cellStyle name="Денежный 24 2 3 5" xfId="6476" xr:uid="{00000000-0005-0000-0000-0000710E0000}"/>
    <cellStyle name="Денежный 24 2 4" xfId="2553" xr:uid="{00000000-0005-0000-0000-0000720E0000}"/>
    <cellStyle name="Денежный 24 2 4 2" xfId="4627" xr:uid="{00000000-0005-0000-0000-0000730E0000}"/>
    <cellStyle name="Денежный 24 2 5" xfId="4139" xr:uid="{00000000-0005-0000-0000-0000740E0000}"/>
    <cellStyle name="Денежный 24 2 6" xfId="6473" xr:uid="{00000000-0005-0000-0000-0000750E0000}"/>
    <cellStyle name="Денежный 24 3" xfId="2552" xr:uid="{00000000-0005-0000-0000-0000760E0000}"/>
    <cellStyle name="Денежный 24 3 2" xfId="4626" xr:uid="{00000000-0005-0000-0000-0000770E0000}"/>
    <cellStyle name="Денежный 24 4" xfId="4138" xr:uid="{00000000-0005-0000-0000-0000780E0000}"/>
    <cellStyle name="Денежный 24 5" xfId="6472" xr:uid="{00000000-0005-0000-0000-0000790E0000}"/>
    <cellStyle name="Денежный 240" xfId="528" xr:uid="{00000000-0005-0000-0000-00007A0E0000}"/>
    <cellStyle name="Денежный 240 2" xfId="2558" xr:uid="{00000000-0005-0000-0000-00007B0E0000}"/>
    <cellStyle name="Денежный 240 3" xfId="4632" xr:uid="{00000000-0005-0000-0000-00007C0E0000}"/>
    <cellStyle name="Денежный 240 4" xfId="6478" xr:uid="{00000000-0005-0000-0000-00007D0E0000}"/>
    <cellStyle name="Денежный 241" xfId="529" xr:uid="{00000000-0005-0000-0000-00007E0E0000}"/>
    <cellStyle name="Денежный 241 2" xfId="2559" xr:uid="{00000000-0005-0000-0000-00007F0E0000}"/>
    <cellStyle name="Денежный 241 3" xfId="4633" xr:uid="{00000000-0005-0000-0000-0000800E0000}"/>
    <cellStyle name="Денежный 241 4" xfId="6479" xr:uid="{00000000-0005-0000-0000-0000810E0000}"/>
    <cellStyle name="Денежный 242" xfId="530" xr:uid="{00000000-0005-0000-0000-0000820E0000}"/>
    <cellStyle name="Денежный 242 2" xfId="2560" xr:uid="{00000000-0005-0000-0000-0000830E0000}"/>
    <cellStyle name="Денежный 242 3" xfId="4634" xr:uid="{00000000-0005-0000-0000-0000840E0000}"/>
    <cellStyle name="Денежный 242 4" xfId="6480" xr:uid="{00000000-0005-0000-0000-0000850E0000}"/>
    <cellStyle name="Денежный 243" xfId="531" xr:uid="{00000000-0005-0000-0000-0000860E0000}"/>
    <cellStyle name="Денежный 243 2" xfId="2561" xr:uid="{00000000-0005-0000-0000-0000870E0000}"/>
    <cellStyle name="Денежный 243 3" xfId="4635" xr:uid="{00000000-0005-0000-0000-0000880E0000}"/>
    <cellStyle name="Денежный 243 4" xfId="6481" xr:uid="{00000000-0005-0000-0000-0000890E0000}"/>
    <cellStyle name="Денежный 244" xfId="532" xr:uid="{00000000-0005-0000-0000-00008A0E0000}"/>
    <cellStyle name="Денежный 244 2" xfId="2562" xr:uid="{00000000-0005-0000-0000-00008B0E0000}"/>
    <cellStyle name="Денежный 244 3" xfId="4636" xr:uid="{00000000-0005-0000-0000-00008C0E0000}"/>
    <cellStyle name="Денежный 244 4" xfId="6482" xr:uid="{00000000-0005-0000-0000-00008D0E0000}"/>
    <cellStyle name="Денежный 245" xfId="533" xr:uid="{00000000-0005-0000-0000-00008E0E0000}"/>
    <cellStyle name="Денежный 245 2" xfId="2563" xr:uid="{00000000-0005-0000-0000-00008F0E0000}"/>
    <cellStyle name="Денежный 245 3" xfId="4637" xr:uid="{00000000-0005-0000-0000-0000900E0000}"/>
    <cellStyle name="Денежный 245 4" xfId="6483" xr:uid="{00000000-0005-0000-0000-0000910E0000}"/>
    <cellStyle name="Денежный 246" xfId="534" xr:uid="{00000000-0005-0000-0000-0000920E0000}"/>
    <cellStyle name="Денежный 246 2" xfId="2564" xr:uid="{00000000-0005-0000-0000-0000930E0000}"/>
    <cellStyle name="Денежный 246 3" xfId="4638" xr:uid="{00000000-0005-0000-0000-0000940E0000}"/>
    <cellStyle name="Денежный 246 4" xfId="6484" xr:uid="{00000000-0005-0000-0000-0000950E0000}"/>
    <cellStyle name="Денежный 247" xfId="535" xr:uid="{00000000-0005-0000-0000-0000960E0000}"/>
    <cellStyle name="Денежный 247 2" xfId="2565" xr:uid="{00000000-0005-0000-0000-0000970E0000}"/>
    <cellStyle name="Денежный 247 3" xfId="4639" xr:uid="{00000000-0005-0000-0000-0000980E0000}"/>
    <cellStyle name="Денежный 247 4" xfId="6485" xr:uid="{00000000-0005-0000-0000-0000990E0000}"/>
    <cellStyle name="Денежный 248" xfId="536" xr:uid="{00000000-0005-0000-0000-00009A0E0000}"/>
    <cellStyle name="Денежный 248 2" xfId="2566" xr:uid="{00000000-0005-0000-0000-00009B0E0000}"/>
    <cellStyle name="Денежный 248 3" xfId="4640" xr:uid="{00000000-0005-0000-0000-00009C0E0000}"/>
    <cellStyle name="Денежный 248 4" xfId="6486" xr:uid="{00000000-0005-0000-0000-00009D0E0000}"/>
    <cellStyle name="Денежный 249" xfId="537" xr:uid="{00000000-0005-0000-0000-00009E0E0000}"/>
    <cellStyle name="Денежный 249 2" xfId="2567" xr:uid="{00000000-0005-0000-0000-00009F0E0000}"/>
    <cellStyle name="Денежный 249 3" xfId="4641" xr:uid="{00000000-0005-0000-0000-0000A00E0000}"/>
    <cellStyle name="Денежный 249 4" xfId="6487" xr:uid="{00000000-0005-0000-0000-0000A10E0000}"/>
    <cellStyle name="Денежный 25" xfId="538" xr:uid="{00000000-0005-0000-0000-0000A20E0000}"/>
    <cellStyle name="Денежный 25 2" xfId="539" xr:uid="{00000000-0005-0000-0000-0000A30E0000}"/>
    <cellStyle name="Денежный 25 2 2" xfId="540" xr:uid="{00000000-0005-0000-0000-0000A40E0000}"/>
    <cellStyle name="Денежный 25 2 2 2" xfId="541" xr:uid="{00000000-0005-0000-0000-0000A50E0000}"/>
    <cellStyle name="Денежный 25 2 2 2 2" xfId="2571" xr:uid="{00000000-0005-0000-0000-0000A60E0000}"/>
    <cellStyle name="Денежный 25 2 2 2 3" xfId="4645" xr:uid="{00000000-0005-0000-0000-0000A70E0000}"/>
    <cellStyle name="Денежный 25 2 2 2 4" xfId="6491" xr:uid="{00000000-0005-0000-0000-0000A80E0000}"/>
    <cellStyle name="Денежный 25 2 2 3" xfId="2570" xr:uid="{00000000-0005-0000-0000-0000A90E0000}"/>
    <cellStyle name="Денежный 25 2 2 4" xfId="4644" xr:uid="{00000000-0005-0000-0000-0000AA0E0000}"/>
    <cellStyle name="Денежный 25 2 2 5" xfId="6490" xr:uid="{00000000-0005-0000-0000-0000AB0E0000}"/>
    <cellStyle name="Денежный 25 2 3" xfId="542" xr:uid="{00000000-0005-0000-0000-0000AC0E0000}"/>
    <cellStyle name="Денежный 25 2 3 2" xfId="543" xr:uid="{00000000-0005-0000-0000-0000AD0E0000}"/>
    <cellStyle name="Денежный 25 2 3 2 2" xfId="2573" xr:uid="{00000000-0005-0000-0000-0000AE0E0000}"/>
    <cellStyle name="Денежный 25 2 3 2 3" xfId="4647" xr:uid="{00000000-0005-0000-0000-0000AF0E0000}"/>
    <cellStyle name="Денежный 25 2 3 2 4" xfId="6493" xr:uid="{00000000-0005-0000-0000-0000B00E0000}"/>
    <cellStyle name="Денежный 25 2 3 3" xfId="2572" xr:uid="{00000000-0005-0000-0000-0000B10E0000}"/>
    <cellStyle name="Денежный 25 2 3 4" xfId="4646" xr:uid="{00000000-0005-0000-0000-0000B20E0000}"/>
    <cellStyle name="Денежный 25 2 3 5" xfId="6492" xr:uid="{00000000-0005-0000-0000-0000B30E0000}"/>
    <cellStyle name="Денежный 25 2 4" xfId="2569" xr:uid="{00000000-0005-0000-0000-0000B40E0000}"/>
    <cellStyle name="Денежный 25 2 4 2" xfId="4643" xr:uid="{00000000-0005-0000-0000-0000B50E0000}"/>
    <cellStyle name="Денежный 25 2 5" xfId="4141" xr:uid="{00000000-0005-0000-0000-0000B60E0000}"/>
    <cellStyle name="Денежный 25 2 6" xfId="6489" xr:uid="{00000000-0005-0000-0000-0000B70E0000}"/>
    <cellStyle name="Денежный 25 3" xfId="2568" xr:uid="{00000000-0005-0000-0000-0000B80E0000}"/>
    <cellStyle name="Денежный 25 3 2" xfId="4642" xr:uid="{00000000-0005-0000-0000-0000B90E0000}"/>
    <cellStyle name="Денежный 25 4" xfId="4140" xr:uid="{00000000-0005-0000-0000-0000BA0E0000}"/>
    <cellStyle name="Денежный 25 5" xfId="6488" xr:uid="{00000000-0005-0000-0000-0000BB0E0000}"/>
    <cellStyle name="Денежный 250" xfId="544" xr:uid="{00000000-0005-0000-0000-0000BC0E0000}"/>
    <cellStyle name="Денежный 250 2" xfId="2574" xr:uid="{00000000-0005-0000-0000-0000BD0E0000}"/>
    <cellStyle name="Денежный 250 3" xfId="4648" xr:uid="{00000000-0005-0000-0000-0000BE0E0000}"/>
    <cellStyle name="Денежный 250 4" xfId="6494" xr:uid="{00000000-0005-0000-0000-0000BF0E0000}"/>
    <cellStyle name="Денежный 251" xfId="545" xr:uid="{00000000-0005-0000-0000-0000C00E0000}"/>
    <cellStyle name="Денежный 251 2" xfId="2575" xr:uid="{00000000-0005-0000-0000-0000C10E0000}"/>
    <cellStyle name="Денежный 251 3" xfId="4649" xr:uid="{00000000-0005-0000-0000-0000C20E0000}"/>
    <cellStyle name="Денежный 251 4" xfId="6495" xr:uid="{00000000-0005-0000-0000-0000C30E0000}"/>
    <cellStyle name="Денежный 252" xfId="546" xr:uid="{00000000-0005-0000-0000-0000C40E0000}"/>
    <cellStyle name="Денежный 252 2" xfId="2576" xr:uid="{00000000-0005-0000-0000-0000C50E0000}"/>
    <cellStyle name="Денежный 252 3" xfId="4650" xr:uid="{00000000-0005-0000-0000-0000C60E0000}"/>
    <cellStyle name="Денежный 252 4" xfId="6496" xr:uid="{00000000-0005-0000-0000-0000C70E0000}"/>
    <cellStyle name="Денежный 253" xfId="547" xr:uid="{00000000-0005-0000-0000-0000C80E0000}"/>
    <cellStyle name="Денежный 253 2" xfId="2577" xr:uid="{00000000-0005-0000-0000-0000C90E0000}"/>
    <cellStyle name="Денежный 253 3" xfId="4651" xr:uid="{00000000-0005-0000-0000-0000CA0E0000}"/>
    <cellStyle name="Денежный 253 4" xfId="6497" xr:uid="{00000000-0005-0000-0000-0000CB0E0000}"/>
    <cellStyle name="Денежный 254" xfId="548" xr:uid="{00000000-0005-0000-0000-0000CC0E0000}"/>
    <cellStyle name="Денежный 254 2" xfId="2578" xr:uid="{00000000-0005-0000-0000-0000CD0E0000}"/>
    <cellStyle name="Денежный 254 3" xfId="4652" xr:uid="{00000000-0005-0000-0000-0000CE0E0000}"/>
    <cellStyle name="Денежный 254 4" xfId="6498" xr:uid="{00000000-0005-0000-0000-0000CF0E0000}"/>
    <cellStyle name="Денежный 255" xfId="549" xr:uid="{00000000-0005-0000-0000-0000D00E0000}"/>
    <cellStyle name="Денежный 255 2" xfId="2579" xr:uid="{00000000-0005-0000-0000-0000D10E0000}"/>
    <cellStyle name="Денежный 255 3" xfId="4653" xr:uid="{00000000-0005-0000-0000-0000D20E0000}"/>
    <cellStyle name="Денежный 255 4" xfId="6499" xr:uid="{00000000-0005-0000-0000-0000D30E0000}"/>
    <cellStyle name="Денежный 256" xfId="550" xr:uid="{00000000-0005-0000-0000-0000D40E0000}"/>
    <cellStyle name="Денежный 256 2" xfId="2580" xr:uid="{00000000-0005-0000-0000-0000D50E0000}"/>
    <cellStyle name="Денежный 256 3" xfId="4654" xr:uid="{00000000-0005-0000-0000-0000D60E0000}"/>
    <cellStyle name="Денежный 256 4" xfId="6500" xr:uid="{00000000-0005-0000-0000-0000D70E0000}"/>
    <cellStyle name="Денежный 257" xfId="551" xr:uid="{00000000-0005-0000-0000-0000D80E0000}"/>
    <cellStyle name="Денежный 257 2" xfId="2581" xr:uid="{00000000-0005-0000-0000-0000D90E0000}"/>
    <cellStyle name="Денежный 257 3" xfId="4655" xr:uid="{00000000-0005-0000-0000-0000DA0E0000}"/>
    <cellStyle name="Денежный 257 4" xfId="6501" xr:uid="{00000000-0005-0000-0000-0000DB0E0000}"/>
    <cellStyle name="Денежный 258" xfId="552" xr:uid="{00000000-0005-0000-0000-0000DC0E0000}"/>
    <cellStyle name="Денежный 258 2" xfId="2582" xr:uid="{00000000-0005-0000-0000-0000DD0E0000}"/>
    <cellStyle name="Денежный 258 3" xfId="4656" xr:uid="{00000000-0005-0000-0000-0000DE0E0000}"/>
    <cellStyle name="Денежный 258 4" xfId="6502" xr:uid="{00000000-0005-0000-0000-0000DF0E0000}"/>
    <cellStyle name="Денежный 259" xfId="553" xr:uid="{00000000-0005-0000-0000-0000E00E0000}"/>
    <cellStyle name="Денежный 259 2" xfId="2583" xr:uid="{00000000-0005-0000-0000-0000E10E0000}"/>
    <cellStyle name="Денежный 259 3" xfId="4657" xr:uid="{00000000-0005-0000-0000-0000E20E0000}"/>
    <cellStyle name="Денежный 259 4" xfId="6503" xr:uid="{00000000-0005-0000-0000-0000E30E0000}"/>
    <cellStyle name="Денежный 26" xfId="554" xr:uid="{00000000-0005-0000-0000-0000E40E0000}"/>
    <cellStyle name="Денежный 26 2" xfId="555" xr:uid="{00000000-0005-0000-0000-0000E50E0000}"/>
    <cellStyle name="Денежный 26 2 2" xfId="556" xr:uid="{00000000-0005-0000-0000-0000E60E0000}"/>
    <cellStyle name="Денежный 26 2 2 2" xfId="557" xr:uid="{00000000-0005-0000-0000-0000E70E0000}"/>
    <cellStyle name="Денежный 26 2 2 2 2" xfId="2587" xr:uid="{00000000-0005-0000-0000-0000E80E0000}"/>
    <cellStyle name="Денежный 26 2 2 2 3" xfId="4661" xr:uid="{00000000-0005-0000-0000-0000E90E0000}"/>
    <cellStyle name="Денежный 26 2 2 2 4" xfId="6507" xr:uid="{00000000-0005-0000-0000-0000EA0E0000}"/>
    <cellStyle name="Денежный 26 2 2 3" xfId="2586" xr:uid="{00000000-0005-0000-0000-0000EB0E0000}"/>
    <cellStyle name="Денежный 26 2 2 4" xfId="4660" xr:uid="{00000000-0005-0000-0000-0000EC0E0000}"/>
    <cellStyle name="Денежный 26 2 2 5" xfId="6506" xr:uid="{00000000-0005-0000-0000-0000ED0E0000}"/>
    <cellStyle name="Денежный 26 2 3" xfId="558" xr:uid="{00000000-0005-0000-0000-0000EE0E0000}"/>
    <cellStyle name="Денежный 26 2 3 2" xfId="559" xr:uid="{00000000-0005-0000-0000-0000EF0E0000}"/>
    <cellStyle name="Денежный 26 2 3 2 2" xfId="2589" xr:uid="{00000000-0005-0000-0000-0000F00E0000}"/>
    <cellStyle name="Денежный 26 2 3 2 3" xfId="4663" xr:uid="{00000000-0005-0000-0000-0000F10E0000}"/>
    <cellStyle name="Денежный 26 2 3 2 4" xfId="6509" xr:uid="{00000000-0005-0000-0000-0000F20E0000}"/>
    <cellStyle name="Денежный 26 2 3 3" xfId="2588" xr:uid="{00000000-0005-0000-0000-0000F30E0000}"/>
    <cellStyle name="Денежный 26 2 3 4" xfId="4662" xr:uid="{00000000-0005-0000-0000-0000F40E0000}"/>
    <cellStyle name="Денежный 26 2 3 5" xfId="6508" xr:uid="{00000000-0005-0000-0000-0000F50E0000}"/>
    <cellStyle name="Денежный 26 2 4" xfId="2585" xr:uid="{00000000-0005-0000-0000-0000F60E0000}"/>
    <cellStyle name="Денежный 26 2 4 2" xfId="4659" xr:uid="{00000000-0005-0000-0000-0000F70E0000}"/>
    <cellStyle name="Денежный 26 2 5" xfId="4143" xr:uid="{00000000-0005-0000-0000-0000F80E0000}"/>
    <cellStyle name="Денежный 26 2 6" xfId="6505" xr:uid="{00000000-0005-0000-0000-0000F90E0000}"/>
    <cellStyle name="Денежный 26 3" xfId="2584" xr:uid="{00000000-0005-0000-0000-0000FA0E0000}"/>
    <cellStyle name="Денежный 26 3 2" xfId="4658" xr:uid="{00000000-0005-0000-0000-0000FB0E0000}"/>
    <cellStyle name="Денежный 26 4" xfId="4142" xr:uid="{00000000-0005-0000-0000-0000FC0E0000}"/>
    <cellStyle name="Денежный 26 5" xfId="6504" xr:uid="{00000000-0005-0000-0000-0000FD0E0000}"/>
    <cellStyle name="Денежный 260" xfId="560" xr:uid="{00000000-0005-0000-0000-0000FE0E0000}"/>
    <cellStyle name="Денежный 260 2" xfId="2590" xr:uid="{00000000-0005-0000-0000-0000FF0E0000}"/>
    <cellStyle name="Денежный 260 3" xfId="4664" xr:uid="{00000000-0005-0000-0000-0000000F0000}"/>
    <cellStyle name="Денежный 260 4" xfId="6510" xr:uid="{00000000-0005-0000-0000-0000010F0000}"/>
    <cellStyle name="Денежный 261" xfId="561" xr:uid="{00000000-0005-0000-0000-0000020F0000}"/>
    <cellStyle name="Денежный 261 2" xfId="2591" xr:uid="{00000000-0005-0000-0000-0000030F0000}"/>
    <cellStyle name="Денежный 261 3" xfId="4665" xr:uid="{00000000-0005-0000-0000-0000040F0000}"/>
    <cellStyle name="Денежный 261 4" xfId="6511" xr:uid="{00000000-0005-0000-0000-0000050F0000}"/>
    <cellStyle name="Денежный 262" xfId="562" xr:uid="{00000000-0005-0000-0000-0000060F0000}"/>
    <cellStyle name="Денежный 262 2" xfId="2592" xr:uid="{00000000-0005-0000-0000-0000070F0000}"/>
    <cellStyle name="Денежный 262 3" xfId="4666" xr:uid="{00000000-0005-0000-0000-0000080F0000}"/>
    <cellStyle name="Денежный 262 4" xfId="6512" xr:uid="{00000000-0005-0000-0000-0000090F0000}"/>
    <cellStyle name="Денежный 263" xfId="563" xr:uid="{00000000-0005-0000-0000-00000A0F0000}"/>
    <cellStyle name="Денежный 263 2" xfId="2593" xr:uid="{00000000-0005-0000-0000-00000B0F0000}"/>
    <cellStyle name="Денежный 263 3" xfId="4667" xr:uid="{00000000-0005-0000-0000-00000C0F0000}"/>
    <cellStyle name="Денежный 263 4" xfId="6513" xr:uid="{00000000-0005-0000-0000-00000D0F0000}"/>
    <cellStyle name="Денежный 264" xfId="564" xr:uid="{00000000-0005-0000-0000-00000E0F0000}"/>
    <cellStyle name="Денежный 264 2" xfId="2594" xr:uid="{00000000-0005-0000-0000-00000F0F0000}"/>
    <cellStyle name="Денежный 264 3" xfId="4668" xr:uid="{00000000-0005-0000-0000-0000100F0000}"/>
    <cellStyle name="Денежный 264 4" xfId="6514" xr:uid="{00000000-0005-0000-0000-0000110F0000}"/>
    <cellStyle name="Денежный 265" xfId="565" xr:uid="{00000000-0005-0000-0000-0000120F0000}"/>
    <cellStyle name="Денежный 265 2" xfId="2595" xr:uid="{00000000-0005-0000-0000-0000130F0000}"/>
    <cellStyle name="Денежный 265 3" xfId="4669" xr:uid="{00000000-0005-0000-0000-0000140F0000}"/>
    <cellStyle name="Денежный 265 4" xfId="6515" xr:uid="{00000000-0005-0000-0000-0000150F0000}"/>
    <cellStyle name="Денежный 266" xfId="566" xr:uid="{00000000-0005-0000-0000-0000160F0000}"/>
    <cellStyle name="Денежный 266 2" xfId="2596" xr:uid="{00000000-0005-0000-0000-0000170F0000}"/>
    <cellStyle name="Денежный 266 3" xfId="4670" xr:uid="{00000000-0005-0000-0000-0000180F0000}"/>
    <cellStyle name="Денежный 266 4" xfId="6516" xr:uid="{00000000-0005-0000-0000-0000190F0000}"/>
    <cellStyle name="Денежный 267" xfId="567" xr:uid="{00000000-0005-0000-0000-00001A0F0000}"/>
    <cellStyle name="Денежный 267 2" xfId="2597" xr:uid="{00000000-0005-0000-0000-00001B0F0000}"/>
    <cellStyle name="Денежный 267 3" xfId="4671" xr:uid="{00000000-0005-0000-0000-00001C0F0000}"/>
    <cellStyle name="Денежный 267 4" xfId="6517" xr:uid="{00000000-0005-0000-0000-00001D0F0000}"/>
    <cellStyle name="Денежный 268" xfId="568" xr:uid="{00000000-0005-0000-0000-00001E0F0000}"/>
    <cellStyle name="Денежный 268 2" xfId="2598" xr:uid="{00000000-0005-0000-0000-00001F0F0000}"/>
    <cellStyle name="Денежный 268 3" xfId="4672" xr:uid="{00000000-0005-0000-0000-0000200F0000}"/>
    <cellStyle name="Денежный 268 4" xfId="6518" xr:uid="{00000000-0005-0000-0000-0000210F0000}"/>
    <cellStyle name="Денежный 269" xfId="569" xr:uid="{00000000-0005-0000-0000-0000220F0000}"/>
    <cellStyle name="Денежный 269 2" xfId="2599" xr:uid="{00000000-0005-0000-0000-0000230F0000}"/>
    <cellStyle name="Денежный 269 3" xfId="4673" xr:uid="{00000000-0005-0000-0000-0000240F0000}"/>
    <cellStyle name="Денежный 269 4" xfId="6519" xr:uid="{00000000-0005-0000-0000-0000250F0000}"/>
    <cellStyle name="Денежный 27" xfId="570" xr:uid="{00000000-0005-0000-0000-0000260F0000}"/>
    <cellStyle name="Денежный 27 2" xfId="571" xr:uid="{00000000-0005-0000-0000-0000270F0000}"/>
    <cellStyle name="Денежный 27 2 2" xfId="572" xr:uid="{00000000-0005-0000-0000-0000280F0000}"/>
    <cellStyle name="Денежный 27 2 2 2" xfId="573" xr:uid="{00000000-0005-0000-0000-0000290F0000}"/>
    <cellStyle name="Денежный 27 2 2 2 2" xfId="2603" xr:uid="{00000000-0005-0000-0000-00002A0F0000}"/>
    <cellStyle name="Денежный 27 2 2 2 3" xfId="4677" xr:uid="{00000000-0005-0000-0000-00002B0F0000}"/>
    <cellStyle name="Денежный 27 2 2 2 4" xfId="6523" xr:uid="{00000000-0005-0000-0000-00002C0F0000}"/>
    <cellStyle name="Денежный 27 2 2 3" xfId="2602" xr:uid="{00000000-0005-0000-0000-00002D0F0000}"/>
    <cellStyle name="Денежный 27 2 2 4" xfId="4676" xr:uid="{00000000-0005-0000-0000-00002E0F0000}"/>
    <cellStyle name="Денежный 27 2 2 5" xfId="6522" xr:uid="{00000000-0005-0000-0000-00002F0F0000}"/>
    <cellStyle name="Денежный 27 2 3" xfId="574" xr:uid="{00000000-0005-0000-0000-0000300F0000}"/>
    <cellStyle name="Денежный 27 2 3 2" xfId="575" xr:uid="{00000000-0005-0000-0000-0000310F0000}"/>
    <cellStyle name="Денежный 27 2 3 2 2" xfId="2605" xr:uid="{00000000-0005-0000-0000-0000320F0000}"/>
    <cellStyle name="Денежный 27 2 3 2 3" xfId="4679" xr:uid="{00000000-0005-0000-0000-0000330F0000}"/>
    <cellStyle name="Денежный 27 2 3 2 4" xfId="6525" xr:uid="{00000000-0005-0000-0000-0000340F0000}"/>
    <cellStyle name="Денежный 27 2 3 3" xfId="2604" xr:uid="{00000000-0005-0000-0000-0000350F0000}"/>
    <cellStyle name="Денежный 27 2 3 4" xfId="4678" xr:uid="{00000000-0005-0000-0000-0000360F0000}"/>
    <cellStyle name="Денежный 27 2 3 5" xfId="6524" xr:uid="{00000000-0005-0000-0000-0000370F0000}"/>
    <cellStyle name="Денежный 27 2 4" xfId="2601" xr:uid="{00000000-0005-0000-0000-0000380F0000}"/>
    <cellStyle name="Денежный 27 2 4 2" xfId="4675" xr:uid="{00000000-0005-0000-0000-0000390F0000}"/>
    <cellStyle name="Денежный 27 2 5" xfId="4145" xr:uid="{00000000-0005-0000-0000-00003A0F0000}"/>
    <cellStyle name="Денежный 27 2 6" xfId="6521" xr:uid="{00000000-0005-0000-0000-00003B0F0000}"/>
    <cellStyle name="Денежный 27 3" xfId="2600" xr:uid="{00000000-0005-0000-0000-00003C0F0000}"/>
    <cellStyle name="Денежный 27 3 2" xfId="4674" xr:uid="{00000000-0005-0000-0000-00003D0F0000}"/>
    <cellStyle name="Денежный 27 4" xfId="4144" xr:uid="{00000000-0005-0000-0000-00003E0F0000}"/>
    <cellStyle name="Денежный 27 5" xfId="6520" xr:uid="{00000000-0005-0000-0000-00003F0F0000}"/>
    <cellStyle name="Денежный 270" xfId="576" xr:uid="{00000000-0005-0000-0000-0000400F0000}"/>
    <cellStyle name="Денежный 270 2" xfId="2606" xr:uid="{00000000-0005-0000-0000-0000410F0000}"/>
    <cellStyle name="Денежный 270 3" xfId="4680" xr:uid="{00000000-0005-0000-0000-0000420F0000}"/>
    <cellStyle name="Денежный 270 4" xfId="6526" xr:uid="{00000000-0005-0000-0000-0000430F0000}"/>
    <cellStyle name="Денежный 271" xfId="577" xr:uid="{00000000-0005-0000-0000-0000440F0000}"/>
    <cellStyle name="Денежный 271 2" xfId="2607" xr:uid="{00000000-0005-0000-0000-0000450F0000}"/>
    <cellStyle name="Денежный 271 3" xfId="4681" xr:uid="{00000000-0005-0000-0000-0000460F0000}"/>
    <cellStyle name="Денежный 271 4" xfId="6527" xr:uid="{00000000-0005-0000-0000-0000470F0000}"/>
    <cellStyle name="Денежный 272" xfId="578" xr:uid="{00000000-0005-0000-0000-0000480F0000}"/>
    <cellStyle name="Денежный 272 2" xfId="2608" xr:uid="{00000000-0005-0000-0000-0000490F0000}"/>
    <cellStyle name="Денежный 272 3" xfId="4682" xr:uid="{00000000-0005-0000-0000-00004A0F0000}"/>
    <cellStyle name="Денежный 272 4" xfId="6528" xr:uid="{00000000-0005-0000-0000-00004B0F0000}"/>
    <cellStyle name="Денежный 273" xfId="579" xr:uid="{00000000-0005-0000-0000-00004C0F0000}"/>
    <cellStyle name="Денежный 273 2" xfId="2609" xr:uid="{00000000-0005-0000-0000-00004D0F0000}"/>
    <cellStyle name="Денежный 273 3" xfId="4683" xr:uid="{00000000-0005-0000-0000-00004E0F0000}"/>
    <cellStyle name="Денежный 273 4" xfId="6529" xr:uid="{00000000-0005-0000-0000-00004F0F0000}"/>
    <cellStyle name="Денежный 274" xfId="580" xr:uid="{00000000-0005-0000-0000-0000500F0000}"/>
    <cellStyle name="Денежный 274 2" xfId="2610" xr:uid="{00000000-0005-0000-0000-0000510F0000}"/>
    <cellStyle name="Денежный 274 3" xfId="4684" xr:uid="{00000000-0005-0000-0000-0000520F0000}"/>
    <cellStyle name="Денежный 274 4" xfId="6530" xr:uid="{00000000-0005-0000-0000-0000530F0000}"/>
    <cellStyle name="Денежный 275" xfId="581" xr:uid="{00000000-0005-0000-0000-0000540F0000}"/>
    <cellStyle name="Денежный 275 2" xfId="2611" xr:uid="{00000000-0005-0000-0000-0000550F0000}"/>
    <cellStyle name="Денежный 275 3" xfId="4685" xr:uid="{00000000-0005-0000-0000-0000560F0000}"/>
    <cellStyle name="Денежный 275 4" xfId="6531" xr:uid="{00000000-0005-0000-0000-0000570F0000}"/>
    <cellStyle name="Денежный 276" xfId="582" xr:uid="{00000000-0005-0000-0000-0000580F0000}"/>
    <cellStyle name="Денежный 276 2" xfId="2612" xr:uid="{00000000-0005-0000-0000-0000590F0000}"/>
    <cellStyle name="Денежный 276 3" xfId="4686" xr:uid="{00000000-0005-0000-0000-00005A0F0000}"/>
    <cellStyle name="Денежный 276 4" xfId="6532" xr:uid="{00000000-0005-0000-0000-00005B0F0000}"/>
    <cellStyle name="Денежный 277" xfId="583" xr:uid="{00000000-0005-0000-0000-00005C0F0000}"/>
    <cellStyle name="Денежный 277 2" xfId="2613" xr:uid="{00000000-0005-0000-0000-00005D0F0000}"/>
    <cellStyle name="Денежный 277 3" xfId="4687" xr:uid="{00000000-0005-0000-0000-00005E0F0000}"/>
    <cellStyle name="Денежный 277 4" xfId="6533" xr:uid="{00000000-0005-0000-0000-00005F0F0000}"/>
    <cellStyle name="Денежный 278" xfId="584" xr:uid="{00000000-0005-0000-0000-0000600F0000}"/>
    <cellStyle name="Денежный 278 2" xfId="2614" xr:uid="{00000000-0005-0000-0000-0000610F0000}"/>
    <cellStyle name="Денежный 278 3" xfId="4688" xr:uid="{00000000-0005-0000-0000-0000620F0000}"/>
    <cellStyle name="Денежный 278 4" xfId="6534" xr:uid="{00000000-0005-0000-0000-0000630F0000}"/>
    <cellStyle name="Денежный 279" xfId="585" xr:uid="{00000000-0005-0000-0000-0000640F0000}"/>
    <cellStyle name="Денежный 279 2" xfId="2615" xr:uid="{00000000-0005-0000-0000-0000650F0000}"/>
    <cellStyle name="Денежный 279 3" xfId="4689" xr:uid="{00000000-0005-0000-0000-0000660F0000}"/>
    <cellStyle name="Денежный 279 4" xfId="6535" xr:uid="{00000000-0005-0000-0000-0000670F0000}"/>
    <cellStyle name="Денежный 28" xfId="586" xr:uid="{00000000-0005-0000-0000-0000680F0000}"/>
    <cellStyle name="Денежный 28 2" xfId="587" xr:uid="{00000000-0005-0000-0000-0000690F0000}"/>
    <cellStyle name="Денежный 28 2 2" xfId="588" xr:uid="{00000000-0005-0000-0000-00006A0F0000}"/>
    <cellStyle name="Денежный 28 2 2 2" xfId="589" xr:uid="{00000000-0005-0000-0000-00006B0F0000}"/>
    <cellStyle name="Денежный 28 2 2 2 2" xfId="2619" xr:uid="{00000000-0005-0000-0000-00006C0F0000}"/>
    <cellStyle name="Денежный 28 2 2 2 3" xfId="4693" xr:uid="{00000000-0005-0000-0000-00006D0F0000}"/>
    <cellStyle name="Денежный 28 2 2 2 4" xfId="6539" xr:uid="{00000000-0005-0000-0000-00006E0F0000}"/>
    <cellStyle name="Денежный 28 2 2 3" xfId="2618" xr:uid="{00000000-0005-0000-0000-00006F0F0000}"/>
    <cellStyle name="Денежный 28 2 2 4" xfId="4692" xr:uid="{00000000-0005-0000-0000-0000700F0000}"/>
    <cellStyle name="Денежный 28 2 2 5" xfId="6538" xr:uid="{00000000-0005-0000-0000-0000710F0000}"/>
    <cellStyle name="Денежный 28 2 3" xfId="590" xr:uid="{00000000-0005-0000-0000-0000720F0000}"/>
    <cellStyle name="Денежный 28 2 3 2" xfId="591" xr:uid="{00000000-0005-0000-0000-0000730F0000}"/>
    <cellStyle name="Денежный 28 2 3 2 2" xfId="2621" xr:uid="{00000000-0005-0000-0000-0000740F0000}"/>
    <cellStyle name="Денежный 28 2 3 2 3" xfId="4695" xr:uid="{00000000-0005-0000-0000-0000750F0000}"/>
    <cellStyle name="Денежный 28 2 3 2 4" xfId="6541" xr:uid="{00000000-0005-0000-0000-0000760F0000}"/>
    <cellStyle name="Денежный 28 2 3 3" xfId="2620" xr:uid="{00000000-0005-0000-0000-0000770F0000}"/>
    <cellStyle name="Денежный 28 2 3 4" xfId="4694" xr:uid="{00000000-0005-0000-0000-0000780F0000}"/>
    <cellStyle name="Денежный 28 2 3 5" xfId="6540" xr:uid="{00000000-0005-0000-0000-0000790F0000}"/>
    <cellStyle name="Денежный 28 2 4" xfId="2617" xr:uid="{00000000-0005-0000-0000-00007A0F0000}"/>
    <cellStyle name="Денежный 28 2 4 2" xfId="4691" xr:uid="{00000000-0005-0000-0000-00007B0F0000}"/>
    <cellStyle name="Денежный 28 2 5" xfId="4147" xr:uid="{00000000-0005-0000-0000-00007C0F0000}"/>
    <cellStyle name="Денежный 28 2 6" xfId="6537" xr:uid="{00000000-0005-0000-0000-00007D0F0000}"/>
    <cellStyle name="Денежный 28 3" xfId="2616" xr:uid="{00000000-0005-0000-0000-00007E0F0000}"/>
    <cellStyle name="Денежный 28 3 2" xfId="4690" xr:uid="{00000000-0005-0000-0000-00007F0F0000}"/>
    <cellStyle name="Денежный 28 4" xfId="4146" xr:uid="{00000000-0005-0000-0000-0000800F0000}"/>
    <cellStyle name="Денежный 28 5" xfId="6536" xr:uid="{00000000-0005-0000-0000-0000810F0000}"/>
    <cellStyle name="Денежный 280" xfId="592" xr:uid="{00000000-0005-0000-0000-0000820F0000}"/>
    <cellStyle name="Денежный 280 2" xfId="2622" xr:uid="{00000000-0005-0000-0000-0000830F0000}"/>
    <cellStyle name="Денежный 280 3" xfId="4696" xr:uid="{00000000-0005-0000-0000-0000840F0000}"/>
    <cellStyle name="Денежный 280 4" xfId="6542" xr:uid="{00000000-0005-0000-0000-0000850F0000}"/>
    <cellStyle name="Денежный 281" xfId="593" xr:uid="{00000000-0005-0000-0000-0000860F0000}"/>
    <cellStyle name="Денежный 281 2" xfId="2623" xr:uid="{00000000-0005-0000-0000-0000870F0000}"/>
    <cellStyle name="Денежный 281 3" xfId="4697" xr:uid="{00000000-0005-0000-0000-0000880F0000}"/>
    <cellStyle name="Денежный 281 4" xfId="6543" xr:uid="{00000000-0005-0000-0000-0000890F0000}"/>
    <cellStyle name="Денежный 282" xfId="594" xr:uid="{00000000-0005-0000-0000-00008A0F0000}"/>
    <cellStyle name="Денежный 282 2" xfId="2624" xr:uid="{00000000-0005-0000-0000-00008B0F0000}"/>
    <cellStyle name="Денежный 282 3" xfId="4698" xr:uid="{00000000-0005-0000-0000-00008C0F0000}"/>
    <cellStyle name="Денежный 282 4" xfId="6544" xr:uid="{00000000-0005-0000-0000-00008D0F0000}"/>
    <cellStyle name="Денежный 283" xfId="595" xr:uid="{00000000-0005-0000-0000-00008E0F0000}"/>
    <cellStyle name="Денежный 283 2" xfId="2625" xr:uid="{00000000-0005-0000-0000-00008F0F0000}"/>
    <cellStyle name="Денежный 283 3" xfId="4699" xr:uid="{00000000-0005-0000-0000-0000900F0000}"/>
    <cellStyle name="Денежный 283 4" xfId="6545" xr:uid="{00000000-0005-0000-0000-0000910F0000}"/>
    <cellStyle name="Денежный 284" xfId="596" xr:uid="{00000000-0005-0000-0000-0000920F0000}"/>
    <cellStyle name="Денежный 284 2" xfId="2626" xr:uid="{00000000-0005-0000-0000-0000930F0000}"/>
    <cellStyle name="Денежный 284 3" xfId="4700" xr:uid="{00000000-0005-0000-0000-0000940F0000}"/>
    <cellStyle name="Денежный 284 4" xfId="6546" xr:uid="{00000000-0005-0000-0000-0000950F0000}"/>
    <cellStyle name="Денежный 285" xfId="597" xr:uid="{00000000-0005-0000-0000-0000960F0000}"/>
    <cellStyle name="Денежный 285 2" xfId="2627" xr:uid="{00000000-0005-0000-0000-0000970F0000}"/>
    <cellStyle name="Денежный 285 3" xfId="4701" xr:uid="{00000000-0005-0000-0000-0000980F0000}"/>
    <cellStyle name="Денежный 285 4" xfId="6547" xr:uid="{00000000-0005-0000-0000-0000990F0000}"/>
    <cellStyle name="Денежный 286" xfId="598" xr:uid="{00000000-0005-0000-0000-00009A0F0000}"/>
    <cellStyle name="Денежный 286 2" xfId="2628" xr:uid="{00000000-0005-0000-0000-00009B0F0000}"/>
    <cellStyle name="Денежный 286 3" xfId="4702" xr:uid="{00000000-0005-0000-0000-00009C0F0000}"/>
    <cellStyle name="Денежный 286 4" xfId="6548" xr:uid="{00000000-0005-0000-0000-00009D0F0000}"/>
    <cellStyle name="Денежный 287" xfId="599" xr:uid="{00000000-0005-0000-0000-00009E0F0000}"/>
    <cellStyle name="Денежный 287 2" xfId="2629" xr:uid="{00000000-0005-0000-0000-00009F0F0000}"/>
    <cellStyle name="Денежный 287 3" xfId="4703" xr:uid="{00000000-0005-0000-0000-0000A00F0000}"/>
    <cellStyle name="Денежный 287 4" xfId="6549" xr:uid="{00000000-0005-0000-0000-0000A10F0000}"/>
    <cellStyle name="Денежный 288" xfId="600" xr:uid="{00000000-0005-0000-0000-0000A20F0000}"/>
    <cellStyle name="Денежный 288 2" xfId="2630" xr:uid="{00000000-0005-0000-0000-0000A30F0000}"/>
    <cellStyle name="Денежный 288 3" xfId="4704" xr:uid="{00000000-0005-0000-0000-0000A40F0000}"/>
    <cellStyle name="Денежный 288 4" xfId="6550" xr:uid="{00000000-0005-0000-0000-0000A50F0000}"/>
    <cellStyle name="Денежный 289" xfId="601" xr:uid="{00000000-0005-0000-0000-0000A60F0000}"/>
    <cellStyle name="Денежный 289 2" xfId="2631" xr:uid="{00000000-0005-0000-0000-0000A70F0000}"/>
    <cellStyle name="Денежный 289 3" xfId="4705" xr:uid="{00000000-0005-0000-0000-0000A80F0000}"/>
    <cellStyle name="Денежный 289 4" xfId="6551" xr:uid="{00000000-0005-0000-0000-0000A90F0000}"/>
    <cellStyle name="Денежный 29" xfId="602" xr:uid="{00000000-0005-0000-0000-0000AA0F0000}"/>
    <cellStyle name="Денежный 29 2" xfId="603" xr:uid="{00000000-0005-0000-0000-0000AB0F0000}"/>
    <cellStyle name="Денежный 29 2 2" xfId="604" xr:uid="{00000000-0005-0000-0000-0000AC0F0000}"/>
    <cellStyle name="Денежный 29 2 2 2" xfId="605" xr:uid="{00000000-0005-0000-0000-0000AD0F0000}"/>
    <cellStyle name="Денежный 29 2 2 2 2" xfId="2635" xr:uid="{00000000-0005-0000-0000-0000AE0F0000}"/>
    <cellStyle name="Денежный 29 2 2 2 3" xfId="4709" xr:uid="{00000000-0005-0000-0000-0000AF0F0000}"/>
    <cellStyle name="Денежный 29 2 2 2 4" xfId="6555" xr:uid="{00000000-0005-0000-0000-0000B00F0000}"/>
    <cellStyle name="Денежный 29 2 2 3" xfId="2634" xr:uid="{00000000-0005-0000-0000-0000B10F0000}"/>
    <cellStyle name="Денежный 29 2 2 4" xfId="4708" xr:uid="{00000000-0005-0000-0000-0000B20F0000}"/>
    <cellStyle name="Денежный 29 2 2 5" xfId="6554" xr:uid="{00000000-0005-0000-0000-0000B30F0000}"/>
    <cellStyle name="Денежный 29 2 3" xfId="606" xr:uid="{00000000-0005-0000-0000-0000B40F0000}"/>
    <cellStyle name="Денежный 29 2 3 2" xfId="607" xr:uid="{00000000-0005-0000-0000-0000B50F0000}"/>
    <cellStyle name="Денежный 29 2 3 2 2" xfId="2637" xr:uid="{00000000-0005-0000-0000-0000B60F0000}"/>
    <cellStyle name="Денежный 29 2 3 2 3" xfId="4711" xr:uid="{00000000-0005-0000-0000-0000B70F0000}"/>
    <cellStyle name="Денежный 29 2 3 2 4" xfId="6557" xr:uid="{00000000-0005-0000-0000-0000B80F0000}"/>
    <cellStyle name="Денежный 29 2 3 3" xfId="2636" xr:uid="{00000000-0005-0000-0000-0000B90F0000}"/>
    <cellStyle name="Денежный 29 2 3 4" xfId="4710" xr:uid="{00000000-0005-0000-0000-0000BA0F0000}"/>
    <cellStyle name="Денежный 29 2 3 5" xfId="6556" xr:uid="{00000000-0005-0000-0000-0000BB0F0000}"/>
    <cellStyle name="Денежный 29 2 4" xfId="2633" xr:uid="{00000000-0005-0000-0000-0000BC0F0000}"/>
    <cellStyle name="Денежный 29 2 4 2" xfId="4707" xr:uid="{00000000-0005-0000-0000-0000BD0F0000}"/>
    <cellStyle name="Денежный 29 2 5" xfId="4149" xr:uid="{00000000-0005-0000-0000-0000BE0F0000}"/>
    <cellStyle name="Денежный 29 2 6" xfId="6553" xr:uid="{00000000-0005-0000-0000-0000BF0F0000}"/>
    <cellStyle name="Денежный 29 3" xfId="2632" xr:uid="{00000000-0005-0000-0000-0000C00F0000}"/>
    <cellStyle name="Денежный 29 3 2" xfId="4706" xr:uid="{00000000-0005-0000-0000-0000C10F0000}"/>
    <cellStyle name="Денежный 29 4" xfId="4148" xr:uid="{00000000-0005-0000-0000-0000C20F0000}"/>
    <cellStyle name="Денежный 29 5" xfId="6552" xr:uid="{00000000-0005-0000-0000-0000C30F0000}"/>
    <cellStyle name="Денежный 290" xfId="608" xr:uid="{00000000-0005-0000-0000-0000C40F0000}"/>
    <cellStyle name="Денежный 290 2" xfId="2638" xr:uid="{00000000-0005-0000-0000-0000C50F0000}"/>
    <cellStyle name="Денежный 290 3" xfId="4712" xr:uid="{00000000-0005-0000-0000-0000C60F0000}"/>
    <cellStyle name="Денежный 290 4" xfId="6558" xr:uid="{00000000-0005-0000-0000-0000C70F0000}"/>
    <cellStyle name="Денежный 291" xfId="609" xr:uid="{00000000-0005-0000-0000-0000C80F0000}"/>
    <cellStyle name="Денежный 291 2" xfId="2639" xr:uid="{00000000-0005-0000-0000-0000C90F0000}"/>
    <cellStyle name="Денежный 291 3" xfId="4713" xr:uid="{00000000-0005-0000-0000-0000CA0F0000}"/>
    <cellStyle name="Денежный 291 4" xfId="6559" xr:uid="{00000000-0005-0000-0000-0000CB0F0000}"/>
    <cellStyle name="Денежный 292" xfId="610" xr:uid="{00000000-0005-0000-0000-0000CC0F0000}"/>
    <cellStyle name="Денежный 292 2" xfId="2640" xr:uid="{00000000-0005-0000-0000-0000CD0F0000}"/>
    <cellStyle name="Денежный 292 3" xfId="4714" xr:uid="{00000000-0005-0000-0000-0000CE0F0000}"/>
    <cellStyle name="Денежный 292 4" xfId="6560" xr:uid="{00000000-0005-0000-0000-0000CF0F0000}"/>
    <cellStyle name="Денежный 293" xfId="611" xr:uid="{00000000-0005-0000-0000-0000D00F0000}"/>
    <cellStyle name="Денежный 293 2" xfId="2641" xr:uid="{00000000-0005-0000-0000-0000D10F0000}"/>
    <cellStyle name="Денежный 293 3" xfId="4715" xr:uid="{00000000-0005-0000-0000-0000D20F0000}"/>
    <cellStyle name="Денежный 293 4" xfId="6561" xr:uid="{00000000-0005-0000-0000-0000D30F0000}"/>
    <cellStyle name="Денежный 294" xfId="612" xr:uid="{00000000-0005-0000-0000-0000D40F0000}"/>
    <cellStyle name="Денежный 294 2" xfId="2642" xr:uid="{00000000-0005-0000-0000-0000D50F0000}"/>
    <cellStyle name="Денежный 294 3" xfId="4716" xr:uid="{00000000-0005-0000-0000-0000D60F0000}"/>
    <cellStyle name="Денежный 294 4" xfId="6562" xr:uid="{00000000-0005-0000-0000-0000D70F0000}"/>
    <cellStyle name="Денежный 295" xfId="613" xr:uid="{00000000-0005-0000-0000-0000D80F0000}"/>
    <cellStyle name="Денежный 295 2" xfId="2643" xr:uid="{00000000-0005-0000-0000-0000D90F0000}"/>
    <cellStyle name="Денежный 295 3" xfId="4717" xr:uid="{00000000-0005-0000-0000-0000DA0F0000}"/>
    <cellStyle name="Денежный 295 4" xfId="6563" xr:uid="{00000000-0005-0000-0000-0000DB0F0000}"/>
    <cellStyle name="Денежный 296" xfId="614" xr:uid="{00000000-0005-0000-0000-0000DC0F0000}"/>
    <cellStyle name="Денежный 296 2" xfId="2644" xr:uid="{00000000-0005-0000-0000-0000DD0F0000}"/>
    <cellStyle name="Денежный 296 3" xfId="4718" xr:uid="{00000000-0005-0000-0000-0000DE0F0000}"/>
    <cellStyle name="Денежный 296 4" xfId="6564" xr:uid="{00000000-0005-0000-0000-0000DF0F0000}"/>
    <cellStyle name="Денежный 297" xfId="615" xr:uid="{00000000-0005-0000-0000-0000E00F0000}"/>
    <cellStyle name="Денежный 297 2" xfId="2645" xr:uid="{00000000-0005-0000-0000-0000E10F0000}"/>
    <cellStyle name="Денежный 297 3" xfId="4719" xr:uid="{00000000-0005-0000-0000-0000E20F0000}"/>
    <cellStyle name="Денежный 297 4" xfId="6565" xr:uid="{00000000-0005-0000-0000-0000E30F0000}"/>
    <cellStyle name="Денежный 298" xfId="616" xr:uid="{00000000-0005-0000-0000-0000E40F0000}"/>
    <cellStyle name="Денежный 298 2" xfId="2646" xr:uid="{00000000-0005-0000-0000-0000E50F0000}"/>
    <cellStyle name="Денежный 298 3" xfId="4720" xr:uid="{00000000-0005-0000-0000-0000E60F0000}"/>
    <cellStyle name="Денежный 298 4" xfId="6566" xr:uid="{00000000-0005-0000-0000-0000E70F0000}"/>
    <cellStyle name="Денежный 299" xfId="617" xr:uid="{00000000-0005-0000-0000-0000E80F0000}"/>
    <cellStyle name="Денежный 299 2" xfId="2647" xr:uid="{00000000-0005-0000-0000-0000E90F0000}"/>
    <cellStyle name="Денежный 299 3" xfId="4721" xr:uid="{00000000-0005-0000-0000-0000EA0F0000}"/>
    <cellStyle name="Денежный 299 4" xfId="6567" xr:uid="{00000000-0005-0000-0000-0000EB0F0000}"/>
    <cellStyle name="Денежный 3" xfId="618" xr:uid="{00000000-0005-0000-0000-0000EC0F0000}"/>
    <cellStyle name="Денежный 3 2" xfId="619" xr:uid="{00000000-0005-0000-0000-0000ED0F0000}"/>
    <cellStyle name="Денежный 3 2 2" xfId="620" xr:uid="{00000000-0005-0000-0000-0000EE0F0000}"/>
    <cellStyle name="Денежный 3 2 2 2" xfId="621" xr:uid="{00000000-0005-0000-0000-0000EF0F0000}"/>
    <cellStyle name="Денежный 3 2 2 2 2" xfId="2651" xr:uid="{00000000-0005-0000-0000-0000F00F0000}"/>
    <cellStyle name="Денежный 3 2 2 2 3" xfId="4725" xr:uid="{00000000-0005-0000-0000-0000F10F0000}"/>
    <cellStyle name="Денежный 3 2 2 2 4" xfId="6571" xr:uid="{00000000-0005-0000-0000-0000F20F0000}"/>
    <cellStyle name="Денежный 3 2 2 3" xfId="2650" xr:uid="{00000000-0005-0000-0000-0000F30F0000}"/>
    <cellStyle name="Денежный 3 2 2 4" xfId="4724" xr:uid="{00000000-0005-0000-0000-0000F40F0000}"/>
    <cellStyle name="Денежный 3 2 2 5" xfId="6570" xr:uid="{00000000-0005-0000-0000-0000F50F0000}"/>
    <cellStyle name="Денежный 3 2 3" xfId="622" xr:uid="{00000000-0005-0000-0000-0000F60F0000}"/>
    <cellStyle name="Денежный 3 2 3 2" xfId="623" xr:uid="{00000000-0005-0000-0000-0000F70F0000}"/>
    <cellStyle name="Денежный 3 2 3 2 2" xfId="2653" xr:uid="{00000000-0005-0000-0000-0000F80F0000}"/>
    <cellStyle name="Денежный 3 2 3 2 3" xfId="4727" xr:uid="{00000000-0005-0000-0000-0000F90F0000}"/>
    <cellStyle name="Денежный 3 2 3 2 4" xfId="6573" xr:uid="{00000000-0005-0000-0000-0000FA0F0000}"/>
    <cellStyle name="Денежный 3 2 3 3" xfId="2652" xr:uid="{00000000-0005-0000-0000-0000FB0F0000}"/>
    <cellStyle name="Денежный 3 2 3 4" xfId="4726" xr:uid="{00000000-0005-0000-0000-0000FC0F0000}"/>
    <cellStyle name="Денежный 3 2 3 5" xfId="6572" xr:uid="{00000000-0005-0000-0000-0000FD0F0000}"/>
    <cellStyle name="Денежный 3 2 4" xfId="2649" xr:uid="{00000000-0005-0000-0000-0000FE0F0000}"/>
    <cellStyle name="Денежный 3 2 4 2" xfId="4723" xr:uid="{00000000-0005-0000-0000-0000FF0F0000}"/>
    <cellStyle name="Денежный 3 2 5" xfId="4151" xr:uid="{00000000-0005-0000-0000-000000100000}"/>
    <cellStyle name="Денежный 3 2 6" xfId="6569" xr:uid="{00000000-0005-0000-0000-000001100000}"/>
    <cellStyle name="Денежный 3 3" xfId="2648" xr:uid="{00000000-0005-0000-0000-000002100000}"/>
    <cellStyle name="Денежный 3 3 2" xfId="4722" xr:uid="{00000000-0005-0000-0000-000003100000}"/>
    <cellStyle name="Денежный 3 4" xfId="4150" xr:uid="{00000000-0005-0000-0000-000004100000}"/>
    <cellStyle name="Денежный 3 5" xfId="6568" xr:uid="{00000000-0005-0000-0000-000005100000}"/>
    <cellStyle name="Денежный 30" xfId="624" xr:uid="{00000000-0005-0000-0000-000006100000}"/>
    <cellStyle name="Денежный 30 2" xfId="625" xr:uid="{00000000-0005-0000-0000-000007100000}"/>
    <cellStyle name="Денежный 30 2 2" xfId="626" xr:uid="{00000000-0005-0000-0000-000008100000}"/>
    <cellStyle name="Денежный 30 2 2 2" xfId="627" xr:uid="{00000000-0005-0000-0000-000009100000}"/>
    <cellStyle name="Денежный 30 2 2 2 2" xfId="2657" xr:uid="{00000000-0005-0000-0000-00000A100000}"/>
    <cellStyle name="Денежный 30 2 2 2 3" xfId="4731" xr:uid="{00000000-0005-0000-0000-00000B100000}"/>
    <cellStyle name="Денежный 30 2 2 2 4" xfId="6577" xr:uid="{00000000-0005-0000-0000-00000C100000}"/>
    <cellStyle name="Денежный 30 2 2 3" xfId="2656" xr:uid="{00000000-0005-0000-0000-00000D100000}"/>
    <cellStyle name="Денежный 30 2 2 4" xfId="4730" xr:uid="{00000000-0005-0000-0000-00000E100000}"/>
    <cellStyle name="Денежный 30 2 2 5" xfId="6576" xr:uid="{00000000-0005-0000-0000-00000F100000}"/>
    <cellStyle name="Денежный 30 2 3" xfId="628" xr:uid="{00000000-0005-0000-0000-000010100000}"/>
    <cellStyle name="Денежный 30 2 3 2" xfId="629" xr:uid="{00000000-0005-0000-0000-000011100000}"/>
    <cellStyle name="Денежный 30 2 3 2 2" xfId="2659" xr:uid="{00000000-0005-0000-0000-000012100000}"/>
    <cellStyle name="Денежный 30 2 3 2 3" xfId="4733" xr:uid="{00000000-0005-0000-0000-000013100000}"/>
    <cellStyle name="Денежный 30 2 3 2 4" xfId="6579" xr:uid="{00000000-0005-0000-0000-000014100000}"/>
    <cellStyle name="Денежный 30 2 3 3" xfId="2658" xr:uid="{00000000-0005-0000-0000-000015100000}"/>
    <cellStyle name="Денежный 30 2 3 4" xfId="4732" xr:uid="{00000000-0005-0000-0000-000016100000}"/>
    <cellStyle name="Денежный 30 2 3 5" xfId="6578" xr:uid="{00000000-0005-0000-0000-000017100000}"/>
    <cellStyle name="Денежный 30 2 4" xfId="2655" xr:uid="{00000000-0005-0000-0000-000018100000}"/>
    <cellStyle name="Денежный 30 2 4 2" xfId="4729" xr:uid="{00000000-0005-0000-0000-000019100000}"/>
    <cellStyle name="Денежный 30 2 5" xfId="4153" xr:uid="{00000000-0005-0000-0000-00001A100000}"/>
    <cellStyle name="Денежный 30 2 6" xfId="6575" xr:uid="{00000000-0005-0000-0000-00001B100000}"/>
    <cellStyle name="Денежный 30 3" xfId="2654" xr:uid="{00000000-0005-0000-0000-00001C100000}"/>
    <cellStyle name="Денежный 30 3 2" xfId="4728" xr:uid="{00000000-0005-0000-0000-00001D100000}"/>
    <cellStyle name="Денежный 30 4" xfId="4152" xr:uid="{00000000-0005-0000-0000-00001E100000}"/>
    <cellStyle name="Денежный 30 5" xfId="6574" xr:uid="{00000000-0005-0000-0000-00001F100000}"/>
    <cellStyle name="Денежный 300" xfId="630" xr:uid="{00000000-0005-0000-0000-000020100000}"/>
    <cellStyle name="Денежный 300 2" xfId="2660" xr:uid="{00000000-0005-0000-0000-000021100000}"/>
    <cellStyle name="Денежный 300 3" xfId="4734" xr:uid="{00000000-0005-0000-0000-000022100000}"/>
    <cellStyle name="Денежный 300 4" xfId="6580" xr:uid="{00000000-0005-0000-0000-000023100000}"/>
    <cellStyle name="Денежный 301" xfId="631" xr:uid="{00000000-0005-0000-0000-000024100000}"/>
    <cellStyle name="Денежный 301 2" xfId="2661" xr:uid="{00000000-0005-0000-0000-000025100000}"/>
    <cellStyle name="Денежный 301 3" xfId="4735" xr:uid="{00000000-0005-0000-0000-000026100000}"/>
    <cellStyle name="Денежный 301 4" xfId="6581" xr:uid="{00000000-0005-0000-0000-000027100000}"/>
    <cellStyle name="Денежный 302" xfId="632" xr:uid="{00000000-0005-0000-0000-000028100000}"/>
    <cellStyle name="Денежный 302 2" xfId="2662" xr:uid="{00000000-0005-0000-0000-000029100000}"/>
    <cellStyle name="Денежный 302 3" xfId="4736" xr:uid="{00000000-0005-0000-0000-00002A100000}"/>
    <cellStyle name="Денежный 302 4" xfId="6582" xr:uid="{00000000-0005-0000-0000-00002B100000}"/>
    <cellStyle name="Денежный 303" xfId="633" xr:uid="{00000000-0005-0000-0000-00002C100000}"/>
    <cellStyle name="Денежный 303 2" xfId="2663" xr:uid="{00000000-0005-0000-0000-00002D100000}"/>
    <cellStyle name="Денежный 303 3" xfId="4737" xr:uid="{00000000-0005-0000-0000-00002E100000}"/>
    <cellStyle name="Денежный 303 4" xfId="6583" xr:uid="{00000000-0005-0000-0000-00002F100000}"/>
    <cellStyle name="Денежный 304" xfId="634" xr:uid="{00000000-0005-0000-0000-000030100000}"/>
    <cellStyle name="Денежный 304 2" xfId="2664" xr:uid="{00000000-0005-0000-0000-000031100000}"/>
    <cellStyle name="Денежный 304 3" xfId="4738" xr:uid="{00000000-0005-0000-0000-000032100000}"/>
    <cellStyle name="Денежный 304 4" xfId="6584" xr:uid="{00000000-0005-0000-0000-000033100000}"/>
    <cellStyle name="Денежный 305" xfId="635" xr:uid="{00000000-0005-0000-0000-000034100000}"/>
    <cellStyle name="Денежный 305 2" xfId="2665" xr:uid="{00000000-0005-0000-0000-000035100000}"/>
    <cellStyle name="Денежный 305 3" xfId="4739" xr:uid="{00000000-0005-0000-0000-000036100000}"/>
    <cellStyle name="Денежный 305 4" xfId="6585" xr:uid="{00000000-0005-0000-0000-000037100000}"/>
    <cellStyle name="Денежный 306" xfId="636" xr:uid="{00000000-0005-0000-0000-000038100000}"/>
    <cellStyle name="Денежный 306 2" xfId="2666" xr:uid="{00000000-0005-0000-0000-000039100000}"/>
    <cellStyle name="Денежный 306 3" xfId="4740" xr:uid="{00000000-0005-0000-0000-00003A100000}"/>
    <cellStyle name="Денежный 306 4" xfId="6586" xr:uid="{00000000-0005-0000-0000-00003B100000}"/>
    <cellStyle name="Денежный 307" xfId="637" xr:uid="{00000000-0005-0000-0000-00003C100000}"/>
    <cellStyle name="Денежный 307 2" xfId="2667" xr:uid="{00000000-0005-0000-0000-00003D100000}"/>
    <cellStyle name="Денежный 307 3" xfId="4741" xr:uid="{00000000-0005-0000-0000-00003E100000}"/>
    <cellStyle name="Денежный 307 4" xfId="6587" xr:uid="{00000000-0005-0000-0000-00003F100000}"/>
    <cellStyle name="Денежный 308" xfId="638" xr:uid="{00000000-0005-0000-0000-000040100000}"/>
    <cellStyle name="Денежный 308 2" xfId="2668" xr:uid="{00000000-0005-0000-0000-000041100000}"/>
    <cellStyle name="Денежный 308 3" xfId="4742" xr:uid="{00000000-0005-0000-0000-000042100000}"/>
    <cellStyle name="Денежный 308 4" xfId="6588" xr:uid="{00000000-0005-0000-0000-000043100000}"/>
    <cellStyle name="Денежный 309" xfId="639" xr:uid="{00000000-0005-0000-0000-000044100000}"/>
    <cellStyle name="Денежный 309 2" xfId="2669" xr:uid="{00000000-0005-0000-0000-000045100000}"/>
    <cellStyle name="Денежный 309 3" xfId="4743" xr:uid="{00000000-0005-0000-0000-000046100000}"/>
    <cellStyle name="Денежный 309 4" xfId="6589" xr:uid="{00000000-0005-0000-0000-000047100000}"/>
    <cellStyle name="Денежный 31" xfId="640" xr:uid="{00000000-0005-0000-0000-000048100000}"/>
    <cellStyle name="Денежный 31 2" xfId="641" xr:uid="{00000000-0005-0000-0000-000049100000}"/>
    <cellStyle name="Денежный 31 2 2" xfId="642" xr:uid="{00000000-0005-0000-0000-00004A100000}"/>
    <cellStyle name="Денежный 31 2 2 2" xfId="643" xr:uid="{00000000-0005-0000-0000-00004B100000}"/>
    <cellStyle name="Денежный 31 2 2 2 2" xfId="2673" xr:uid="{00000000-0005-0000-0000-00004C100000}"/>
    <cellStyle name="Денежный 31 2 2 2 3" xfId="4747" xr:uid="{00000000-0005-0000-0000-00004D100000}"/>
    <cellStyle name="Денежный 31 2 2 2 4" xfId="6593" xr:uid="{00000000-0005-0000-0000-00004E100000}"/>
    <cellStyle name="Денежный 31 2 2 3" xfId="2672" xr:uid="{00000000-0005-0000-0000-00004F100000}"/>
    <cellStyle name="Денежный 31 2 2 4" xfId="4746" xr:uid="{00000000-0005-0000-0000-000050100000}"/>
    <cellStyle name="Денежный 31 2 2 5" xfId="6592" xr:uid="{00000000-0005-0000-0000-000051100000}"/>
    <cellStyle name="Денежный 31 2 3" xfId="644" xr:uid="{00000000-0005-0000-0000-000052100000}"/>
    <cellStyle name="Денежный 31 2 3 2" xfId="645" xr:uid="{00000000-0005-0000-0000-000053100000}"/>
    <cellStyle name="Денежный 31 2 3 2 2" xfId="2675" xr:uid="{00000000-0005-0000-0000-000054100000}"/>
    <cellStyle name="Денежный 31 2 3 2 3" xfId="4749" xr:uid="{00000000-0005-0000-0000-000055100000}"/>
    <cellStyle name="Денежный 31 2 3 2 4" xfId="6595" xr:uid="{00000000-0005-0000-0000-000056100000}"/>
    <cellStyle name="Денежный 31 2 3 3" xfId="2674" xr:uid="{00000000-0005-0000-0000-000057100000}"/>
    <cellStyle name="Денежный 31 2 3 4" xfId="4748" xr:uid="{00000000-0005-0000-0000-000058100000}"/>
    <cellStyle name="Денежный 31 2 3 5" xfId="6594" xr:uid="{00000000-0005-0000-0000-000059100000}"/>
    <cellStyle name="Денежный 31 2 4" xfId="2671" xr:uid="{00000000-0005-0000-0000-00005A100000}"/>
    <cellStyle name="Денежный 31 2 4 2" xfId="4745" xr:uid="{00000000-0005-0000-0000-00005B100000}"/>
    <cellStyle name="Денежный 31 2 5" xfId="4155" xr:uid="{00000000-0005-0000-0000-00005C100000}"/>
    <cellStyle name="Денежный 31 2 6" xfId="6591" xr:uid="{00000000-0005-0000-0000-00005D100000}"/>
    <cellStyle name="Денежный 31 3" xfId="2670" xr:uid="{00000000-0005-0000-0000-00005E100000}"/>
    <cellStyle name="Денежный 31 3 2" xfId="4744" xr:uid="{00000000-0005-0000-0000-00005F100000}"/>
    <cellStyle name="Денежный 31 4" xfId="4154" xr:uid="{00000000-0005-0000-0000-000060100000}"/>
    <cellStyle name="Денежный 31 5" xfId="6590" xr:uid="{00000000-0005-0000-0000-000061100000}"/>
    <cellStyle name="Денежный 310" xfId="646" xr:uid="{00000000-0005-0000-0000-000062100000}"/>
    <cellStyle name="Денежный 310 2" xfId="2676" xr:uid="{00000000-0005-0000-0000-000063100000}"/>
    <cellStyle name="Денежный 310 3" xfId="4750" xr:uid="{00000000-0005-0000-0000-000064100000}"/>
    <cellStyle name="Денежный 310 4" xfId="6596" xr:uid="{00000000-0005-0000-0000-000065100000}"/>
    <cellStyle name="Денежный 311" xfId="647" xr:uid="{00000000-0005-0000-0000-000066100000}"/>
    <cellStyle name="Денежный 311 2" xfId="2677" xr:uid="{00000000-0005-0000-0000-000067100000}"/>
    <cellStyle name="Денежный 311 3" xfId="4751" xr:uid="{00000000-0005-0000-0000-000068100000}"/>
    <cellStyle name="Денежный 311 4" xfId="6597" xr:uid="{00000000-0005-0000-0000-000069100000}"/>
    <cellStyle name="Денежный 312" xfId="648" xr:uid="{00000000-0005-0000-0000-00006A100000}"/>
    <cellStyle name="Денежный 312 2" xfId="2678" xr:uid="{00000000-0005-0000-0000-00006B100000}"/>
    <cellStyle name="Денежный 312 3" xfId="4752" xr:uid="{00000000-0005-0000-0000-00006C100000}"/>
    <cellStyle name="Денежный 312 4" xfId="6598" xr:uid="{00000000-0005-0000-0000-00006D100000}"/>
    <cellStyle name="Денежный 313" xfId="649" xr:uid="{00000000-0005-0000-0000-00006E100000}"/>
    <cellStyle name="Денежный 313 2" xfId="2679" xr:uid="{00000000-0005-0000-0000-00006F100000}"/>
    <cellStyle name="Денежный 313 3" xfId="4753" xr:uid="{00000000-0005-0000-0000-000070100000}"/>
    <cellStyle name="Денежный 313 4" xfId="6599" xr:uid="{00000000-0005-0000-0000-000071100000}"/>
    <cellStyle name="Денежный 314" xfId="650" xr:uid="{00000000-0005-0000-0000-000072100000}"/>
    <cellStyle name="Денежный 314 2" xfId="2680" xr:uid="{00000000-0005-0000-0000-000073100000}"/>
    <cellStyle name="Денежный 314 3" xfId="4754" xr:uid="{00000000-0005-0000-0000-000074100000}"/>
    <cellStyle name="Денежный 314 4" xfId="6600" xr:uid="{00000000-0005-0000-0000-000075100000}"/>
    <cellStyle name="Денежный 315" xfId="651" xr:uid="{00000000-0005-0000-0000-000076100000}"/>
    <cellStyle name="Денежный 315 2" xfId="2681" xr:uid="{00000000-0005-0000-0000-000077100000}"/>
    <cellStyle name="Денежный 315 3" xfId="4755" xr:uid="{00000000-0005-0000-0000-000078100000}"/>
    <cellStyle name="Денежный 315 4" xfId="6601" xr:uid="{00000000-0005-0000-0000-000079100000}"/>
    <cellStyle name="Денежный 316" xfId="652" xr:uid="{00000000-0005-0000-0000-00007A100000}"/>
    <cellStyle name="Денежный 316 2" xfId="2682" xr:uid="{00000000-0005-0000-0000-00007B100000}"/>
    <cellStyle name="Денежный 316 3" xfId="4756" xr:uid="{00000000-0005-0000-0000-00007C100000}"/>
    <cellStyle name="Денежный 316 4" xfId="6602" xr:uid="{00000000-0005-0000-0000-00007D100000}"/>
    <cellStyle name="Денежный 317" xfId="653" xr:uid="{00000000-0005-0000-0000-00007E100000}"/>
    <cellStyle name="Денежный 317 2" xfId="2683" xr:uid="{00000000-0005-0000-0000-00007F100000}"/>
    <cellStyle name="Денежный 317 3" xfId="4757" xr:uid="{00000000-0005-0000-0000-000080100000}"/>
    <cellStyle name="Денежный 317 4" xfId="6603" xr:uid="{00000000-0005-0000-0000-000081100000}"/>
    <cellStyle name="Денежный 318" xfId="654" xr:uid="{00000000-0005-0000-0000-000082100000}"/>
    <cellStyle name="Денежный 318 2" xfId="2684" xr:uid="{00000000-0005-0000-0000-000083100000}"/>
    <cellStyle name="Денежный 318 3" xfId="4758" xr:uid="{00000000-0005-0000-0000-000084100000}"/>
    <cellStyle name="Денежный 318 4" xfId="6604" xr:uid="{00000000-0005-0000-0000-000085100000}"/>
    <cellStyle name="Денежный 319" xfId="655" xr:uid="{00000000-0005-0000-0000-000086100000}"/>
    <cellStyle name="Денежный 319 2" xfId="2685" xr:uid="{00000000-0005-0000-0000-000087100000}"/>
    <cellStyle name="Денежный 319 3" xfId="4759" xr:uid="{00000000-0005-0000-0000-000088100000}"/>
    <cellStyle name="Денежный 319 4" xfId="6605" xr:uid="{00000000-0005-0000-0000-000089100000}"/>
    <cellStyle name="Денежный 32" xfId="656" xr:uid="{00000000-0005-0000-0000-00008A100000}"/>
    <cellStyle name="Денежный 32 2" xfId="657" xr:uid="{00000000-0005-0000-0000-00008B100000}"/>
    <cellStyle name="Денежный 32 2 2" xfId="2687" xr:uid="{00000000-0005-0000-0000-00008C100000}"/>
    <cellStyle name="Денежный 32 2 3" xfId="4761" xr:uid="{00000000-0005-0000-0000-00008D100000}"/>
    <cellStyle name="Денежный 32 2 4" xfId="6607" xr:uid="{00000000-0005-0000-0000-00008E100000}"/>
    <cellStyle name="Денежный 32 3" xfId="2686" xr:uid="{00000000-0005-0000-0000-00008F100000}"/>
    <cellStyle name="Денежный 32 4" xfId="4760" xr:uid="{00000000-0005-0000-0000-000090100000}"/>
    <cellStyle name="Денежный 32 5" xfId="6606" xr:uid="{00000000-0005-0000-0000-000091100000}"/>
    <cellStyle name="Денежный 320" xfId="658" xr:uid="{00000000-0005-0000-0000-000092100000}"/>
    <cellStyle name="Денежный 320 2" xfId="2688" xr:uid="{00000000-0005-0000-0000-000093100000}"/>
    <cellStyle name="Денежный 320 3" xfId="4762" xr:uid="{00000000-0005-0000-0000-000094100000}"/>
    <cellStyle name="Денежный 320 4" xfId="6608" xr:uid="{00000000-0005-0000-0000-000095100000}"/>
    <cellStyle name="Денежный 321" xfId="659" xr:uid="{00000000-0005-0000-0000-000096100000}"/>
    <cellStyle name="Денежный 321 2" xfId="2689" xr:uid="{00000000-0005-0000-0000-000097100000}"/>
    <cellStyle name="Денежный 321 3" xfId="4763" xr:uid="{00000000-0005-0000-0000-000098100000}"/>
    <cellStyle name="Денежный 321 4" xfId="6609" xr:uid="{00000000-0005-0000-0000-000099100000}"/>
    <cellStyle name="Денежный 322" xfId="660" xr:uid="{00000000-0005-0000-0000-00009A100000}"/>
    <cellStyle name="Денежный 322 2" xfId="2690" xr:uid="{00000000-0005-0000-0000-00009B100000}"/>
    <cellStyle name="Денежный 322 3" xfId="4764" xr:uid="{00000000-0005-0000-0000-00009C100000}"/>
    <cellStyle name="Денежный 322 4" xfId="6610" xr:uid="{00000000-0005-0000-0000-00009D100000}"/>
    <cellStyle name="Денежный 323" xfId="661" xr:uid="{00000000-0005-0000-0000-00009E100000}"/>
    <cellStyle name="Денежный 323 2" xfId="2691" xr:uid="{00000000-0005-0000-0000-00009F100000}"/>
    <cellStyle name="Денежный 323 3" xfId="4765" xr:uid="{00000000-0005-0000-0000-0000A0100000}"/>
    <cellStyle name="Денежный 323 4" xfId="6611" xr:uid="{00000000-0005-0000-0000-0000A1100000}"/>
    <cellStyle name="Денежный 324" xfId="662" xr:uid="{00000000-0005-0000-0000-0000A2100000}"/>
    <cellStyle name="Денежный 324 2" xfId="2692" xr:uid="{00000000-0005-0000-0000-0000A3100000}"/>
    <cellStyle name="Денежный 324 3" xfId="4766" xr:uid="{00000000-0005-0000-0000-0000A4100000}"/>
    <cellStyle name="Денежный 324 4" xfId="6612" xr:uid="{00000000-0005-0000-0000-0000A5100000}"/>
    <cellStyle name="Денежный 325" xfId="663" xr:uid="{00000000-0005-0000-0000-0000A6100000}"/>
    <cellStyle name="Денежный 325 2" xfId="2693" xr:uid="{00000000-0005-0000-0000-0000A7100000}"/>
    <cellStyle name="Денежный 325 3" xfId="4767" xr:uid="{00000000-0005-0000-0000-0000A8100000}"/>
    <cellStyle name="Денежный 325 4" xfId="6613" xr:uid="{00000000-0005-0000-0000-0000A9100000}"/>
    <cellStyle name="Денежный 326" xfId="664" xr:uid="{00000000-0005-0000-0000-0000AA100000}"/>
    <cellStyle name="Денежный 326 2" xfId="2694" xr:uid="{00000000-0005-0000-0000-0000AB100000}"/>
    <cellStyle name="Денежный 326 3" xfId="4768" xr:uid="{00000000-0005-0000-0000-0000AC100000}"/>
    <cellStyle name="Денежный 326 4" xfId="6614" xr:uid="{00000000-0005-0000-0000-0000AD100000}"/>
    <cellStyle name="Денежный 327" xfId="665" xr:uid="{00000000-0005-0000-0000-0000AE100000}"/>
    <cellStyle name="Денежный 327 2" xfId="2695" xr:uid="{00000000-0005-0000-0000-0000AF100000}"/>
    <cellStyle name="Денежный 327 3" xfId="4769" xr:uid="{00000000-0005-0000-0000-0000B0100000}"/>
    <cellStyle name="Денежный 327 4" xfId="6615" xr:uid="{00000000-0005-0000-0000-0000B1100000}"/>
    <cellStyle name="Денежный 328" xfId="666" xr:uid="{00000000-0005-0000-0000-0000B2100000}"/>
    <cellStyle name="Денежный 328 2" xfId="2696" xr:uid="{00000000-0005-0000-0000-0000B3100000}"/>
    <cellStyle name="Денежный 328 3" xfId="4770" xr:uid="{00000000-0005-0000-0000-0000B4100000}"/>
    <cellStyle name="Денежный 328 4" xfId="6616" xr:uid="{00000000-0005-0000-0000-0000B5100000}"/>
    <cellStyle name="Денежный 329" xfId="667" xr:uid="{00000000-0005-0000-0000-0000B6100000}"/>
    <cellStyle name="Денежный 329 2" xfId="2697" xr:uid="{00000000-0005-0000-0000-0000B7100000}"/>
    <cellStyle name="Денежный 329 3" xfId="4771" xr:uid="{00000000-0005-0000-0000-0000B8100000}"/>
    <cellStyle name="Денежный 329 4" xfId="6617" xr:uid="{00000000-0005-0000-0000-0000B9100000}"/>
    <cellStyle name="Денежный 33" xfId="668" xr:uid="{00000000-0005-0000-0000-0000BA100000}"/>
    <cellStyle name="Денежный 33 2" xfId="669" xr:uid="{00000000-0005-0000-0000-0000BB100000}"/>
    <cellStyle name="Денежный 33 2 2" xfId="2699" xr:uid="{00000000-0005-0000-0000-0000BC100000}"/>
    <cellStyle name="Денежный 33 2 3" xfId="4773" xr:uid="{00000000-0005-0000-0000-0000BD100000}"/>
    <cellStyle name="Денежный 33 2 4" xfId="6619" xr:uid="{00000000-0005-0000-0000-0000BE100000}"/>
    <cellStyle name="Денежный 33 3" xfId="2698" xr:uid="{00000000-0005-0000-0000-0000BF100000}"/>
    <cellStyle name="Денежный 33 4" xfId="4772" xr:uid="{00000000-0005-0000-0000-0000C0100000}"/>
    <cellStyle name="Денежный 33 5" xfId="6618" xr:uid="{00000000-0005-0000-0000-0000C1100000}"/>
    <cellStyle name="Денежный 330" xfId="670" xr:uid="{00000000-0005-0000-0000-0000C2100000}"/>
    <cellStyle name="Денежный 330 2" xfId="2700" xr:uid="{00000000-0005-0000-0000-0000C3100000}"/>
    <cellStyle name="Денежный 330 3" xfId="4774" xr:uid="{00000000-0005-0000-0000-0000C4100000}"/>
    <cellStyle name="Денежный 330 4" xfId="6620" xr:uid="{00000000-0005-0000-0000-0000C5100000}"/>
    <cellStyle name="Денежный 331" xfId="671" xr:uid="{00000000-0005-0000-0000-0000C6100000}"/>
    <cellStyle name="Денежный 331 2" xfId="2701" xr:uid="{00000000-0005-0000-0000-0000C7100000}"/>
    <cellStyle name="Денежный 331 3" xfId="4775" xr:uid="{00000000-0005-0000-0000-0000C8100000}"/>
    <cellStyle name="Денежный 331 4" xfId="6621" xr:uid="{00000000-0005-0000-0000-0000C9100000}"/>
    <cellStyle name="Денежный 332" xfId="672" xr:uid="{00000000-0005-0000-0000-0000CA100000}"/>
    <cellStyle name="Денежный 332 2" xfId="2702" xr:uid="{00000000-0005-0000-0000-0000CB100000}"/>
    <cellStyle name="Денежный 332 3" xfId="4776" xr:uid="{00000000-0005-0000-0000-0000CC100000}"/>
    <cellStyle name="Денежный 332 4" xfId="6622" xr:uid="{00000000-0005-0000-0000-0000CD100000}"/>
    <cellStyle name="Денежный 333" xfId="673" xr:uid="{00000000-0005-0000-0000-0000CE100000}"/>
    <cellStyle name="Денежный 333 2" xfId="2703" xr:uid="{00000000-0005-0000-0000-0000CF100000}"/>
    <cellStyle name="Денежный 333 3" xfId="4777" xr:uid="{00000000-0005-0000-0000-0000D0100000}"/>
    <cellStyle name="Денежный 333 4" xfId="6623" xr:uid="{00000000-0005-0000-0000-0000D1100000}"/>
    <cellStyle name="Денежный 334" xfId="674" xr:uid="{00000000-0005-0000-0000-0000D2100000}"/>
    <cellStyle name="Денежный 334 2" xfId="2704" xr:uid="{00000000-0005-0000-0000-0000D3100000}"/>
    <cellStyle name="Денежный 334 3" xfId="4778" xr:uid="{00000000-0005-0000-0000-0000D4100000}"/>
    <cellStyle name="Денежный 334 4" xfId="6624" xr:uid="{00000000-0005-0000-0000-0000D5100000}"/>
    <cellStyle name="Денежный 335" xfId="675" xr:uid="{00000000-0005-0000-0000-0000D6100000}"/>
    <cellStyle name="Денежный 335 2" xfId="2705" xr:uid="{00000000-0005-0000-0000-0000D7100000}"/>
    <cellStyle name="Денежный 335 3" xfId="4779" xr:uid="{00000000-0005-0000-0000-0000D8100000}"/>
    <cellStyle name="Денежный 335 4" xfId="6625" xr:uid="{00000000-0005-0000-0000-0000D9100000}"/>
    <cellStyle name="Денежный 336" xfId="676" xr:uid="{00000000-0005-0000-0000-0000DA100000}"/>
    <cellStyle name="Денежный 336 2" xfId="2706" xr:uid="{00000000-0005-0000-0000-0000DB100000}"/>
    <cellStyle name="Денежный 336 3" xfId="4780" xr:uid="{00000000-0005-0000-0000-0000DC100000}"/>
    <cellStyle name="Денежный 336 4" xfId="6626" xr:uid="{00000000-0005-0000-0000-0000DD100000}"/>
    <cellStyle name="Денежный 337" xfId="677" xr:uid="{00000000-0005-0000-0000-0000DE100000}"/>
    <cellStyle name="Денежный 337 2" xfId="2707" xr:uid="{00000000-0005-0000-0000-0000DF100000}"/>
    <cellStyle name="Денежный 337 3" xfId="4781" xr:uid="{00000000-0005-0000-0000-0000E0100000}"/>
    <cellStyle name="Денежный 337 4" xfId="6627" xr:uid="{00000000-0005-0000-0000-0000E1100000}"/>
    <cellStyle name="Денежный 338" xfId="678" xr:uid="{00000000-0005-0000-0000-0000E2100000}"/>
    <cellStyle name="Денежный 338 2" xfId="2708" xr:uid="{00000000-0005-0000-0000-0000E3100000}"/>
    <cellStyle name="Денежный 338 3" xfId="4782" xr:uid="{00000000-0005-0000-0000-0000E4100000}"/>
    <cellStyle name="Денежный 338 4" xfId="6628" xr:uid="{00000000-0005-0000-0000-0000E5100000}"/>
    <cellStyle name="Денежный 339" xfId="679" xr:uid="{00000000-0005-0000-0000-0000E6100000}"/>
    <cellStyle name="Денежный 339 2" xfId="2709" xr:uid="{00000000-0005-0000-0000-0000E7100000}"/>
    <cellStyle name="Денежный 339 3" xfId="4783" xr:uid="{00000000-0005-0000-0000-0000E8100000}"/>
    <cellStyle name="Денежный 339 4" xfId="6629" xr:uid="{00000000-0005-0000-0000-0000E9100000}"/>
    <cellStyle name="Денежный 34" xfId="680" xr:uid="{00000000-0005-0000-0000-0000EA100000}"/>
    <cellStyle name="Денежный 34 2" xfId="681" xr:uid="{00000000-0005-0000-0000-0000EB100000}"/>
    <cellStyle name="Денежный 34 2 2" xfId="2711" xr:uid="{00000000-0005-0000-0000-0000EC100000}"/>
    <cellStyle name="Денежный 34 2 3" xfId="4785" xr:uid="{00000000-0005-0000-0000-0000ED100000}"/>
    <cellStyle name="Денежный 34 2 4" xfId="6631" xr:uid="{00000000-0005-0000-0000-0000EE100000}"/>
    <cellStyle name="Денежный 34 3" xfId="2710" xr:uid="{00000000-0005-0000-0000-0000EF100000}"/>
    <cellStyle name="Денежный 34 4" xfId="4784" xr:uid="{00000000-0005-0000-0000-0000F0100000}"/>
    <cellStyle name="Денежный 34 5" xfId="6630" xr:uid="{00000000-0005-0000-0000-0000F1100000}"/>
    <cellStyle name="Денежный 340" xfId="682" xr:uid="{00000000-0005-0000-0000-0000F2100000}"/>
    <cellStyle name="Денежный 340 2" xfId="2712" xr:uid="{00000000-0005-0000-0000-0000F3100000}"/>
    <cellStyle name="Денежный 340 3" xfId="4786" xr:uid="{00000000-0005-0000-0000-0000F4100000}"/>
    <cellStyle name="Денежный 340 4" xfId="6632" xr:uid="{00000000-0005-0000-0000-0000F5100000}"/>
    <cellStyle name="Денежный 341" xfId="683" xr:uid="{00000000-0005-0000-0000-0000F6100000}"/>
    <cellStyle name="Денежный 341 2" xfId="2713" xr:uid="{00000000-0005-0000-0000-0000F7100000}"/>
    <cellStyle name="Денежный 341 3" xfId="4787" xr:uid="{00000000-0005-0000-0000-0000F8100000}"/>
    <cellStyle name="Денежный 341 4" xfId="6633" xr:uid="{00000000-0005-0000-0000-0000F9100000}"/>
    <cellStyle name="Денежный 342" xfId="684" xr:uid="{00000000-0005-0000-0000-0000FA100000}"/>
    <cellStyle name="Денежный 342 2" xfId="2714" xr:uid="{00000000-0005-0000-0000-0000FB100000}"/>
    <cellStyle name="Денежный 342 3" xfId="4788" xr:uid="{00000000-0005-0000-0000-0000FC100000}"/>
    <cellStyle name="Денежный 342 4" xfId="6634" xr:uid="{00000000-0005-0000-0000-0000FD100000}"/>
    <cellStyle name="Денежный 343" xfId="685" xr:uid="{00000000-0005-0000-0000-0000FE100000}"/>
    <cellStyle name="Денежный 343 2" xfId="2715" xr:uid="{00000000-0005-0000-0000-0000FF100000}"/>
    <cellStyle name="Денежный 343 3" xfId="4789" xr:uid="{00000000-0005-0000-0000-000000110000}"/>
    <cellStyle name="Денежный 343 4" xfId="6635" xr:uid="{00000000-0005-0000-0000-000001110000}"/>
    <cellStyle name="Денежный 344" xfId="686" xr:uid="{00000000-0005-0000-0000-000002110000}"/>
    <cellStyle name="Денежный 344 2" xfId="2716" xr:uid="{00000000-0005-0000-0000-000003110000}"/>
    <cellStyle name="Денежный 344 3" xfId="4790" xr:uid="{00000000-0005-0000-0000-000004110000}"/>
    <cellStyle name="Денежный 344 4" xfId="6636" xr:uid="{00000000-0005-0000-0000-000005110000}"/>
    <cellStyle name="Денежный 345" xfId="687" xr:uid="{00000000-0005-0000-0000-000006110000}"/>
    <cellStyle name="Денежный 345 2" xfId="2717" xr:uid="{00000000-0005-0000-0000-000007110000}"/>
    <cellStyle name="Денежный 345 3" xfId="4791" xr:uid="{00000000-0005-0000-0000-000008110000}"/>
    <cellStyle name="Денежный 345 4" xfId="6637" xr:uid="{00000000-0005-0000-0000-000009110000}"/>
    <cellStyle name="Денежный 346" xfId="688" xr:uid="{00000000-0005-0000-0000-00000A110000}"/>
    <cellStyle name="Денежный 346 2" xfId="2718" xr:uid="{00000000-0005-0000-0000-00000B110000}"/>
    <cellStyle name="Денежный 346 3" xfId="4792" xr:uid="{00000000-0005-0000-0000-00000C110000}"/>
    <cellStyle name="Денежный 346 4" xfId="6638" xr:uid="{00000000-0005-0000-0000-00000D110000}"/>
    <cellStyle name="Денежный 347" xfId="689" xr:uid="{00000000-0005-0000-0000-00000E110000}"/>
    <cellStyle name="Денежный 347 2" xfId="2719" xr:uid="{00000000-0005-0000-0000-00000F110000}"/>
    <cellStyle name="Денежный 347 3" xfId="4793" xr:uid="{00000000-0005-0000-0000-000010110000}"/>
    <cellStyle name="Денежный 347 4" xfId="6639" xr:uid="{00000000-0005-0000-0000-000011110000}"/>
    <cellStyle name="Денежный 348" xfId="690" xr:uid="{00000000-0005-0000-0000-000012110000}"/>
    <cellStyle name="Денежный 348 2" xfId="2720" xr:uid="{00000000-0005-0000-0000-000013110000}"/>
    <cellStyle name="Денежный 348 3" xfId="4794" xr:uid="{00000000-0005-0000-0000-000014110000}"/>
    <cellStyle name="Денежный 348 4" xfId="6640" xr:uid="{00000000-0005-0000-0000-000015110000}"/>
    <cellStyle name="Денежный 349" xfId="691" xr:uid="{00000000-0005-0000-0000-000016110000}"/>
    <cellStyle name="Денежный 349 2" xfId="2721" xr:uid="{00000000-0005-0000-0000-000017110000}"/>
    <cellStyle name="Денежный 349 3" xfId="4795" xr:uid="{00000000-0005-0000-0000-000018110000}"/>
    <cellStyle name="Денежный 349 4" xfId="6641" xr:uid="{00000000-0005-0000-0000-000019110000}"/>
    <cellStyle name="Денежный 35" xfId="692" xr:uid="{00000000-0005-0000-0000-00001A110000}"/>
    <cellStyle name="Денежный 35 2" xfId="693" xr:uid="{00000000-0005-0000-0000-00001B110000}"/>
    <cellStyle name="Денежный 35 2 2" xfId="2723" xr:uid="{00000000-0005-0000-0000-00001C110000}"/>
    <cellStyle name="Денежный 35 2 3" xfId="4797" xr:uid="{00000000-0005-0000-0000-00001D110000}"/>
    <cellStyle name="Денежный 35 2 4" xfId="6643" xr:uid="{00000000-0005-0000-0000-00001E110000}"/>
    <cellStyle name="Денежный 35 3" xfId="2722" xr:uid="{00000000-0005-0000-0000-00001F110000}"/>
    <cellStyle name="Денежный 35 4" xfId="4796" xr:uid="{00000000-0005-0000-0000-000020110000}"/>
    <cellStyle name="Денежный 35 5" xfId="6642" xr:uid="{00000000-0005-0000-0000-000021110000}"/>
    <cellStyle name="Денежный 350" xfId="694" xr:uid="{00000000-0005-0000-0000-000022110000}"/>
    <cellStyle name="Денежный 350 2" xfId="2724" xr:uid="{00000000-0005-0000-0000-000023110000}"/>
    <cellStyle name="Денежный 350 3" xfId="4798" xr:uid="{00000000-0005-0000-0000-000024110000}"/>
    <cellStyle name="Денежный 350 4" xfId="6644" xr:uid="{00000000-0005-0000-0000-000025110000}"/>
    <cellStyle name="Денежный 351" xfId="695" xr:uid="{00000000-0005-0000-0000-000026110000}"/>
    <cellStyle name="Денежный 351 2" xfId="2725" xr:uid="{00000000-0005-0000-0000-000027110000}"/>
    <cellStyle name="Денежный 351 3" xfId="4799" xr:uid="{00000000-0005-0000-0000-000028110000}"/>
    <cellStyle name="Денежный 351 4" xfId="6645" xr:uid="{00000000-0005-0000-0000-000029110000}"/>
    <cellStyle name="Денежный 352" xfId="696" xr:uid="{00000000-0005-0000-0000-00002A110000}"/>
    <cellStyle name="Денежный 352 2" xfId="2726" xr:uid="{00000000-0005-0000-0000-00002B110000}"/>
    <cellStyle name="Денежный 352 3" xfId="4800" xr:uid="{00000000-0005-0000-0000-00002C110000}"/>
    <cellStyle name="Денежный 352 4" xfId="6646" xr:uid="{00000000-0005-0000-0000-00002D110000}"/>
    <cellStyle name="Денежный 353" xfId="697" xr:uid="{00000000-0005-0000-0000-00002E110000}"/>
    <cellStyle name="Денежный 353 2" xfId="2727" xr:uid="{00000000-0005-0000-0000-00002F110000}"/>
    <cellStyle name="Денежный 353 3" xfId="4801" xr:uid="{00000000-0005-0000-0000-000030110000}"/>
    <cellStyle name="Денежный 353 4" xfId="6647" xr:uid="{00000000-0005-0000-0000-000031110000}"/>
    <cellStyle name="Денежный 354" xfId="698" xr:uid="{00000000-0005-0000-0000-000032110000}"/>
    <cellStyle name="Денежный 354 2" xfId="2728" xr:uid="{00000000-0005-0000-0000-000033110000}"/>
    <cellStyle name="Денежный 354 3" xfId="4802" xr:uid="{00000000-0005-0000-0000-000034110000}"/>
    <cellStyle name="Денежный 354 4" xfId="6648" xr:uid="{00000000-0005-0000-0000-000035110000}"/>
    <cellStyle name="Денежный 355" xfId="699" xr:uid="{00000000-0005-0000-0000-000036110000}"/>
    <cellStyle name="Денежный 355 2" xfId="2729" xr:uid="{00000000-0005-0000-0000-000037110000}"/>
    <cellStyle name="Денежный 355 3" xfId="4803" xr:uid="{00000000-0005-0000-0000-000038110000}"/>
    <cellStyle name="Денежный 355 4" xfId="6649" xr:uid="{00000000-0005-0000-0000-000039110000}"/>
    <cellStyle name="Денежный 356" xfId="700" xr:uid="{00000000-0005-0000-0000-00003A110000}"/>
    <cellStyle name="Денежный 356 2" xfId="2730" xr:uid="{00000000-0005-0000-0000-00003B110000}"/>
    <cellStyle name="Денежный 356 3" xfId="4804" xr:uid="{00000000-0005-0000-0000-00003C110000}"/>
    <cellStyle name="Денежный 356 4" xfId="6650" xr:uid="{00000000-0005-0000-0000-00003D110000}"/>
    <cellStyle name="Денежный 357" xfId="701" xr:uid="{00000000-0005-0000-0000-00003E110000}"/>
    <cellStyle name="Денежный 357 2" xfId="2731" xr:uid="{00000000-0005-0000-0000-00003F110000}"/>
    <cellStyle name="Денежный 357 3" xfId="4805" xr:uid="{00000000-0005-0000-0000-000040110000}"/>
    <cellStyle name="Денежный 357 4" xfId="6651" xr:uid="{00000000-0005-0000-0000-000041110000}"/>
    <cellStyle name="Денежный 358" xfId="702" xr:uid="{00000000-0005-0000-0000-000042110000}"/>
    <cellStyle name="Денежный 358 2" xfId="2732" xr:uid="{00000000-0005-0000-0000-000043110000}"/>
    <cellStyle name="Денежный 358 3" xfId="4806" xr:uid="{00000000-0005-0000-0000-000044110000}"/>
    <cellStyle name="Денежный 358 4" xfId="6652" xr:uid="{00000000-0005-0000-0000-000045110000}"/>
    <cellStyle name="Денежный 359" xfId="703" xr:uid="{00000000-0005-0000-0000-000046110000}"/>
    <cellStyle name="Денежный 359 2" xfId="2733" xr:uid="{00000000-0005-0000-0000-000047110000}"/>
    <cellStyle name="Денежный 359 3" xfId="4807" xr:uid="{00000000-0005-0000-0000-000048110000}"/>
    <cellStyle name="Денежный 359 4" xfId="6653" xr:uid="{00000000-0005-0000-0000-000049110000}"/>
    <cellStyle name="Денежный 36" xfId="704" xr:uid="{00000000-0005-0000-0000-00004A110000}"/>
    <cellStyle name="Денежный 36 2" xfId="705" xr:uid="{00000000-0005-0000-0000-00004B110000}"/>
    <cellStyle name="Денежный 36 2 2" xfId="2735" xr:uid="{00000000-0005-0000-0000-00004C110000}"/>
    <cellStyle name="Денежный 36 2 3" xfId="4809" xr:uid="{00000000-0005-0000-0000-00004D110000}"/>
    <cellStyle name="Денежный 36 2 4" xfId="6655" xr:uid="{00000000-0005-0000-0000-00004E110000}"/>
    <cellStyle name="Денежный 36 3" xfId="2734" xr:uid="{00000000-0005-0000-0000-00004F110000}"/>
    <cellStyle name="Денежный 36 4" xfId="4808" xr:uid="{00000000-0005-0000-0000-000050110000}"/>
    <cellStyle name="Денежный 36 5" xfId="6654" xr:uid="{00000000-0005-0000-0000-000051110000}"/>
    <cellStyle name="Денежный 360" xfId="706" xr:uid="{00000000-0005-0000-0000-000052110000}"/>
    <cellStyle name="Денежный 360 2" xfId="2736" xr:uid="{00000000-0005-0000-0000-000053110000}"/>
    <cellStyle name="Денежный 360 3" xfId="4810" xr:uid="{00000000-0005-0000-0000-000054110000}"/>
    <cellStyle name="Денежный 360 4" xfId="6656" xr:uid="{00000000-0005-0000-0000-000055110000}"/>
    <cellStyle name="Денежный 361" xfId="707" xr:uid="{00000000-0005-0000-0000-000056110000}"/>
    <cellStyle name="Денежный 361 2" xfId="2737" xr:uid="{00000000-0005-0000-0000-000057110000}"/>
    <cellStyle name="Денежный 361 3" xfId="4811" xr:uid="{00000000-0005-0000-0000-000058110000}"/>
    <cellStyle name="Денежный 361 4" xfId="6657" xr:uid="{00000000-0005-0000-0000-000059110000}"/>
    <cellStyle name="Денежный 362" xfId="708" xr:uid="{00000000-0005-0000-0000-00005A110000}"/>
    <cellStyle name="Денежный 362 2" xfId="2738" xr:uid="{00000000-0005-0000-0000-00005B110000}"/>
    <cellStyle name="Денежный 362 3" xfId="4812" xr:uid="{00000000-0005-0000-0000-00005C110000}"/>
    <cellStyle name="Денежный 362 4" xfId="6658" xr:uid="{00000000-0005-0000-0000-00005D110000}"/>
    <cellStyle name="Денежный 363" xfId="709" xr:uid="{00000000-0005-0000-0000-00005E110000}"/>
    <cellStyle name="Денежный 363 2" xfId="2739" xr:uid="{00000000-0005-0000-0000-00005F110000}"/>
    <cellStyle name="Денежный 363 3" xfId="4813" xr:uid="{00000000-0005-0000-0000-000060110000}"/>
    <cellStyle name="Денежный 363 4" xfId="6659" xr:uid="{00000000-0005-0000-0000-000061110000}"/>
    <cellStyle name="Денежный 364" xfId="710" xr:uid="{00000000-0005-0000-0000-000062110000}"/>
    <cellStyle name="Денежный 364 2" xfId="2740" xr:uid="{00000000-0005-0000-0000-000063110000}"/>
    <cellStyle name="Денежный 364 3" xfId="4814" xr:uid="{00000000-0005-0000-0000-000064110000}"/>
    <cellStyle name="Денежный 364 4" xfId="6660" xr:uid="{00000000-0005-0000-0000-000065110000}"/>
    <cellStyle name="Денежный 365" xfId="711" xr:uid="{00000000-0005-0000-0000-000066110000}"/>
    <cellStyle name="Денежный 365 2" xfId="2741" xr:uid="{00000000-0005-0000-0000-000067110000}"/>
    <cellStyle name="Денежный 365 3" xfId="4815" xr:uid="{00000000-0005-0000-0000-000068110000}"/>
    <cellStyle name="Денежный 365 4" xfId="6661" xr:uid="{00000000-0005-0000-0000-000069110000}"/>
    <cellStyle name="Денежный 366" xfId="712" xr:uid="{00000000-0005-0000-0000-00006A110000}"/>
    <cellStyle name="Денежный 366 2" xfId="2742" xr:uid="{00000000-0005-0000-0000-00006B110000}"/>
    <cellStyle name="Денежный 366 3" xfId="4816" xr:uid="{00000000-0005-0000-0000-00006C110000}"/>
    <cellStyle name="Денежный 366 4" xfId="6662" xr:uid="{00000000-0005-0000-0000-00006D110000}"/>
    <cellStyle name="Денежный 367" xfId="713" xr:uid="{00000000-0005-0000-0000-00006E110000}"/>
    <cellStyle name="Денежный 367 2" xfId="2743" xr:uid="{00000000-0005-0000-0000-00006F110000}"/>
    <cellStyle name="Денежный 367 3" xfId="4817" xr:uid="{00000000-0005-0000-0000-000070110000}"/>
    <cellStyle name="Денежный 367 4" xfId="6663" xr:uid="{00000000-0005-0000-0000-000071110000}"/>
    <cellStyle name="Денежный 368" xfId="714" xr:uid="{00000000-0005-0000-0000-000072110000}"/>
    <cellStyle name="Денежный 368 2" xfId="2744" xr:uid="{00000000-0005-0000-0000-000073110000}"/>
    <cellStyle name="Денежный 368 3" xfId="4818" xr:uid="{00000000-0005-0000-0000-000074110000}"/>
    <cellStyle name="Денежный 368 4" xfId="6664" xr:uid="{00000000-0005-0000-0000-000075110000}"/>
    <cellStyle name="Денежный 369" xfId="715" xr:uid="{00000000-0005-0000-0000-000076110000}"/>
    <cellStyle name="Денежный 369 2" xfId="2745" xr:uid="{00000000-0005-0000-0000-000077110000}"/>
    <cellStyle name="Денежный 369 3" xfId="4819" xr:uid="{00000000-0005-0000-0000-000078110000}"/>
    <cellStyle name="Денежный 369 4" xfId="6665" xr:uid="{00000000-0005-0000-0000-000079110000}"/>
    <cellStyle name="Денежный 37" xfId="716" xr:uid="{00000000-0005-0000-0000-00007A110000}"/>
    <cellStyle name="Денежный 37 2" xfId="717" xr:uid="{00000000-0005-0000-0000-00007B110000}"/>
    <cellStyle name="Денежный 37 2 2" xfId="2747" xr:uid="{00000000-0005-0000-0000-00007C110000}"/>
    <cellStyle name="Денежный 37 2 3" xfId="4821" xr:uid="{00000000-0005-0000-0000-00007D110000}"/>
    <cellStyle name="Денежный 37 2 4" xfId="6667" xr:uid="{00000000-0005-0000-0000-00007E110000}"/>
    <cellStyle name="Денежный 37 3" xfId="2746" xr:uid="{00000000-0005-0000-0000-00007F110000}"/>
    <cellStyle name="Денежный 37 4" xfId="4820" xr:uid="{00000000-0005-0000-0000-000080110000}"/>
    <cellStyle name="Денежный 37 5" xfId="6666" xr:uid="{00000000-0005-0000-0000-000081110000}"/>
    <cellStyle name="Денежный 370" xfId="718" xr:uid="{00000000-0005-0000-0000-000082110000}"/>
    <cellStyle name="Денежный 370 2" xfId="2748" xr:uid="{00000000-0005-0000-0000-000083110000}"/>
    <cellStyle name="Денежный 370 3" xfId="4822" xr:uid="{00000000-0005-0000-0000-000084110000}"/>
    <cellStyle name="Денежный 370 4" xfId="6668" xr:uid="{00000000-0005-0000-0000-000085110000}"/>
    <cellStyle name="Денежный 371" xfId="719" xr:uid="{00000000-0005-0000-0000-000086110000}"/>
    <cellStyle name="Денежный 371 2" xfId="2749" xr:uid="{00000000-0005-0000-0000-000087110000}"/>
    <cellStyle name="Денежный 371 3" xfId="4823" xr:uid="{00000000-0005-0000-0000-000088110000}"/>
    <cellStyle name="Денежный 371 4" xfId="6669" xr:uid="{00000000-0005-0000-0000-000089110000}"/>
    <cellStyle name="Денежный 372" xfId="720" xr:uid="{00000000-0005-0000-0000-00008A110000}"/>
    <cellStyle name="Денежный 372 2" xfId="2750" xr:uid="{00000000-0005-0000-0000-00008B110000}"/>
    <cellStyle name="Денежный 372 3" xfId="4824" xr:uid="{00000000-0005-0000-0000-00008C110000}"/>
    <cellStyle name="Денежный 372 4" xfId="6670" xr:uid="{00000000-0005-0000-0000-00008D110000}"/>
    <cellStyle name="Денежный 373" xfId="721" xr:uid="{00000000-0005-0000-0000-00008E110000}"/>
    <cellStyle name="Денежный 373 2" xfId="2751" xr:uid="{00000000-0005-0000-0000-00008F110000}"/>
    <cellStyle name="Денежный 373 3" xfId="4825" xr:uid="{00000000-0005-0000-0000-000090110000}"/>
    <cellStyle name="Денежный 373 4" xfId="6671" xr:uid="{00000000-0005-0000-0000-000091110000}"/>
    <cellStyle name="Денежный 374" xfId="722" xr:uid="{00000000-0005-0000-0000-000092110000}"/>
    <cellStyle name="Денежный 374 2" xfId="2752" xr:uid="{00000000-0005-0000-0000-000093110000}"/>
    <cellStyle name="Денежный 374 3" xfId="4826" xr:uid="{00000000-0005-0000-0000-000094110000}"/>
    <cellStyle name="Денежный 374 4" xfId="6672" xr:uid="{00000000-0005-0000-0000-000095110000}"/>
    <cellStyle name="Денежный 375" xfId="723" xr:uid="{00000000-0005-0000-0000-000096110000}"/>
    <cellStyle name="Денежный 375 2" xfId="2753" xr:uid="{00000000-0005-0000-0000-000097110000}"/>
    <cellStyle name="Денежный 375 3" xfId="4827" xr:uid="{00000000-0005-0000-0000-000098110000}"/>
    <cellStyle name="Денежный 375 4" xfId="6673" xr:uid="{00000000-0005-0000-0000-000099110000}"/>
    <cellStyle name="Денежный 376" xfId="724" xr:uid="{00000000-0005-0000-0000-00009A110000}"/>
    <cellStyle name="Денежный 376 2" xfId="2754" xr:uid="{00000000-0005-0000-0000-00009B110000}"/>
    <cellStyle name="Денежный 376 3" xfId="4828" xr:uid="{00000000-0005-0000-0000-00009C110000}"/>
    <cellStyle name="Денежный 376 4" xfId="6674" xr:uid="{00000000-0005-0000-0000-00009D110000}"/>
    <cellStyle name="Денежный 377" xfId="725" xr:uid="{00000000-0005-0000-0000-00009E110000}"/>
    <cellStyle name="Денежный 377 2" xfId="2755" xr:uid="{00000000-0005-0000-0000-00009F110000}"/>
    <cellStyle name="Денежный 377 3" xfId="4829" xr:uid="{00000000-0005-0000-0000-0000A0110000}"/>
    <cellStyle name="Денежный 377 4" xfId="6675" xr:uid="{00000000-0005-0000-0000-0000A1110000}"/>
    <cellStyle name="Денежный 378" xfId="726" xr:uid="{00000000-0005-0000-0000-0000A2110000}"/>
    <cellStyle name="Денежный 378 2" xfId="2756" xr:uid="{00000000-0005-0000-0000-0000A3110000}"/>
    <cellStyle name="Денежный 378 3" xfId="4830" xr:uid="{00000000-0005-0000-0000-0000A4110000}"/>
    <cellStyle name="Денежный 378 4" xfId="6676" xr:uid="{00000000-0005-0000-0000-0000A5110000}"/>
    <cellStyle name="Денежный 379" xfId="727" xr:uid="{00000000-0005-0000-0000-0000A6110000}"/>
    <cellStyle name="Денежный 379 2" xfId="2757" xr:uid="{00000000-0005-0000-0000-0000A7110000}"/>
    <cellStyle name="Денежный 379 3" xfId="4831" xr:uid="{00000000-0005-0000-0000-0000A8110000}"/>
    <cellStyle name="Денежный 379 4" xfId="6677" xr:uid="{00000000-0005-0000-0000-0000A9110000}"/>
    <cellStyle name="Денежный 38" xfId="728" xr:uid="{00000000-0005-0000-0000-0000AA110000}"/>
    <cellStyle name="Денежный 38 2" xfId="729" xr:uid="{00000000-0005-0000-0000-0000AB110000}"/>
    <cellStyle name="Денежный 38 2 2" xfId="2759" xr:uid="{00000000-0005-0000-0000-0000AC110000}"/>
    <cellStyle name="Денежный 38 2 3" xfId="4833" xr:uid="{00000000-0005-0000-0000-0000AD110000}"/>
    <cellStyle name="Денежный 38 2 4" xfId="6679" xr:uid="{00000000-0005-0000-0000-0000AE110000}"/>
    <cellStyle name="Денежный 38 3" xfId="2758" xr:uid="{00000000-0005-0000-0000-0000AF110000}"/>
    <cellStyle name="Денежный 38 4" xfId="4832" xr:uid="{00000000-0005-0000-0000-0000B0110000}"/>
    <cellStyle name="Денежный 38 5" xfId="6678" xr:uid="{00000000-0005-0000-0000-0000B1110000}"/>
    <cellStyle name="Денежный 380" xfId="730" xr:uid="{00000000-0005-0000-0000-0000B2110000}"/>
    <cellStyle name="Денежный 380 2" xfId="2760" xr:uid="{00000000-0005-0000-0000-0000B3110000}"/>
    <cellStyle name="Денежный 380 3" xfId="4834" xr:uid="{00000000-0005-0000-0000-0000B4110000}"/>
    <cellStyle name="Денежный 380 4" xfId="6680" xr:uid="{00000000-0005-0000-0000-0000B5110000}"/>
    <cellStyle name="Денежный 381" xfId="731" xr:uid="{00000000-0005-0000-0000-0000B6110000}"/>
    <cellStyle name="Денежный 381 2" xfId="2761" xr:uid="{00000000-0005-0000-0000-0000B7110000}"/>
    <cellStyle name="Денежный 381 3" xfId="4835" xr:uid="{00000000-0005-0000-0000-0000B8110000}"/>
    <cellStyle name="Денежный 381 4" xfId="6681" xr:uid="{00000000-0005-0000-0000-0000B9110000}"/>
    <cellStyle name="Денежный 382" xfId="732" xr:uid="{00000000-0005-0000-0000-0000BA110000}"/>
    <cellStyle name="Денежный 382 2" xfId="2762" xr:uid="{00000000-0005-0000-0000-0000BB110000}"/>
    <cellStyle name="Денежный 382 3" xfId="4836" xr:uid="{00000000-0005-0000-0000-0000BC110000}"/>
    <cellStyle name="Денежный 382 4" xfId="6682" xr:uid="{00000000-0005-0000-0000-0000BD110000}"/>
    <cellStyle name="Денежный 383" xfId="733" xr:uid="{00000000-0005-0000-0000-0000BE110000}"/>
    <cellStyle name="Денежный 383 2" xfId="2763" xr:uid="{00000000-0005-0000-0000-0000BF110000}"/>
    <cellStyle name="Денежный 383 3" xfId="4837" xr:uid="{00000000-0005-0000-0000-0000C0110000}"/>
    <cellStyle name="Денежный 383 4" xfId="6683" xr:uid="{00000000-0005-0000-0000-0000C1110000}"/>
    <cellStyle name="Денежный 384" xfId="734" xr:uid="{00000000-0005-0000-0000-0000C2110000}"/>
    <cellStyle name="Денежный 384 2" xfId="2764" xr:uid="{00000000-0005-0000-0000-0000C3110000}"/>
    <cellStyle name="Денежный 384 3" xfId="4838" xr:uid="{00000000-0005-0000-0000-0000C4110000}"/>
    <cellStyle name="Денежный 384 4" xfId="6684" xr:uid="{00000000-0005-0000-0000-0000C5110000}"/>
    <cellStyle name="Денежный 385" xfId="735" xr:uid="{00000000-0005-0000-0000-0000C6110000}"/>
    <cellStyle name="Денежный 385 2" xfId="2765" xr:uid="{00000000-0005-0000-0000-0000C7110000}"/>
    <cellStyle name="Денежный 385 3" xfId="4839" xr:uid="{00000000-0005-0000-0000-0000C8110000}"/>
    <cellStyle name="Денежный 385 4" xfId="6685" xr:uid="{00000000-0005-0000-0000-0000C9110000}"/>
    <cellStyle name="Денежный 386" xfId="736" xr:uid="{00000000-0005-0000-0000-0000CA110000}"/>
    <cellStyle name="Денежный 386 2" xfId="2766" xr:uid="{00000000-0005-0000-0000-0000CB110000}"/>
    <cellStyle name="Денежный 386 3" xfId="4840" xr:uid="{00000000-0005-0000-0000-0000CC110000}"/>
    <cellStyle name="Денежный 386 4" xfId="6686" xr:uid="{00000000-0005-0000-0000-0000CD110000}"/>
    <cellStyle name="Денежный 387" xfId="737" xr:uid="{00000000-0005-0000-0000-0000CE110000}"/>
    <cellStyle name="Денежный 387 2" xfId="2767" xr:uid="{00000000-0005-0000-0000-0000CF110000}"/>
    <cellStyle name="Денежный 387 3" xfId="4841" xr:uid="{00000000-0005-0000-0000-0000D0110000}"/>
    <cellStyle name="Денежный 387 4" xfId="6687" xr:uid="{00000000-0005-0000-0000-0000D1110000}"/>
    <cellStyle name="Денежный 388" xfId="738" xr:uid="{00000000-0005-0000-0000-0000D2110000}"/>
    <cellStyle name="Денежный 388 2" xfId="2768" xr:uid="{00000000-0005-0000-0000-0000D3110000}"/>
    <cellStyle name="Денежный 388 3" xfId="4842" xr:uid="{00000000-0005-0000-0000-0000D4110000}"/>
    <cellStyle name="Денежный 388 4" xfId="6688" xr:uid="{00000000-0005-0000-0000-0000D5110000}"/>
    <cellStyle name="Денежный 389" xfId="739" xr:uid="{00000000-0005-0000-0000-0000D6110000}"/>
    <cellStyle name="Денежный 389 2" xfId="2769" xr:uid="{00000000-0005-0000-0000-0000D7110000}"/>
    <cellStyle name="Денежный 389 3" xfId="4843" xr:uid="{00000000-0005-0000-0000-0000D8110000}"/>
    <cellStyle name="Денежный 389 4" xfId="6689" xr:uid="{00000000-0005-0000-0000-0000D9110000}"/>
    <cellStyle name="Денежный 39" xfId="740" xr:uid="{00000000-0005-0000-0000-0000DA110000}"/>
    <cellStyle name="Денежный 39 2" xfId="741" xr:uid="{00000000-0005-0000-0000-0000DB110000}"/>
    <cellStyle name="Денежный 39 2 2" xfId="2771" xr:uid="{00000000-0005-0000-0000-0000DC110000}"/>
    <cellStyle name="Денежный 39 2 3" xfId="4845" xr:uid="{00000000-0005-0000-0000-0000DD110000}"/>
    <cellStyle name="Денежный 39 2 4" xfId="6691" xr:uid="{00000000-0005-0000-0000-0000DE110000}"/>
    <cellStyle name="Денежный 39 3" xfId="2770" xr:uid="{00000000-0005-0000-0000-0000DF110000}"/>
    <cellStyle name="Денежный 39 4" xfId="4844" xr:uid="{00000000-0005-0000-0000-0000E0110000}"/>
    <cellStyle name="Денежный 39 5" xfId="6690" xr:uid="{00000000-0005-0000-0000-0000E1110000}"/>
    <cellStyle name="Денежный 390" xfId="742" xr:uid="{00000000-0005-0000-0000-0000E2110000}"/>
    <cellStyle name="Денежный 390 2" xfId="2772" xr:uid="{00000000-0005-0000-0000-0000E3110000}"/>
    <cellStyle name="Денежный 390 3" xfId="4846" xr:uid="{00000000-0005-0000-0000-0000E4110000}"/>
    <cellStyle name="Денежный 390 4" xfId="6692" xr:uid="{00000000-0005-0000-0000-0000E5110000}"/>
    <cellStyle name="Денежный 391" xfId="743" xr:uid="{00000000-0005-0000-0000-0000E6110000}"/>
    <cellStyle name="Денежный 391 2" xfId="2773" xr:uid="{00000000-0005-0000-0000-0000E7110000}"/>
    <cellStyle name="Денежный 391 3" xfId="4847" xr:uid="{00000000-0005-0000-0000-0000E8110000}"/>
    <cellStyle name="Денежный 391 4" xfId="6693" xr:uid="{00000000-0005-0000-0000-0000E9110000}"/>
    <cellStyle name="Денежный 392" xfId="744" xr:uid="{00000000-0005-0000-0000-0000EA110000}"/>
    <cellStyle name="Денежный 392 2" xfId="2774" xr:uid="{00000000-0005-0000-0000-0000EB110000}"/>
    <cellStyle name="Денежный 392 3" xfId="4848" xr:uid="{00000000-0005-0000-0000-0000EC110000}"/>
    <cellStyle name="Денежный 392 4" xfId="6694" xr:uid="{00000000-0005-0000-0000-0000ED110000}"/>
    <cellStyle name="Денежный 393" xfId="745" xr:uid="{00000000-0005-0000-0000-0000EE110000}"/>
    <cellStyle name="Денежный 393 2" xfId="2775" xr:uid="{00000000-0005-0000-0000-0000EF110000}"/>
    <cellStyle name="Денежный 393 3" xfId="4849" xr:uid="{00000000-0005-0000-0000-0000F0110000}"/>
    <cellStyle name="Денежный 393 4" xfId="6695" xr:uid="{00000000-0005-0000-0000-0000F1110000}"/>
    <cellStyle name="Денежный 394" xfId="746" xr:uid="{00000000-0005-0000-0000-0000F2110000}"/>
    <cellStyle name="Денежный 394 2" xfId="2776" xr:uid="{00000000-0005-0000-0000-0000F3110000}"/>
    <cellStyle name="Денежный 394 3" xfId="4850" xr:uid="{00000000-0005-0000-0000-0000F4110000}"/>
    <cellStyle name="Денежный 394 4" xfId="6696" xr:uid="{00000000-0005-0000-0000-0000F5110000}"/>
    <cellStyle name="Денежный 395" xfId="747" xr:uid="{00000000-0005-0000-0000-0000F6110000}"/>
    <cellStyle name="Денежный 395 2" xfId="2777" xr:uid="{00000000-0005-0000-0000-0000F7110000}"/>
    <cellStyle name="Денежный 395 3" xfId="4851" xr:uid="{00000000-0005-0000-0000-0000F8110000}"/>
    <cellStyle name="Денежный 395 4" xfId="6697" xr:uid="{00000000-0005-0000-0000-0000F9110000}"/>
    <cellStyle name="Денежный 396" xfId="748" xr:uid="{00000000-0005-0000-0000-0000FA110000}"/>
    <cellStyle name="Денежный 396 2" xfId="2778" xr:uid="{00000000-0005-0000-0000-0000FB110000}"/>
    <cellStyle name="Денежный 396 3" xfId="4852" xr:uid="{00000000-0005-0000-0000-0000FC110000}"/>
    <cellStyle name="Денежный 396 4" xfId="6698" xr:uid="{00000000-0005-0000-0000-0000FD110000}"/>
    <cellStyle name="Денежный 397" xfId="749" xr:uid="{00000000-0005-0000-0000-0000FE110000}"/>
    <cellStyle name="Денежный 397 2" xfId="2779" xr:uid="{00000000-0005-0000-0000-0000FF110000}"/>
    <cellStyle name="Денежный 397 3" xfId="4853" xr:uid="{00000000-0005-0000-0000-000000120000}"/>
    <cellStyle name="Денежный 397 4" xfId="6699" xr:uid="{00000000-0005-0000-0000-000001120000}"/>
    <cellStyle name="Денежный 398" xfId="750" xr:uid="{00000000-0005-0000-0000-000002120000}"/>
    <cellStyle name="Денежный 398 2" xfId="2780" xr:uid="{00000000-0005-0000-0000-000003120000}"/>
    <cellStyle name="Денежный 398 3" xfId="4854" xr:uid="{00000000-0005-0000-0000-000004120000}"/>
    <cellStyle name="Денежный 398 4" xfId="6700" xr:uid="{00000000-0005-0000-0000-000005120000}"/>
    <cellStyle name="Денежный 399" xfId="751" xr:uid="{00000000-0005-0000-0000-000006120000}"/>
    <cellStyle name="Денежный 399 2" xfId="2781" xr:uid="{00000000-0005-0000-0000-000007120000}"/>
    <cellStyle name="Денежный 399 3" xfId="4855" xr:uid="{00000000-0005-0000-0000-000008120000}"/>
    <cellStyle name="Денежный 399 4" xfId="6701" xr:uid="{00000000-0005-0000-0000-000009120000}"/>
    <cellStyle name="Денежный 4" xfId="752" xr:uid="{00000000-0005-0000-0000-00000A120000}"/>
    <cellStyle name="Денежный 4 2" xfId="753" xr:uid="{00000000-0005-0000-0000-00000B120000}"/>
    <cellStyle name="Денежный 4 2 2" xfId="754" xr:uid="{00000000-0005-0000-0000-00000C120000}"/>
    <cellStyle name="Денежный 4 2 2 2" xfId="755" xr:uid="{00000000-0005-0000-0000-00000D120000}"/>
    <cellStyle name="Денежный 4 2 2 2 2" xfId="2785" xr:uid="{00000000-0005-0000-0000-00000E120000}"/>
    <cellStyle name="Денежный 4 2 2 2 3" xfId="4859" xr:uid="{00000000-0005-0000-0000-00000F120000}"/>
    <cellStyle name="Денежный 4 2 2 2 4" xfId="6705" xr:uid="{00000000-0005-0000-0000-000010120000}"/>
    <cellStyle name="Денежный 4 2 2 3" xfId="2784" xr:uid="{00000000-0005-0000-0000-000011120000}"/>
    <cellStyle name="Денежный 4 2 2 4" xfId="4858" xr:uid="{00000000-0005-0000-0000-000012120000}"/>
    <cellStyle name="Денежный 4 2 2 5" xfId="6704" xr:uid="{00000000-0005-0000-0000-000013120000}"/>
    <cellStyle name="Денежный 4 2 3" xfId="756" xr:uid="{00000000-0005-0000-0000-000014120000}"/>
    <cellStyle name="Денежный 4 2 3 2" xfId="757" xr:uid="{00000000-0005-0000-0000-000015120000}"/>
    <cellStyle name="Денежный 4 2 3 2 2" xfId="2787" xr:uid="{00000000-0005-0000-0000-000016120000}"/>
    <cellStyle name="Денежный 4 2 3 2 3" xfId="4861" xr:uid="{00000000-0005-0000-0000-000017120000}"/>
    <cellStyle name="Денежный 4 2 3 2 4" xfId="6707" xr:uid="{00000000-0005-0000-0000-000018120000}"/>
    <cellStyle name="Денежный 4 2 3 3" xfId="2786" xr:uid="{00000000-0005-0000-0000-000019120000}"/>
    <cellStyle name="Денежный 4 2 3 4" xfId="4860" xr:uid="{00000000-0005-0000-0000-00001A120000}"/>
    <cellStyle name="Денежный 4 2 3 5" xfId="6706" xr:uid="{00000000-0005-0000-0000-00001B120000}"/>
    <cellStyle name="Денежный 4 2 4" xfId="2783" xr:uid="{00000000-0005-0000-0000-00001C120000}"/>
    <cellStyle name="Денежный 4 2 4 2" xfId="4857" xr:uid="{00000000-0005-0000-0000-00001D120000}"/>
    <cellStyle name="Денежный 4 2 5" xfId="4157" xr:uid="{00000000-0005-0000-0000-00001E120000}"/>
    <cellStyle name="Денежный 4 2 6" xfId="6703" xr:uid="{00000000-0005-0000-0000-00001F120000}"/>
    <cellStyle name="Денежный 4 3" xfId="2782" xr:uid="{00000000-0005-0000-0000-000020120000}"/>
    <cellStyle name="Денежный 4 3 2" xfId="4856" xr:uid="{00000000-0005-0000-0000-000021120000}"/>
    <cellStyle name="Денежный 4 4" xfId="4156" xr:uid="{00000000-0005-0000-0000-000022120000}"/>
    <cellStyle name="Денежный 4 5" xfId="6702" xr:uid="{00000000-0005-0000-0000-000023120000}"/>
    <cellStyle name="Денежный 40" xfId="758" xr:uid="{00000000-0005-0000-0000-000024120000}"/>
    <cellStyle name="Денежный 40 2" xfId="759" xr:uid="{00000000-0005-0000-0000-000025120000}"/>
    <cellStyle name="Денежный 40 2 2" xfId="2789" xr:uid="{00000000-0005-0000-0000-000026120000}"/>
    <cellStyle name="Денежный 40 2 3" xfId="4863" xr:uid="{00000000-0005-0000-0000-000027120000}"/>
    <cellStyle name="Денежный 40 2 4" xfId="6709" xr:uid="{00000000-0005-0000-0000-000028120000}"/>
    <cellStyle name="Денежный 40 3" xfId="2788" xr:uid="{00000000-0005-0000-0000-000029120000}"/>
    <cellStyle name="Денежный 40 4" xfId="4862" xr:uid="{00000000-0005-0000-0000-00002A120000}"/>
    <cellStyle name="Денежный 40 5" xfId="6708" xr:uid="{00000000-0005-0000-0000-00002B120000}"/>
    <cellStyle name="Денежный 400" xfId="760" xr:uid="{00000000-0005-0000-0000-00002C120000}"/>
    <cellStyle name="Денежный 400 2" xfId="2790" xr:uid="{00000000-0005-0000-0000-00002D120000}"/>
    <cellStyle name="Денежный 400 3" xfId="4864" xr:uid="{00000000-0005-0000-0000-00002E120000}"/>
    <cellStyle name="Денежный 400 4" xfId="6710" xr:uid="{00000000-0005-0000-0000-00002F120000}"/>
    <cellStyle name="Денежный 401" xfId="761" xr:uid="{00000000-0005-0000-0000-000030120000}"/>
    <cellStyle name="Денежный 401 2" xfId="2791" xr:uid="{00000000-0005-0000-0000-000031120000}"/>
    <cellStyle name="Денежный 401 3" xfId="4865" xr:uid="{00000000-0005-0000-0000-000032120000}"/>
    <cellStyle name="Денежный 401 4" xfId="6711" xr:uid="{00000000-0005-0000-0000-000033120000}"/>
    <cellStyle name="Денежный 402" xfId="762" xr:uid="{00000000-0005-0000-0000-000034120000}"/>
    <cellStyle name="Денежный 402 2" xfId="2792" xr:uid="{00000000-0005-0000-0000-000035120000}"/>
    <cellStyle name="Денежный 402 3" xfId="4866" xr:uid="{00000000-0005-0000-0000-000036120000}"/>
    <cellStyle name="Денежный 402 4" xfId="6712" xr:uid="{00000000-0005-0000-0000-000037120000}"/>
    <cellStyle name="Денежный 403" xfId="763" xr:uid="{00000000-0005-0000-0000-000038120000}"/>
    <cellStyle name="Денежный 403 2" xfId="2793" xr:uid="{00000000-0005-0000-0000-000039120000}"/>
    <cellStyle name="Денежный 403 3" xfId="4867" xr:uid="{00000000-0005-0000-0000-00003A120000}"/>
    <cellStyle name="Денежный 403 4" xfId="6713" xr:uid="{00000000-0005-0000-0000-00003B120000}"/>
    <cellStyle name="Денежный 404" xfId="764" xr:uid="{00000000-0005-0000-0000-00003C120000}"/>
    <cellStyle name="Денежный 404 2" xfId="2794" xr:uid="{00000000-0005-0000-0000-00003D120000}"/>
    <cellStyle name="Денежный 404 3" xfId="4868" xr:uid="{00000000-0005-0000-0000-00003E120000}"/>
    <cellStyle name="Денежный 404 4" xfId="6714" xr:uid="{00000000-0005-0000-0000-00003F120000}"/>
    <cellStyle name="Денежный 405" xfId="11157" xr:uid="{D0C1E6B8-27B9-4A68-AB72-968818525864}"/>
    <cellStyle name="Денежный 405 2" xfId="11324" xr:uid="{EA8FE183-77AC-4D8C-B646-E972AACCCFB6}"/>
    <cellStyle name="Денежный 406" xfId="11158" xr:uid="{EF3F5BC1-C661-455F-A990-BDBA72FC0360}"/>
    <cellStyle name="Денежный 406 2" xfId="11325" xr:uid="{4B364DDB-1281-4C32-BB9F-9E466B8E60B2}"/>
    <cellStyle name="Денежный 407" xfId="11159" xr:uid="{073133F7-03B6-4C2D-8F58-B5B171619977}"/>
    <cellStyle name="Денежный 407 2" xfId="11326" xr:uid="{F4922DAE-9E6A-40E9-9A03-DD9C440E3F4C}"/>
    <cellStyle name="Денежный 408" xfId="11160" xr:uid="{65E4AB94-A7B9-408A-8730-A1EA6D7B1D9F}"/>
    <cellStyle name="Денежный 408 2" xfId="11327" xr:uid="{38E1DD33-9BFD-443E-BF66-93F0AF2C86A4}"/>
    <cellStyle name="Денежный 409" xfId="11161" xr:uid="{ADF6709F-8006-4560-9612-5CB8B22DE61F}"/>
    <cellStyle name="Денежный 409 2" xfId="11328" xr:uid="{AA95AD8B-D9EA-461B-A8CD-C4E4D5C91E06}"/>
    <cellStyle name="Денежный 41" xfId="765" xr:uid="{00000000-0005-0000-0000-000040120000}"/>
    <cellStyle name="Денежный 41 2" xfId="766" xr:uid="{00000000-0005-0000-0000-000041120000}"/>
    <cellStyle name="Денежный 41 2 2" xfId="2796" xr:uid="{00000000-0005-0000-0000-000042120000}"/>
    <cellStyle name="Денежный 41 2 3" xfId="4870" xr:uid="{00000000-0005-0000-0000-000043120000}"/>
    <cellStyle name="Денежный 41 2 4" xfId="6716" xr:uid="{00000000-0005-0000-0000-000044120000}"/>
    <cellStyle name="Денежный 41 3" xfId="2795" xr:uid="{00000000-0005-0000-0000-000045120000}"/>
    <cellStyle name="Денежный 41 4" xfId="4869" xr:uid="{00000000-0005-0000-0000-000046120000}"/>
    <cellStyle name="Денежный 41 5" xfId="6715" xr:uid="{00000000-0005-0000-0000-000047120000}"/>
    <cellStyle name="Денежный 410" xfId="11162" xr:uid="{7B753146-01F7-43C9-9509-16C7C95DB550}"/>
    <cellStyle name="Денежный 410 2" xfId="11329" xr:uid="{AB7CF364-B090-4161-8BC9-CC4206A55A7C}"/>
    <cellStyle name="Денежный 411" xfId="11163" xr:uid="{239AB38A-E59D-412F-A2E6-57F733E268C0}"/>
    <cellStyle name="Денежный 411 2" xfId="11330" xr:uid="{346A65BF-F1BD-40FA-B39F-C4C946EC9009}"/>
    <cellStyle name="Денежный 412" xfId="11164" xr:uid="{9C5EB38B-FB0C-453D-9774-FE8D6BC04C09}"/>
    <cellStyle name="Денежный 412 2" xfId="11331" xr:uid="{AAEE752E-349D-490F-9AFC-372466F644FF}"/>
    <cellStyle name="Денежный 42" xfId="767" xr:uid="{00000000-0005-0000-0000-000048120000}"/>
    <cellStyle name="Денежный 42 2" xfId="768" xr:uid="{00000000-0005-0000-0000-000049120000}"/>
    <cellStyle name="Денежный 42 2 2" xfId="2798" xr:uid="{00000000-0005-0000-0000-00004A120000}"/>
    <cellStyle name="Денежный 42 2 3" xfId="4872" xr:uid="{00000000-0005-0000-0000-00004B120000}"/>
    <cellStyle name="Денежный 42 2 4" xfId="6718" xr:uid="{00000000-0005-0000-0000-00004C120000}"/>
    <cellStyle name="Денежный 42 3" xfId="2797" xr:uid="{00000000-0005-0000-0000-00004D120000}"/>
    <cellStyle name="Денежный 42 4" xfId="4871" xr:uid="{00000000-0005-0000-0000-00004E120000}"/>
    <cellStyle name="Денежный 42 5" xfId="6717" xr:uid="{00000000-0005-0000-0000-00004F120000}"/>
    <cellStyle name="Денежный 43" xfId="769" xr:uid="{00000000-0005-0000-0000-000050120000}"/>
    <cellStyle name="Денежный 43 2" xfId="770" xr:uid="{00000000-0005-0000-0000-000051120000}"/>
    <cellStyle name="Денежный 43 2 2" xfId="2800" xr:uid="{00000000-0005-0000-0000-000052120000}"/>
    <cellStyle name="Денежный 43 2 3" xfId="4874" xr:uid="{00000000-0005-0000-0000-000053120000}"/>
    <cellStyle name="Денежный 43 2 4" xfId="6720" xr:uid="{00000000-0005-0000-0000-000054120000}"/>
    <cellStyle name="Денежный 43 3" xfId="2799" xr:uid="{00000000-0005-0000-0000-000055120000}"/>
    <cellStyle name="Денежный 43 4" xfId="4873" xr:uid="{00000000-0005-0000-0000-000056120000}"/>
    <cellStyle name="Денежный 43 5" xfId="6719" xr:uid="{00000000-0005-0000-0000-000057120000}"/>
    <cellStyle name="Денежный 44" xfId="771" xr:uid="{00000000-0005-0000-0000-000058120000}"/>
    <cellStyle name="Денежный 44 2" xfId="772" xr:uid="{00000000-0005-0000-0000-000059120000}"/>
    <cellStyle name="Денежный 44 2 2" xfId="2802" xr:uid="{00000000-0005-0000-0000-00005A120000}"/>
    <cellStyle name="Денежный 44 2 3" xfId="4876" xr:uid="{00000000-0005-0000-0000-00005B120000}"/>
    <cellStyle name="Денежный 44 2 4" xfId="6722" xr:uid="{00000000-0005-0000-0000-00005C120000}"/>
    <cellStyle name="Денежный 44 3" xfId="2801" xr:uid="{00000000-0005-0000-0000-00005D120000}"/>
    <cellStyle name="Денежный 44 4" xfId="4875" xr:uid="{00000000-0005-0000-0000-00005E120000}"/>
    <cellStyle name="Денежный 44 5" xfId="6721" xr:uid="{00000000-0005-0000-0000-00005F120000}"/>
    <cellStyle name="Денежный 45" xfId="773" xr:uid="{00000000-0005-0000-0000-000060120000}"/>
    <cellStyle name="Денежный 45 2" xfId="774" xr:uid="{00000000-0005-0000-0000-000061120000}"/>
    <cellStyle name="Денежный 45 2 2" xfId="2804" xr:uid="{00000000-0005-0000-0000-000062120000}"/>
    <cellStyle name="Денежный 45 2 3" xfId="4878" xr:uid="{00000000-0005-0000-0000-000063120000}"/>
    <cellStyle name="Денежный 45 2 4" xfId="6724" xr:uid="{00000000-0005-0000-0000-000064120000}"/>
    <cellStyle name="Денежный 45 3" xfId="2803" xr:uid="{00000000-0005-0000-0000-000065120000}"/>
    <cellStyle name="Денежный 45 4" xfId="4877" xr:uid="{00000000-0005-0000-0000-000066120000}"/>
    <cellStyle name="Денежный 45 5" xfId="6723" xr:uid="{00000000-0005-0000-0000-000067120000}"/>
    <cellStyle name="Денежный 46" xfId="775" xr:uid="{00000000-0005-0000-0000-000068120000}"/>
    <cellStyle name="Денежный 46 2" xfId="776" xr:uid="{00000000-0005-0000-0000-000069120000}"/>
    <cellStyle name="Денежный 46 2 2" xfId="2806" xr:uid="{00000000-0005-0000-0000-00006A120000}"/>
    <cellStyle name="Денежный 46 2 3" xfId="4880" xr:uid="{00000000-0005-0000-0000-00006B120000}"/>
    <cellStyle name="Денежный 46 2 4" xfId="6726" xr:uid="{00000000-0005-0000-0000-00006C120000}"/>
    <cellStyle name="Денежный 46 3" xfId="2805" xr:uid="{00000000-0005-0000-0000-00006D120000}"/>
    <cellStyle name="Денежный 46 4" xfId="4879" xr:uid="{00000000-0005-0000-0000-00006E120000}"/>
    <cellStyle name="Денежный 46 5" xfId="6725" xr:uid="{00000000-0005-0000-0000-00006F120000}"/>
    <cellStyle name="Денежный 47" xfId="777" xr:uid="{00000000-0005-0000-0000-000070120000}"/>
    <cellStyle name="Денежный 47 2" xfId="778" xr:uid="{00000000-0005-0000-0000-000071120000}"/>
    <cellStyle name="Денежный 47 2 2" xfId="2808" xr:uid="{00000000-0005-0000-0000-000072120000}"/>
    <cellStyle name="Денежный 47 2 3" xfId="4882" xr:uid="{00000000-0005-0000-0000-000073120000}"/>
    <cellStyle name="Денежный 47 2 4" xfId="6728" xr:uid="{00000000-0005-0000-0000-000074120000}"/>
    <cellStyle name="Денежный 47 3" xfId="2807" xr:uid="{00000000-0005-0000-0000-000075120000}"/>
    <cellStyle name="Денежный 47 4" xfId="4881" xr:uid="{00000000-0005-0000-0000-000076120000}"/>
    <cellStyle name="Денежный 47 5" xfId="6727" xr:uid="{00000000-0005-0000-0000-000077120000}"/>
    <cellStyle name="Денежный 48" xfId="779" xr:uid="{00000000-0005-0000-0000-000078120000}"/>
    <cellStyle name="Денежный 48 2" xfId="780" xr:uid="{00000000-0005-0000-0000-000079120000}"/>
    <cellStyle name="Денежный 48 2 2" xfId="2810" xr:uid="{00000000-0005-0000-0000-00007A120000}"/>
    <cellStyle name="Денежный 48 2 3" xfId="4884" xr:uid="{00000000-0005-0000-0000-00007B120000}"/>
    <cellStyle name="Денежный 48 2 4" xfId="6730" xr:uid="{00000000-0005-0000-0000-00007C120000}"/>
    <cellStyle name="Денежный 48 3" xfId="2809" xr:uid="{00000000-0005-0000-0000-00007D120000}"/>
    <cellStyle name="Денежный 48 4" xfId="4883" xr:uid="{00000000-0005-0000-0000-00007E120000}"/>
    <cellStyle name="Денежный 48 5" xfId="6729" xr:uid="{00000000-0005-0000-0000-00007F120000}"/>
    <cellStyle name="Денежный 49" xfId="781" xr:uid="{00000000-0005-0000-0000-000080120000}"/>
    <cellStyle name="Денежный 49 2" xfId="782" xr:uid="{00000000-0005-0000-0000-000081120000}"/>
    <cellStyle name="Денежный 49 2 2" xfId="2812" xr:uid="{00000000-0005-0000-0000-000082120000}"/>
    <cellStyle name="Денежный 49 2 3" xfId="4886" xr:uid="{00000000-0005-0000-0000-000083120000}"/>
    <cellStyle name="Денежный 49 2 4" xfId="6732" xr:uid="{00000000-0005-0000-0000-000084120000}"/>
    <cellStyle name="Денежный 49 3" xfId="2811" xr:uid="{00000000-0005-0000-0000-000085120000}"/>
    <cellStyle name="Денежный 49 4" xfId="4885" xr:uid="{00000000-0005-0000-0000-000086120000}"/>
    <cellStyle name="Денежный 49 5" xfId="6731" xr:uid="{00000000-0005-0000-0000-000087120000}"/>
    <cellStyle name="Денежный 5" xfId="783" xr:uid="{00000000-0005-0000-0000-000088120000}"/>
    <cellStyle name="Денежный 5 2" xfId="784" xr:uid="{00000000-0005-0000-0000-000089120000}"/>
    <cellStyle name="Денежный 5 2 2" xfId="785" xr:uid="{00000000-0005-0000-0000-00008A120000}"/>
    <cellStyle name="Денежный 5 2 2 2" xfId="786" xr:uid="{00000000-0005-0000-0000-00008B120000}"/>
    <cellStyle name="Денежный 5 2 2 2 2" xfId="2816" xr:uid="{00000000-0005-0000-0000-00008C120000}"/>
    <cellStyle name="Денежный 5 2 2 2 3" xfId="4890" xr:uid="{00000000-0005-0000-0000-00008D120000}"/>
    <cellStyle name="Денежный 5 2 2 2 4" xfId="6736" xr:uid="{00000000-0005-0000-0000-00008E120000}"/>
    <cellStyle name="Денежный 5 2 2 3" xfId="2815" xr:uid="{00000000-0005-0000-0000-00008F120000}"/>
    <cellStyle name="Денежный 5 2 2 4" xfId="4889" xr:uid="{00000000-0005-0000-0000-000090120000}"/>
    <cellStyle name="Денежный 5 2 2 5" xfId="6735" xr:uid="{00000000-0005-0000-0000-000091120000}"/>
    <cellStyle name="Денежный 5 2 3" xfId="787" xr:uid="{00000000-0005-0000-0000-000092120000}"/>
    <cellStyle name="Денежный 5 2 3 2" xfId="788" xr:uid="{00000000-0005-0000-0000-000093120000}"/>
    <cellStyle name="Денежный 5 2 3 2 2" xfId="2818" xr:uid="{00000000-0005-0000-0000-000094120000}"/>
    <cellStyle name="Денежный 5 2 3 2 3" xfId="4892" xr:uid="{00000000-0005-0000-0000-000095120000}"/>
    <cellStyle name="Денежный 5 2 3 2 4" xfId="6738" xr:uid="{00000000-0005-0000-0000-000096120000}"/>
    <cellStyle name="Денежный 5 2 3 3" xfId="2817" xr:uid="{00000000-0005-0000-0000-000097120000}"/>
    <cellStyle name="Денежный 5 2 3 4" xfId="4891" xr:uid="{00000000-0005-0000-0000-000098120000}"/>
    <cellStyle name="Денежный 5 2 3 5" xfId="6737" xr:uid="{00000000-0005-0000-0000-000099120000}"/>
    <cellStyle name="Денежный 5 2 4" xfId="2814" xr:uid="{00000000-0005-0000-0000-00009A120000}"/>
    <cellStyle name="Денежный 5 2 4 2" xfId="4888" xr:uid="{00000000-0005-0000-0000-00009B120000}"/>
    <cellStyle name="Денежный 5 2 5" xfId="4159" xr:uid="{00000000-0005-0000-0000-00009C120000}"/>
    <cellStyle name="Денежный 5 2 6" xfId="6734" xr:uid="{00000000-0005-0000-0000-00009D120000}"/>
    <cellStyle name="Денежный 5 3" xfId="2813" xr:uid="{00000000-0005-0000-0000-00009E120000}"/>
    <cellStyle name="Денежный 5 3 2" xfId="4887" xr:uid="{00000000-0005-0000-0000-00009F120000}"/>
    <cellStyle name="Денежный 5 4" xfId="4158" xr:uid="{00000000-0005-0000-0000-0000A0120000}"/>
    <cellStyle name="Денежный 5 5" xfId="6733" xr:uid="{00000000-0005-0000-0000-0000A1120000}"/>
    <cellStyle name="Денежный 50" xfId="789" xr:uid="{00000000-0005-0000-0000-0000A2120000}"/>
    <cellStyle name="Денежный 50 2" xfId="790" xr:uid="{00000000-0005-0000-0000-0000A3120000}"/>
    <cellStyle name="Денежный 50 2 2" xfId="2820" xr:uid="{00000000-0005-0000-0000-0000A4120000}"/>
    <cellStyle name="Денежный 50 2 3" xfId="4894" xr:uid="{00000000-0005-0000-0000-0000A5120000}"/>
    <cellStyle name="Денежный 50 2 4" xfId="6740" xr:uid="{00000000-0005-0000-0000-0000A6120000}"/>
    <cellStyle name="Денежный 50 3" xfId="2819" xr:uid="{00000000-0005-0000-0000-0000A7120000}"/>
    <cellStyle name="Денежный 50 4" xfId="4893" xr:uid="{00000000-0005-0000-0000-0000A8120000}"/>
    <cellStyle name="Денежный 50 5" xfId="6739" xr:uid="{00000000-0005-0000-0000-0000A9120000}"/>
    <cellStyle name="Денежный 51" xfId="791" xr:uid="{00000000-0005-0000-0000-0000AA120000}"/>
    <cellStyle name="Денежный 51 2" xfId="792" xr:uid="{00000000-0005-0000-0000-0000AB120000}"/>
    <cellStyle name="Денежный 51 2 2" xfId="2822" xr:uid="{00000000-0005-0000-0000-0000AC120000}"/>
    <cellStyle name="Денежный 51 2 3" xfId="4896" xr:uid="{00000000-0005-0000-0000-0000AD120000}"/>
    <cellStyle name="Денежный 51 2 4" xfId="6742" xr:uid="{00000000-0005-0000-0000-0000AE120000}"/>
    <cellStyle name="Денежный 51 3" xfId="2821" xr:uid="{00000000-0005-0000-0000-0000AF120000}"/>
    <cellStyle name="Денежный 51 4" xfId="4895" xr:uid="{00000000-0005-0000-0000-0000B0120000}"/>
    <cellStyle name="Денежный 51 5" xfId="6741" xr:uid="{00000000-0005-0000-0000-0000B1120000}"/>
    <cellStyle name="Денежный 52" xfId="793" xr:uid="{00000000-0005-0000-0000-0000B2120000}"/>
    <cellStyle name="Денежный 52 2" xfId="794" xr:uid="{00000000-0005-0000-0000-0000B3120000}"/>
    <cellStyle name="Денежный 52 2 2" xfId="2824" xr:uid="{00000000-0005-0000-0000-0000B4120000}"/>
    <cellStyle name="Денежный 52 2 3" xfId="4898" xr:uid="{00000000-0005-0000-0000-0000B5120000}"/>
    <cellStyle name="Денежный 52 2 4" xfId="6744" xr:uid="{00000000-0005-0000-0000-0000B6120000}"/>
    <cellStyle name="Денежный 52 3" xfId="2823" xr:uid="{00000000-0005-0000-0000-0000B7120000}"/>
    <cellStyle name="Денежный 52 4" xfId="4897" xr:uid="{00000000-0005-0000-0000-0000B8120000}"/>
    <cellStyle name="Денежный 52 5" xfId="6743" xr:uid="{00000000-0005-0000-0000-0000B9120000}"/>
    <cellStyle name="Денежный 53" xfId="795" xr:uid="{00000000-0005-0000-0000-0000BA120000}"/>
    <cellStyle name="Денежный 53 2" xfId="796" xr:uid="{00000000-0005-0000-0000-0000BB120000}"/>
    <cellStyle name="Денежный 53 2 2" xfId="2826" xr:uid="{00000000-0005-0000-0000-0000BC120000}"/>
    <cellStyle name="Денежный 53 2 3" xfId="4900" xr:uid="{00000000-0005-0000-0000-0000BD120000}"/>
    <cellStyle name="Денежный 53 2 4" xfId="6746" xr:uid="{00000000-0005-0000-0000-0000BE120000}"/>
    <cellStyle name="Денежный 53 3" xfId="2825" xr:uid="{00000000-0005-0000-0000-0000BF120000}"/>
    <cellStyle name="Денежный 53 4" xfId="4899" xr:uid="{00000000-0005-0000-0000-0000C0120000}"/>
    <cellStyle name="Денежный 53 5" xfId="6745" xr:uid="{00000000-0005-0000-0000-0000C1120000}"/>
    <cellStyle name="Денежный 54" xfId="797" xr:uid="{00000000-0005-0000-0000-0000C2120000}"/>
    <cellStyle name="Денежный 54 2" xfId="798" xr:uid="{00000000-0005-0000-0000-0000C3120000}"/>
    <cellStyle name="Денежный 54 2 2" xfId="2828" xr:uid="{00000000-0005-0000-0000-0000C4120000}"/>
    <cellStyle name="Денежный 54 2 3" xfId="4902" xr:uid="{00000000-0005-0000-0000-0000C5120000}"/>
    <cellStyle name="Денежный 54 2 4" xfId="6748" xr:uid="{00000000-0005-0000-0000-0000C6120000}"/>
    <cellStyle name="Денежный 54 3" xfId="2827" xr:uid="{00000000-0005-0000-0000-0000C7120000}"/>
    <cellStyle name="Денежный 54 4" xfId="4901" xr:uid="{00000000-0005-0000-0000-0000C8120000}"/>
    <cellStyle name="Денежный 54 5" xfId="6747" xr:uid="{00000000-0005-0000-0000-0000C9120000}"/>
    <cellStyle name="Денежный 55" xfId="799" xr:uid="{00000000-0005-0000-0000-0000CA120000}"/>
    <cellStyle name="Денежный 55 2" xfId="800" xr:uid="{00000000-0005-0000-0000-0000CB120000}"/>
    <cellStyle name="Денежный 55 2 2" xfId="2830" xr:uid="{00000000-0005-0000-0000-0000CC120000}"/>
    <cellStyle name="Денежный 55 2 3" xfId="4904" xr:uid="{00000000-0005-0000-0000-0000CD120000}"/>
    <cellStyle name="Денежный 55 2 4" xfId="6750" xr:uid="{00000000-0005-0000-0000-0000CE120000}"/>
    <cellStyle name="Денежный 55 3" xfId="2829" xr:uid="{00000000-0005-0000-0000-0000CF120000}"/>
    <cellStyle name="Денежный 55 4" xfId="4903" xr:uid="{00000000-0005-0000-0000-0000D0120000}"/>
    <cellStyle name="Денежный 55 5" xfId="6749" xr:uid="{00000000-0005-0000-0000-0000D1120000}"/>
    <cellStyle name="Денежный 56" xfId="801" xr:uid="{00000000-0005-0000-0000-0000D2120000}"/>
    <cellStyle name="Денежный 56 2" xfId="802" xr:uid="{00000000-0005-0000-0000-0000D3120000}"/>
    <cellStyle name="Денежный 56 2 2" xfId="2832" xr:uid="{00000000-0005-0000-0000-0000D4120000}"/>
    <cellStyle name="Денежный 56 2 3" xfId="4906" xr:uid="{00000000-0005-0000-0000-0000D5120000}"/>
    <cellStyle name="Денежный 56 2 4" xfId="6752" xr:uid="{00000000-0005-0000-0000-0000D6120000}"/>
    <cellStyle name="Денежный 56 3" xfId="2831" xr:uid="{00000000-0005-0000-0000-0000D7120000}"/>
    <cellStyle name="Денежный 56 4" xfId="4905" xr:uid="{00000000-0005-0000-0000-0000D8120000}"/>
    <cellStyle name="Денежный 56 5" xfId="6751" xr:uid="{00000000-0005-0000-0000-0000D9120000}"/>
    <cellStyle name="Денежный 57" xfId="803" xr:uid="{00000000-0005-0000-0000-0000DA120000}"/>
    <cellStyle name="Денежный 57 2" xfId="804" xr:uid="{00000000-0005-0000-0000-0000DB120000}"/>
    <cellStyle name="Денежный 57 2 2" xfId="2834" xr:uid="{00000000-0005-0000-0000-0000DC120000}"/>
    <cellStyle name="Денежный 57 2 3" xfId="4908" xr:uid="{00000000-0005-0000-0000-0000DD120000}"/>
    <cellStyle name="Денежный 57 2 4" xfId="6754" xr:uid="{00000000-0005-0000-0000-0000DE120000}"/>
    <cellStyle name="Денежный 57 3" xfId="2833" xr:uid="{00000000-0005-0000-0000-0000DF120000}"/>
    <cellStyle name="Денежный 57 4" xfId="4907" xr:uid="{00000000-0005-0000-0000-0000E0120000}"/>
    <cellStyle name="Денежный 57 5" xfId="6753" xr:uid="{00000000-0005-0000-0000-0000E1120000}"/>
    <cellStyle name="Денежный 58" xfId="805" xr:uid="{00000000-0005-0000-0000-0000E2120000}"/>
    <cellStyle name="Денежный 58 2" xfId="806" xr:uid="{00000000-0005-0000-0000-0000E3120000}"/>
    <cellStyle name="Денежный 58 2 2" xfId="2836" xr:uid="{00000000-0005-0000-0000-0000E4120000}"/>
    <cellStyle name="Денежный 58 2 3" xfId="4910" xr:uid="{00000000-0005-0000-0000-0000E5120000}"/>
    <cellStyle name="Денежный 58 2 4" xfId="6756" xr:uid="{00000000-0005-0000-0000-0000E6120000}"/>
    <cellStyle name="Денежный 58 3" xfId="2835" xr:uid="{00000000-0005-0000-0000-0000E7120000}"/>
    <cellStyle name="Денежный 58 4" xfId="4909" xr:uid="{00000000-0005-0000-0000-0000E8120000}"/>
    <cellStyle name="Денежный 58 5" xfId="6755" xr:uid="{00000000-0005-0000-0000-0000E9120000}"/>
    <cellStyle name="Денежный 59" xfId="807" xr:uid="{00000000-0005-0000-0000-0000EA120000}"/>
    <cellStyle name="Денежный 59 2" xfId="808" xr:uid="{00000000-0005-0000-0000-0000EB120000}"/>
    <cellStyle name="Денежный 59 2 2" xfId="2838" xr:uid="{00000000-0005-0000-0000-0000EC120000}"/>
    <cellStyle name="Денежный 59 2 3" xfId="4912" xr:uid="{00000000-0005-0000-0000-0000ED120000}"/>
    <cellStyle name="Денежный 59 2 4" xfId="6758" xr:uid="{00000000-0005-0000-0000-0000EE120000}"/>
    <cellStyle name="Денежный 59 3" xfId="2837" xr:uid="{00000000-0005-0000-0000-0000EF120000}"/>
    <cellStyle name="Денежный 59 4" xfId="4911" xr:uid="{00000000-0005-0000-0000-0000F0120000}"/>
    <cellStyle name="Денежный 59 5" xfId="6757" xr:uid="{00000000-0005-0000-0000-0000F1120000}"/>
    <cellStyle name="Денежный 6" xfId="809" xr:uid="{00000000-0005-0000-0000-0000F2120000}"/>
    <cellStyle name="Денежный 6 2" xfId="810" xr:uid="{00000000-0005-0000-0000-0000F3120000}"/>
    <cellStyle name="Денежный 6 2 2" xfId="811" xr:uid="{00000000-0005-0000-0000-0000F4120000}"/>
    <cellStyle name="Денежный 6 2 2 2" xfId="812" xr:uid="{00000000-0005-0000-0000-0000F5120000}"/>
    <cellStyle name="Денежный 6 2 2 2 2" xfId="2842" xr:uid="{00000000-0005-0000-0000-0000F6120000}"/>
    <cellStyle name="Денежный 6 2 2 2 3" xfId="4916" xr:uid="{00000000-0005-0000-0000-0000F7120000}"/>
    <cellStyle name="Денежный 6 2 2 2 4" xfId="6762" xr:uid="{00000000-0005-0000-0000-0000F8120000}"/>
    <cellStyle name="Денежный 6 2 2 3" xfId="2841" xr:uid="{00000000-0005-0000-0000-0000F9120000}"/>
    <cellStyle name="Денежный 6 2 2 4" xfId="4915" xr:uid="{00000000-0005-0000-0000-0000FA120000}"/>
    <cellStyle name="Денежный 6 2 2 5" xfId="6761" xr:uid="{00000000-0005-0000-0000-0000FB120000}"/>
    <cellStyle name="Денежный 6 2 3" xfId="813" xr:uid="{00000000-0005-0000-0000-0000FC120000}"/>
    <cellStyle name="Денежный 6 2 3 2" xfId="814" xr:uid="{00000000-0005-0000-0000-0000FD120000}"/>
    <cellStyle name="Денежный 6 2 3 2 2" xfId="2844" xr:uid="{00000000-0005-0000-0000-0000FE120000}"/>
    <cellStyle name="Денежный 6 2 3 2 3" xfId="4918" xr:uid="{00000000-0005-0000-0000-0000FF120000}"/>
    <cellStyle name="Денежный 6 2 3 2 4" xfId="6764" xr:uid="{00000000-0005-0000-0000-000000130000}"/>
    <cellStyle name="Денежный 6 2 3 3" xfId="2843" xr:uid="{00000000-0005-0000-0000-000001130000}"/>
    <cellStyle name="Денежный 6 2 3 4" xfId="4917" xr:uid="{00000000-0005-0000-0000-000002130000}"/>
    <cellStyle name="Денежный 6 2 3 5" xfId="6763" xr:uid="{00000000-0005-0000-0000-000003130000}"/>
    <cellStyle name="Денежный 6 2 4" xfId="2840" xr:uid="{00000000-0005-0000-0000-000004130000}"/>
    <cellStyle name="Денежный 6 2 4 2" xfId="4914" xr:uid="{00000000-0005-0000-0000-000005130000}"/>
    <cellStyle name="Денежный 6 2 5" xfId="4161" xr:uid="{00000000-0005-0000-0000-000006130000}"/>
    <cellStyle name="Денежный 6 2 6" xfId="6760" xr:uid="{00000000-0005-0000-0000-000007130000}"/>
    <cellStyle name="Денежный 6 3" xfId="2839" xr:uid="{00000000-0005-0000-0000-000008130000}"/>
    <cellStyle name="Денежный 6 3 2" xfId="4913" xr:uid="{00000000-0005-0000-0000-000009130000}"/>
    <cellStyle name="Денежный 6 4" xfId="4160" xr:uid="{00000000-0005-0000-0000-00000A130000}"/>
    <cellStyle name="Денежный 6 5" xfId="6759" xr:uid="{00000000-0005-0000-0000-00000B130000}"/>
    <cellStyle name="Денежный 60" xfId="815" xr:uid="{00000000-0005-0000-0000-00000C130000}"/>
    <cellStyle name="Денежный 60 2" xfId="816" xr:uid="{00000000-0005-0000-0000-00000D130000}"/>
    <cellStyle name="Денежный 60 2 2" xfId="2846" xr:uid="{00000000-0005-0000-0000-00000E130000}"/>
    <cellStyle name="Денежный 60 2 3" xfId="4920" xr:uid="{00000000-0005-0000-0000-00000F130000}"/>
    <cellStyle name="Денежный 60 2 4" xfId="6766" xr:uid="{00000000-0005-0000-0000-000010130000}"/>
    <cellStyle name="Денежный 60 3" xfId="2845" xr:uid="{00000000-0005-0000-0000-000011130000}"/>
    <cellStyle name="Денежный 60 4" xfId="4919" xr:uid="{00000000-0005-0000-0000-000012130000}"/>
    <cellStyle name="Денежный 60 5" xfId="6765" xr:uid="{00000000-0005-0000-0000-000013130000}"/>
    <cellStyle name="Денежный 61" xfId="817" xr:uid="{00000000-0005-0000-0000-000014130000}"/>
    <cellStyle name="Денежный 61 2" xfId="818" xr:uid="{00000000-0005-0000-0000-000015130000}"/>
    <cellStyle name="Денежный 61 2 2" xfId="2848" xr:uid="{00000000-0005-0000-0000-000016130000}"/>
    <cellStyle name="Денежный 61 2 3" xfId="4922" xr:uid="{00000000-0005-0000-0000-000017130000}"/>
    <cellStyle name="Денежный 61 2 4" xfId="6768" xr:uid="{00000000-0005-0000-0000-000018130000}"/>
    <cellStyle name="Денежный 61 3" xfId="2847" xr:uid="{00000000-0005-0000-0000-000019130000}"/>
    <cellStyle name="Денежный 61 4" xfId="4921" xr:uid="{00000000-0005-0000-0000-00001A130000}"/>
    <cellStyle name="Денежный 61 5" xfId="6767" xr:uid="{00000000-0005-0000-0000-00001B130000}"/>
    <cellStyle name="Денежный 62" xfId="819" xr:uid="{00000000-0005-0000-0000-00001C130000}"/>
    <cellStyle name="Денежный 62 2" xfId="820" xr:uid="{00000000-0005-0000-0000-00001D130000}"/>
    <cellStyle name="Денежный 62 2 2" xfId="2850" xr:uid="{00000000-0005-0000-0000-00001E130000}"/>
    <cellStyle name="Денежный 62 2 3" xfId="4924" xr:uid="{00000000-0005-0000-0000-00001F130000}"/>
    <cellStyle name="Денежный 62 2 4" xfId="6770" xr:uid="{00000000-0005-0000-0000-000020130000}"/>
    <cellStyle name="Денежный 62 3" xfId="2849" xr:uid="{00000000-0005-0000-0000-000021130000}"/>
    <cellStyle name="Денежный 62 4" xfId="4923" xr:uid="{00000000-0005-0000-0000-000022130000}"/>
    <cellStyle name="Денежный 62 5" xfId="6769" xr:uid="{00000000-0005-0000-0000-000023130000}"/>
    <cellStyle name="Денежный 63" xfId="821" xr:uid="{00000000-0005-0000-0000-000024130000}"/>
    <cellStyle name="Денежный 63 2" xfId="822" xr:uid="{00000000-0005-0000-0000-000025130000}"/>
    <cellStyle name="Денежный 63 2 2" xfId="2852" xr:uid="{00000000-0005-0000-0000-000026130000}"/>
    <cellStyle name="Денежный 63 2 3" xfId="4926" xr:uid="{00000000-0005-0000-0000-000027130000}"/>
    <cellStyle name="Денежный 63 2 4" xfId="6772" xr:uid="{00000000-0005-0000-0000-000028130000}"/>
    <cellStyle name="Денежный 63 3" xfId="2851" xr:uid="{00000000-0005-0000-0000-000029130000}"/>
    <cellStyle name="Денежный 63 4" xfId="4925" xr:uid="{00000000-0005-0000-0000-00002A130000}"/>
    <cellStyle name="Денежный 63 5" xfId="6771" xr:uid="{00000000-0005-0000-0000-00002B130000}"/>
    <cellStyle name="Денежный 64" xfId="823" xr:uid="{00000000-0005-0000-0000-00002C130000}"/>
    <cellStyle name="Денежный 64 2" xfId="824" xr:uid="{00000000-0005-0000-0000-00002D130000}"/>
    <cellStyle name="Денежный 64 2 2" xfId="2854" xr:uid="{00000000-0005-0000-0000-00002E130000}"/>
    <cellStyle name="Денежный 64 2 3" xfId="4928" xr:uid="{00000000-0005-0000-0000-00002F130000}"/>
    <cellStyle name="Денежный 64 2 4" xfId="6774" xr:uid="{00000000-0005-0000-0000-000030130000}"/>
    <cellStyle name="Денежный 64 3" xfId="2853" xr:uid="{00000000-0005-0000-0000-000031130000}"/>
    <cellStyle name="Денежный 64 4" xfId="4927" xr:uid="{00000000-0005-0000-0000-000032130000}"/>
    <cellStyle name="Денежный 64 5" xfId="6773" xr:uid="{00000000-0005-0000-0000-000033130000}"/>
    <cellStyle name="Денежный 65" xfId="825" xr:uid="{00000000-0005-0000-0000-000034130000}"/>
    <cellStyle name="Денежный 65 2" xfId="826" xr:uid="{00000000-0005-0000-0000-000035130000}"/>
    <cellStyle name="Денежный 65 2 2" xfId="2856" xr:uid="{00000000-0005-0000-0000-000036130000}"/>
    <cellStyle name="Денежный 65 2 3" xfId="4930" xr:uid="{00000000-0005-0000-0000-000037130000}"/>
    <cellStyle name="Денежный 65 2 4" xfId="6776" xr:uid="{00000000-0005-0000-0000-000038130000}"/>
    <cellStyle name="Денежный 65 3" xfId="2855" xr:uid="{00000000-0005-0000-0000-000039130000}"/>
    <cellStyle name="Денежный 65 4" xfId="4929" xr:uid="{00000000-0005-0000-0000-00003A130000}"/>
    <cellStyle name="Денежный 65 5" xfId="6775" xr:uid="{00000000-0005-0000-0000-00003B130000}"/>
    <cellStyle name="Денежный 66" xfId="827" xr:uid="{00000000-0005-0000-0000-00003C130000}"/>
    <cellStyle name="Денежный 66 2" xfId="828" xr:uid="{00000000-0005-0000-0000-00003D130000}"/>
    <cellStyle name="Денежный 66 2 2" xfId="2858" xr:uid="{00000000-0005-0000-0000-00003E130000}"/>
    <cellStyle name="Денежный 66 2 3" xfId="4932" xr:uid="{00000000-0005-0000-0000-00003F130000}"/>
    <cellStyle name="Денежный 66 2 4" xfId="6778" xr:uid="{00000000-0005-0000-0000-000040130000}"/>
    <cellStyle name="Денежный 66 3" xfId="2857" xr:uid="{00000000-0005-0000-0000-000041130000}"/>
    <cellStyle name="Денежный 66 4" xfId="4931" xr:uid="{00000000-0005-0000-0000-000042130000}"/>
    <cellStyle name="Денежный 66 5" xfId="6777" xr:uid="{00000000-0005-0000-0000-000043130000}"/>
    <cellStyle name="Денежный 67" xfId="829" xr:uid="{00000000-0005-0000-0000-000044130000}"/>
    <cellStyle name="Денежный 67 2" xfId="830" xr:uid="{00000000-0005-0000-0000-000045130000}"/>
    <cellStyle name="Денежный 67 2 2" xfId="2860" xr:uid="{00000000-0005-0000-0000-000046130000}"/>
    <cellStyle name="Денежный 67 2 3" xfId="4934" xr:uid="{00000000-0005-0000-0000-000047130000}"/>
    <cellStyle name="Денежный 67 2 4" xfId="6780" xr:uid="{00000000-0005-0000-0000-000048130000}"/>
    <cellStyle name="Денежный 67 3" xfId="2859" xr:uid="{00000000-0005-0000-0000-000049130000}"/>
    <cellStyle name="Денежный 67 4" xfId="4933" xr:uid="{00000000-0005-0000-0000-00004A130000}"/>
    <cellStyle name="Денежный 67 5" xfId="6779" xr:uid="{00000000-0005-0000-0000-00004B130000}"/>
    <cellStyle name="Денежный 68" xfId="831" xr:uid="{00000000-0005-0000-0000-00004C130000}"/>
    <cellStyle name="Денежный 68 2" xfId="832" xr:uid="{00000000-0005-0000-0000-00004D130000}"/>
    <cellStyle name="Денежный 68 2 2" xfId="2862" xr:uid="{00000000-0005-0000-0000-00004E130000}"/>
    <cellStyle name="Денежный 68 2 3" xfId="4936" xr:uid="{00000000-0005-0000-0000-00004F130000}"/>
    <cellStyle name="Денежный 68 2 4" xfId="6782" xr:uid="{00000000-0005-0000-0000-000050130000}"/>
    <cellStyle name="Денежный 68 3" xfId="2861" xr:uid="{00000000-0005-0000-0000-000051130000}"/>
    <cellStyle name="Денежный 68 4" xfId="4935" xr:uid="{00000000-0005-0000-0000-000052130000}"/>
    <cellStyle name="Денежный 68 5" xfId="6781" xr:uid="{00000000-0005-0000-0000-000053130000}"/>
    <cellStyle name="Денежный 69" xfId="833" xr:uid="{00000000-0005-0000-0000-000054130000}"/>
    <cellStyle name="Денежный 69 2" xfId="834" xr:uid="{00000000-0005-0000-0000-000055130000}"/>
    <cellStyle name="Денежный 69 2 2" xfId="2864" xr:uid="{00000000-0005-0000-0000-000056130000}"/>
    <cellStyle name="Денежный 69 2 3" xfId="4938" xr:uid="{00000000-0005-0000-0000-000057130000}"/>
    <cellStyle name="Денежный 69 2 4" xfId="6784" xr:uid="{00000000-0005-0000-0000-000058130000}"/>
    <cellStyle name="Денежный 69 3" xfId="2863" xr:uid="{00000000-0005-0000-0000-000059130000}"/>
    <cellStyle name="Денежный 69 4" xfId="4937" xr:uid="{00000000-0005-0000-0000-00005A130000}"/>
    <cellStyle name="Денежный 69 5" xfId="6783" xr:uid="{00000000-0005-0000-0000-00005B130000}"/>
    <cellStyle name="Денежный 7" xfId="835" xr:uid="{00000000-0005-0000-0000-00005C130000}"/>
    <cellStyle name="Денежный 7 2" xfId="836" xr:uid="{00000000-0005-0000-0000-00005D130000}"/>
    <cellStyle name="Денежный 7 2 2" xfId="837" xr:uid="{00000000-0005-0000-0000-00005E130000}"/>
    <cellStyle name="Денежный 7 2 2 2" xfId="838" xr:uid="{00000000-0005-0000-0000-00005F130000}"/>
    <cellStyle name="Денежный 7 2 2 2 2" xfId="2868" xr:uid="{00000000-0005-0000-0000-000060130000}"/>
    <cellStyle name="Денежный 7 2 2 2 3" xfId="4942" xr:uid="{00000000-0005-0000-0000-000061130000}"/>
    <cellStyle name="Денежный 7 2 2 2 4" xfId="6788" xr:uid="{00000000-0005-0000-0000-000062130000}"/>
    <cellStyle name="Денежный 7 2 2 3" xfId="2867" xr:uid="{00000000-0005-0000-0000-000063130000}"/>
    <cellStyle name="Денежный 7 2 2 4" xfId="4941" xr:uid="{00000000-0005-0000-0000-000064130000}"/>
    <cellStyle name="Денежный 7 2 2 5" xfId="6787" xr:uid="{00000000-0005-0000-0000-000065130000}"/>
    <cellStyle name="Денежный 7 2 3" xfId="839" xr:uid="{00000000-0005-0000-0000-000066130000}"/>
    <cellStyle name="Денежный 7 2 3 2" xfId="840" xr:uid="{00000000-0005-0000-0000-000067130000}"/>
    <cellStyle name="Денежный 7 2 3 2 2" xfId="2870" xr:uid="{00000000-0005-0000-0000-000068130000}"/>
    <cellStyle name="Денежный 7 2 3 2 3" xfId="4944" xr:uid="{00000000-0005-0000-0000-000069130000}"/>
    <cellStyle name="Денежный 7 2 3 2 4" xfId="6790" xr:uid="{00000000-0005-0000-0000-00006A130000}"/>
    <cellStyle name="Денежный 7 2 3 3" xfId="2869" xr:uid="{00000000-0005-0000-0000-00006B130000}"/>
    <cellStyle name="Денежный 7 2 3 4" xfId="4943" xr:uid="{00000000-0005-0000-0000-00006C130000}"/>
    <cellStyle name="Денежный 7 2 3 5" xfId="6789" xr:uid="{00000000-0005-0000-0000-00006D130000}"/>
    <cellStyle name="Денежный 7 2 4" xfId="2866" xr:uid="{00000000-0005-0000-0000-00006E130000}"/>
    <cellStyle name="Денежный 7 2 4 2" xfId="4940" xr:uid="{00000000-0005-0000-0000-00006F130000}"/>
    <cellStyle name="Денежный 7 2 5" xfId="4163" xr:uid="{00000000-0005-0000-0000-000070130000}"/>
    <cellStyle name="Денежный 7 2 6" xfId="6786" xr:uid="{00000000-0005-0000-0000-000071130000}"/>
    <cellStyle name="Денежный 7 3" xfId="2865" xr:uid="{00000000-0005-0000-0000-000072130000}"/>
    <cellStyle name="Денежный 7 3 2" xfId="4939" xr:uid="{00000000-0005-0000-0000-000073130000}"/>
    <cellStyle name="Денежный 7 4" xfId="4162" xr:uid="{00000000-0005-0000-0000-000074130000}"/>
    <cellStyle name="Денежный 7 5" xfId="6785" xr:uid="{00000000-0005-0000-0000-000075130000}"/>
    <cellStyle name="Денежный 70" xfId="841" xr:uid="{00000000-0005-0000-0000-000076130000}"/>
    <cellStyle name="Денежный 70 2" xfId="842" xr:uid="{00000000-0005-0000-0000-000077130000}"/>
    <cellStyle name="Денежный 70 2 2" xfId="2872" xr:uid="{00000000-0005-0000-0000-000078130000}"/>
    <cellStyle name="Денежный 70 2 3" xfId="4946" xr:uid="{00000000-0005-0000-0000-000079130000}"/>
    <cellStyle name="Денежный 70 2 4" xfId="6792" xr:uid="{00000000-0005-0000-0000-00007A130000}"/>
    <cellStyle name="Денежный 70 3" xfId="2871" xr:uid="{00000000-0005-0000-0000-00007B130000}"/>
    <cellStyle name="Денежный 70 4" xfId="4945" xr:uid="{00000000-0005-0000-0000-00007C130000}"/>
    <cellStyle name="Денежный 70 5" xfId="6791" xr:uid="{00000000-0005-0000-0000-00007D130000}"/>
    <cellStyle name="Денежный 71" xfId="843" xr:uid="{00000000-0005-0000-0000-00007E130000}"/>
    <cellStyle name="Денежный 71 2" xfId="844" xr:uid="{00000000-0005-0000-0000-00007F130000}"/>
    <cellStyle name="Денежный 71 2 2" xfId="2874" xr:uid="{00000000-0005-0000-0000-000080130000}"/>
    <cellStyle name="Денежный 71 2 3" xfId="4948" xr:uid="{00000000-0005-0000-0000-000081130000}"/>
    <cellStyle name="Денежный 71 2 4" xfId="6794" xr:uid="{00000000-0005-0000-0000-000082130000}"/>
    <cellStyle name="Денежный 71 3" xfId="2873" xr:uid="{00000000-0005-0000-0000-000083130000}"/>
    <cellStyle name="Денежный 71 4" xfId="4947" xr:uid="{00000000-0005-0000-0000-000084130000}"/>
    <cellStyle name="Денежный 71 5" xfId="6793" xr:uid="{00000000-0005-0000-0000-000085130000}"/>
    <cellStyle name="Денежный 72" xfId="845" xr:uid="{00000000-0005-0000-0000-000086130000}"/>
    <cellStyle name="Денежный 72 2" xfId="846" xr:uid="{00000000-0005-0000-0000-000087130000}"/>
    <cellStyle name="Денежный 72 2 2" xfId="2876" xr:uid="{00000000-0005-0000-0000-000088130000}"/>
    <cellStyle name="Денежный 72 2 3" xfId="4950" xr:uid="{00000000-0005-0000-0000-000089130000}"/>
    <cellStyle name="Денежный 72 2 4" xfId="6796" xr:uid="{00000000-0005-0000-0000-00008A130000}"/>
    <cellStyle name="Денежный 72 3" xfId="2875" xr:uid="{00000000-0005-0000-0000-00008B130000}"/>
    <cellStyle name="Денежный 72 4" xfId="4949" xr:uid="{00000000-0005-0000-0000-00008C130000}"/>
    <cellStyle name="Денежный 72 5" xfId="6795" xr:uid="{00000000-0005-0000-0000-00008D130000}"/>
    <cellStyle name="Денежный 73" xfId="847" xr:uid="{00000000-0005-0000-0000-00008E130000}"/>
    <cellStyle name="Денежный 73 2" xfId="848" xr:uid="{00000000-0005-0000-0000-00008F130000}"/>
    <cellStyle name="Денежный 73 2 2" xfId="2878" xr:uid="{00000000-0005-0000-0000-000090130000}"/>
    <cellStyle name="Денежный 73 2 3" xfId="4952" xr:uid="{00000000-0005-0000-0000-000091130000}"/>
    <cellStyle name="Денежный 73 2 4" xfId="6798" xr:uid="{00000000-0005-0000-0000-000092130000}"/>
    <cellStyle name="Денежный 73 3" xfId="2877" xr:uid="{00000000-0005-0000-0000-000093130000}"/>
    <cellStyle name="Денежный 73 4" xfId="4951" xr:uid="{00000000-0005-0000-0000-000094130000}"/>
    <cellStyle name="Денежный 73 5" xfId="6797" xr:uid="{00000000-0005-0000-0000-000095130000}"/>
    <cellStyle name="Денежный 74" xfId="849" xr:uid="{00000000-0005-0000-0000-000096130000}"/>
    <cellStyle name="Денежный 74 2" xfId="850" xr:uid="{00000000-0005-0000-0000-000097130000}"/>
    <cellStyle name="Денежный 74 2 2" xfId="2880" xr:uid="{00000000-0005-0000-0000-000098130000}"/>
    <cellStyle name="Денежный 74 2 3" xfId="4954" xr:uid="{00000000-0005-0000-0000-000099130000}"/>
    <cellStyle name="Денежный 74 2 4" xfId="6800" xr:uid="{00000000-0005-0000-0000-00009A130000}"/>
    <cellStyle name="Денежный 74 3" xfId="2879" xr:uid="{00000000-0005-0000-0000-00009B130000}"/>
    <cellStyle name="Денежный 74 4" xfId="4953" xr:uid="{00000000-0005-0000-0000-00009C130000}"/>
    <cellStyle name="Денежный 74 5" xfId="6799" xr:uid="{00000000-0005-0000-0000-00009D130000}"/>
    <cellStyle name="Денежный 75" xfId="851" xr:uid="{00000000-0005-0000-0000-00009E130000}"/>
    <cellStyle name="Денежный 75 2" xfId="852" xr:uid="{00000000-0005-0000-0000-00009F130000}"/>
    <cellStyle name="Денежный 75 2 2" xfId="2882" xr:uid="{00000000-0005-0000-0000-0000A0130000}"/>
    <cellStyle name="Денежный 75 2 3" xfId="4956" xr:uid="{00000000-0005-0000-0000-0000A1130000}"/>
    <cellStyle name="Денежный 75 2 4" xfId="6802" xr:uid="{00000000-0005-0000-0000-0000A2130000}"/>
    <cellStyle name="Денежный 75 3" xfId="2881" xr:uid="{00000000-0005-0000-0000-0000A3130000}"/>
    <cellStyle name="Денежный 75 4" xfId="4955" xr:uid="{00000000-0005-0000-0000-0000A4130000}"/>
    <cellStyle name="Денежный 75 5" xfId="6801" xr:uid="{00000000-0005-0000-0000-0000A5130000}"/>
    <cellStyle name="Денежный 76" xfId="853" xr:uid="{00000000-0005-0000-0000-0000A6130000}"/>
    <cellStyle name="Денежный 76 2" xfId="854" xr:uid="{00000000-0005-0000-0000-0000A7130000}"/>
    <cellStyle name="Денежный 76 2 2" xfId="2884" xr:uid="{00000000-0005-0000-0000-0000A8130000}"/>
    <cellStyle name="Денежный 76 2 3" xfId="4958" xr:uid="{00000000-0005-0000-0000-0000A9130000}"/>
    <cellStyle name="Денежный 76 2 4" xfId="6804" xr:uid="{00000000-0005-0000-0000-0000AA130000}"/>
    <cellStyle name="Денежный 76 3" xfId="2883" xr:uid="{00000000-0005-0000-0000-0000AB130000}"/>
    <cellStyle name="Денежный 76 4" xfId="4957" xr:uid="{00000000-0005-0000-0000-0000AC130000}"/>
    <cellStyle name="Денежный 76 5" xfId="6803" xr:uid="{00000000-0005-0000-0000-0000AD130000}"/>
    <cellStyle name="Денежный 77" xfId="855" xr:uid="{00000000-0005-0000-0000-0000AE130000}"/>
    <cellStyle name="Денежный 77 2" xfId="856" xr:uid="{00000000-0005-0000-0000-0000AF130000}"/>
    <cellStyle name="Денежный 77 2 2" xfId="2886" xr:uid="{00000000-0005-0000-0000-0000B0130000}"/>
    <cellStyle name="Денежный 77 2 3" xfId="4960" xr:uid="{00000000-0005-0000-0000-0000B1130000}"/>
    <cellStyle name="Денежный 77 2 4" xfId="6806" xr:uid="{00000000-0005-0000-0000-0000B2130000}"/>
    <cellStyle name="Денежный 77 3" xfId="2885" xr:uid="{00000000-0005-0000-0000-0000B3130000}"/>
    <cellStyle name="Денежный 77 4" xfId="4959" xr:uid="{00000000-0005-0000-0000-0000B4130000}"/>
    <cellStyle name="Денежный 77 5" xfId="6805" xr:uid="{00000000-0005-0000-0000-0000B5130000}"/>
    <cellStyle name="Денежный 78" xfId="857" xr:uid="{00000000-0005-0000-0000-0000B6130000}"/>
    <cellStyle name="Денежный 78 2" xfId="858" xr:uid="{00000000-0005-0000-0000-0000B7130000}"/>
    <cellStyle name="Денежный 78 2 2" xfId="2888" xr:uid="{00000000-0005-0000-0000-0000B8130000}"/>
    <cellStyle name="Денежный 78 2 3" xfId="4962" xr:uid="{00000000-0005-0000-0000-0000B9130000}"/>
    <cellStyle name="Денежный 78 2 4" xfId="6808" xr:uid="{00000000-0005-0000-0000-0000BA130000}"/>
    <cellStyle name="Денежный 78 3" xfId="2887" xr:uid="{00000000-0005-0000-0000-0000BB130000}"/>
    <cellStyle name="Денежный 78 4" xfId="4961" xr:uid="{00000000-0005-0000-0000-0000BC130000}"/>
    <cellStyle name="Денежный 78 5" xfId="6807" xr:uid="{00000000-0005-0000-0000-0000BD130000}"/>
    <cellStyle name="Денежный 79" xfId="859" xr:uid="{00000000-0005-0000-0000-0000BE130000}"/>
    <cellStyle name="Денежный 79 2" xfId="860" xr:uid="{00000000-0005-0000-0000-0000BF130000}"/>
    <cellStyle name="Денежный 79 2 2" xfId="2890" xr:uid="{00000000-0005-0000-0000-0000C0130000}"/>
    <cellStyle name="Денежный 79 2 3" xfId="4964" xr:uid="{00000000-0005-0000-0000-0000C1130000}"/>
    <cellStyle name="Денежный 79 2 4" xfId="6810" xr:uid="{00000000-0005-0000-0000-0000C2130000}"/>
    <cellStyle name="Денежный 79 3" xfId="2889" xr:uid="{00000000-0005-0000-0000-0000C3130000}"/>
    <cellStyle name="Денежный 79 4" xfId="4963" xr:uid="{00000000-0005-0000-0000-0000C4130000}"/>
    <cellStyle name="Денежный 79 5" xfId="6809" xr:uid="{00000000-0005-0000-0000-0000C5130000}"/>
    <cellStyle name="Денежный 8" xfId="861" xr:uid="{00000000-0005-0000-0000-0000C6130000}"/>
    <cellStyle name="Денежный 8 2" xfId="862" xr:uid="{00000000-0005-0000-0000-0000C7130000}"/>
    <cellStyle name="Денежный 8 2 2" xfId="863" xr:uid="{00000000-0005-0000-0000-0000C8130000}"/>
    <cellStyle name="Денежный 8 2 2 2" xfId="864" xr:uid="{00000000-0005-0000-0000-0000C9130000}"/>
    <cellStyle name="Денежный 8 2 2 2 2" xfId="2894" xr:uid="{00000000-0005-0000-0000-0000CA130000}"/>
    <cellStyle name="Денежный 8 2 2 2 3" xfId="4968" xr:uid="{00000000-0005-0000-0000-0000CB130000}"/>
    <cellStyle name="Денежный 8 2 2 2 4" xfId="6814" xr:uid="{00000000-0005-0000-0000-0000CC130000}"/>
    <cellStyle name="Денежный 8 2 2 3" xfId="2893" xr:uid="{00000000-0005-0000-0000-0000CD130000}"/>
    <cellStyle name="Денежный 8 2 2 4" xfId="4967" xr:uid="{00000000-0005-0000-0000-0000CE130000}"/>
    <cellStyle name="Денежный 8 2 2 5" xfId="6813" xr:uid="{00000000-0005-0000-0000-0000CF130000}"/>
    <cellStyle name="Денежный 8 2 3" xfId="865" xr:uid="{00000000-0005-0000-0000-0000D0130000}"/>
    <cellStyle name="Денежный 8 2 3 2" xfId="866" xr:uid="{00000000-0005-0000-0000-0000D1130000}"/>
    <cellStyle name="Денежный 8 2 3 2 2" xfId="2896" xr:uid="{00000000-0005-0000-0000-0000D2130000}"/>
    <cellStyle name="Денежный 8 2 3 2 3" xfId="4970" xr:uid="{00000000-0005-0000-0000-0000D3130000}"/>
    <cellStyle name="Денежный 8 2 3 2 4" xfId="6816" xr:uid="{00000000-0005-0000-0000-0000D4130000}"/>
    <cellStyle name="Денежный 8 2 3 3" xfId="2895" xr:uid="{00000000-0005-0000-0000-0000D5130000}"/>
    <cellStyle name="Денежный 8 2 3 4" xfId="4969" xr:uid="{00000000-0005-0000-0000-0000D6130000}"/>
    <cellStyle name="Денежный 8 2 3 5" xfId="6815" xr:uid="{00000000-0005-0000-0000-0000D7130000}"/>
    <cellStyle name="Денежный 8 2 4" xfId="2892" xr:uid="{00000000-0005-0000-0000-0000D8130000}"/>
    <cellStyle name="Денежный 8 2 4 2" xfId="4966" xr:uid="{00000000-0005-0000-0000-0000D9130000}"/>
    <cellStyle name="Денежный 8 2 5" xfId="4165" xr:uid="{00000000-0005-0000-0000-0000DA130000}"/>
    <cellStyle name="Денежный 8 2 6" xfId="6812" xr:uid="{00000000-0005-0000-0000-0000DB130000}"/>
    <cellStyle name="Денежный 8 3" xfId="2891" xr:uid="{00000000-0005-0000-0000-0000DC130000}"/>
    <cellStyle name="Денежный 8 3 2" xfId="4965" xr:uid="{00000000-0005-0000-0000-0000DD130000}"/>
    <cellStyle name="Денежный 8 4" xfId="4164" xr:uid="{00000000-0005-0000-0000-0000DE130000}"/>
    <cellStyle name="Денежный 8 5" xfId="6811" xr:uid="{00000000-0005-0000-0000-0000DF130000}"/>
    <cellStyle name="Денежный 80" xfId="867" xr:uid="{00000000-0005-0000-0000-0000E0130000}"/>
    <cellStyle name="Денежный 80 2" xfId="868" xr:uid="{00000000-0005-0000-0000-0000E1130000}"/>
    <cellStyle name="Денежный 80 2 2" xfId="2898" xr:uid="{00000000-0005-0000-0000-0000E2130000}"/>
    <cellStyle name="Денежный 80 2 3" xfId="4972" xr:uid="{00000000-0005-0000-0000-0000E3130000}"/>
    <cellStyle name="Денежный 80 2 4" xfId="6818" xr:uid="{00000000-0005-0000-0000-0000E4130000}"/>
    <cellStyle name="Денежный 80 3" xfId="2897" xr:uid="{00000000-0005-0000-0000-0000E5130000}"/>
    <cellStyle name="Денежный 80 4" xfId="4971" xr:uid="{00000000-0005-0000-0000-0000E6130000}"/>
    <cellStyle name="Денежный 80 5" xfId="6817" xr:uid="{00000000-0005-0000-0000-0000E7130000}"/>
    <cellStyle name="Денежный 81" xfId="869" xr:uid="{00000000-0005-0000-0000-0000E8130000}"/>
    <cellStyle name="Денежный 81 2" xfId="870" xr:uid="{00000000-0005-0000-0000-0000E9130000}"/>
    <cellStyle name="Денежный 81 2 2" xfId="2900" xr:uid="{00000000-0005-0000-0000-0000EA130000}"/>
    <cellStyle name="Денежный 81 2 3" xfId="4974" xr:uid="{00000000-0005-0000-0000-0000EB130000}"/>
    <cellStyle name="Денежный 81 2 4" xfId="6820" xr:uid="{00000000-0005-0000-0000-0000EC130000}"/>
    <cellStyle name="Денежный 81 3" xfId="2899" xr:uid="{00000000-0005-0000-0000-0000ED130000}"/>
    <cellStyle name="Денежный 81 4" xfId="4973" xr:uid="{00000000-0005-0000-0000-0000EE130000}"/>
    <cellStyle name="Денежный 81 5" xfId="6819" xr:uid="{00000000-0005-0000-0000-0000EF130000}"/>
    <cellStyle name="Денежный 82" xfId="871" xr:uid="{00000000-0005-0000-0000-0000F0130000}"/>
    <cellStyle name="Денежный 82 2" xfId="872" xr:uid="{00000000-0005-0000-0000-0000F1130000}"/>
    <cellStyle name="Денежный 82 2 2" xfId="2902" xr:uid="{00000000-0005-0000-0000-0000F2130000}"/>
    <cellStyle name="Денежный 82 2 3" xfId="4976" xr:uid="{00000000-0005-0000-0000-0000F3130000}"/>
    <cellStyle name="Денежный 82 2 4" xfId="6822" xr:uid="{00000000-0005-0000-0000-0000F4130000}"/>
    <cellStyle name="Денежный 82 3" xfId="2901" xr:uid="{00000000-0005-0000-0000-0000F5130000}"/>
    <cellStyle name="Денежный 82 4" xfId="4975" xr:uid="{00000000-0005-0000-0000-0000F6130000}"/>
    <cellStyle name="Денежный 82 5" xfId="6821" xr:uid="{00000000-0005-0000-0000-0000F7130000}"/>
    <cellStyle name="Денежный 83" xfId="873" xr:uid="{00000000-0005-0000-0000-0000F8130000}"/>
    <cellStyle name="Денежный 83 2" xfId="874" xr:uid="{00000000-0005-0000-0000-0000F9130000}"/>
    <cellStyle name="Денежный 83 2 2" xfId="2904" xr:uid="{00000000-0005-0000-0000-0000FA130000}"/>
    <cellStyle name="Денежный 83 2 3" xfId="4978" xr:uid="{00000000-0005-0000-0000-0000FB130000}"/>
    <cellStyle name="Денежный 83 2 4" xfId="6824" xr:uid="{00000000-0005-0000-0000-0000FC130000}"/>
    <cellStyle name="Денежный 83 3" xfId="2903" xr:uid="{00000000-0005-0000-0000-0000FD130000}"/>
    <cellStyle name="Денежный 83 4" xfId="4977" xr:uid="{00000000-0005-0000-0000-0000FE130000}"/>
    <cellStyle name="Денежный 83 5" xfId="6823" xr:uid="{00000000-0005-0000-0000-0000FF130000}"/>
    <cellStyle name="Денежный 84" xfId="875" xr:uid="{00000000-0005-0000-0000-000000140000}"/>
    <cellStyle name="Денежный 84 2" xfId="876" xr:uid="{00000000-0005-0000-0000-000001140000}"/>
    <cellStyle name="Денежный 84 2 2" xfId="2906" xr:uid="{00000000-0005-0000-0000-000002140000}"/>
    <cellStyle name="Денежный 84 2 3" xfId="4980" xr:uid="{00000000-0005-0000-0000-000003140000}"/>
    <cellStyle name="Денежный 84 2 4" xfId="6826" xr:uid="{00000000-0005-0000-0000-000004140000}"/>
    <cellStyle name="Денежный 84 3" xfId="2905" xr:uid="{00000000-0005-0000-0000-000005140000}"/>
    <cellStyle name="Денежный 84 4" xfId="4979" xr:uid="{00000000-0005-0000-0000-000006140000}"/>
    <cellStyle name="Денежный 84 5" xfId="6825" xr:uid="{00000000-0005-0000-0000-000007140000}"/>
    <cellStyle name="Денежный 85" xfId="877" xr:uid="{00000000-0005-0000-0000-000008140000}"/>
    <cellStyle name="Денежный 85 2" xfId="878" xr:uid="{00000000-0005-0000-0000-000009140000}"/>
    <cellStyle name="Денежный 85 2 2" xfId="2908" xr:uid="{00000000-0005-0000-0000-00000A140000}"/>
    <cellStyle name="Денежный 85 2 3" xfId="4982" xr:uid="{00000000-0005-0000-0000-00000B140000}"/>
    <cellStyle name="Денежный 85 2 4" xfId="6828" xr:uid="{00000000-0005-0000-0000-00000C140000}"/>
    <cellStyle name="Денежный 85 3" xfId="2907" xr:uid="{00000000-0005-0000-0000-00000D140000}"/>
    <cellStyle name="Денежный 85 4" xfId="4981" xr:uid="{00000000-0005-0000-0000-00000E140000}"/>
    <cellStyle name="Денежный 85 5" xfId="6827" xr:uid="{00000000-0005-0000-0000-00000F140000}"/>
    <cellStyle name="Денежный 86" xfId="879" xr:uid="{00000000-0005-0000-0000-000010140000}"/>
    <cellStyle name="Денежный 86 2" xfId="880" xr:uid="{00000000-0005-0000-0000-000011140000}"/>
    <cellStyle name="Денежный 86 2 2" xfId="2910" xr:uid="{00000000-0005-0000-0000-000012140000}"/>
    <cellStyle name="Денежный 86 2 3" xfId="4984" xr:uid="{00000000-0005-0000-0000-000013140000}"/>
    <cellStyle name="Денежный 86 2 4" xfId="6830" xr:uid="{00000000-0005-0000-0000-000014140000}"/>
    <cellStyle name="Денежный 86 3" xfId="2909" xr:uid="{00000000-0005-0000-0000-000015140000}"/>
    <cellStyle name="Денежный 86 4" xfId="4983" xr:uid="{00000000-0005-0000-0000-000016140000}"/>
    <cellStyle name="Денежный 86 5" xfId="6829" xr:uid="{00000000-0005-0000-0000-000017140000}"/>
    <cellStyle name="Денежный 87" xfId="881" xr:uid="{00000000-0005-0000-0000-000018140000}"/>
    <cellStyle name="Денежный 87 2" xfId="882" xr:uid="{00000000-0005-0000-0000-000019140000}"/>
    <cellStyle name="Денежный 87 2 2" xfId="2912" xr:uid="{00000000-0005-0000-0000-00001A140000}"/>
    <cellStyle name="Денежный 87 2 3" xfId="4986" xr:uid="{00000000-0005-0000-0000-00001B140000}"/>
    <cellStyle name="Денежный 87 2 4" xfId="6832" xr:uid="{00000000-0005-0000-0000-00001C140000}"/>
    <cellStyle name="Денежный 87 3" xfId="2911" xr:uid="{00000000-0005-0000-0000-00001D140000}"/>
    <cellStyle name="Денежный 87 4" xfId="4985" xr:uid="{00000000-0005-0000-0000-00001E140000}"/>
    <cellStyle name="Денежный 87 5" xfId="6831" xr:uid="{00000000-0005-0000-0000-00001F140000}"/>
    <cellStyle name="Денежный 88" xfId="883" xr:uid="{00000000-0005-0000-0000-000020140000}"/>
    <cellStyle name="Денежный 88 2" xfId="884" xr:uid="{00000000-0005-0000-0000-000021140000}"/>
    <cellStyle name="Денежный 88 2 2" xfId="2914" xr:uid="{00000000-0005-0000-0000-000022140000}"/>
    <cellStyle name="Денежный 88 2 3" xfId="4988" xr:uid="{00000000-0005-0000-0000-000023140000}"/>
    <cellStyle name="Денежный 88 2 4" xfId="6834" xr:uid="{00000000-0005-0000-0000-000024140000}"/>
    <cellStyle name="Денежный 88 3" xfId="2913" xr:uid="{00000000-0005-0000-0000-000025140000}"/>
    <cellStyle name="Денежный 88 4" xfId="4987" xr:uid="{00000000-0005-0000-0000-000026140000}"/>
    <cellStyle name="Денежный 88 5" xfId="6833" xr:uid="{00000000-0005-0000-0000-000027140000}"/>
    <cellStyle name="Денежный 89" xfId="885" xr:uid="{00000000-0005-0000-0000-000028140000}"/>
    <cellStyle name="Денежный 89 2" xfId="886" xr:uid="{00000000-0005-0000-0000-000029140000}"/>
    <cellStyle name="Денежный 89 2 2" xfId="2916" xr:uid="{00000000-0005-0000-0000-00002A140000}"/>
    <cellStyle name="Денежный 89 2 3" xfId="4990" xr:uid="{00000000-0005-0000-0000-00002B140000}"/>
    <cellStyle name="Денежный 89 2 4" xfId="6836" xr:uid="{00000000-0005-0000-0000-00002C140000}"/>
    <cellStyle name="Денежный 89 3" xfId="2915" xr:uid="{00000000-0005-0000-0000-00002D140000}"/>
    <cellStyle name="Денежный 89 4" xfId="4989" xr:uid="{00000000-0005-0000-0000-00002E140000}"/>
    <cellStyle name="Денежный 89 5" xfId="6835" xr:uid="{00000000-0005-0000-0000-00002F140000}"/>
    <cellStyle name="Денежный 9" xfId="887" xr:uid="{00000000-0005-0000-0000-000030140000}"/>
    <cellStyle name="Денежный 9 2" xfId="888" xr:uid="{00000000-0005-0000-0000-000031140000}"/>
    <cellStyle name="Денежный 9 2 2" xfId="889" xr:uid="{00000000-0005-0000-0000-000032140000}"/>
    <cellStyle name="Денежный 9 2 2 2" xfId="890" xr:uid="{00000000-0005-0000-0000-000033140000}"/>
    <cellStyle name="Денежный 9 2 2 2 2" xfId="2920" xr:uid="{00000000-0005-0000-0000-000034140000}"/>
    <cellStyle name="Денежный 9 2 2 2 3" xfId="4994" xr:uid="{00000000-0005-0000-0000-000035140000}"/>
    <cellStyle name="Денежный 9 2 2 2 4" xfId="6840" xr:uid="{00000000-0005-0000-0000-000036140000}"/>
    <cellStyle name="Денежный 9 2 2 3" xfId="2919" xr:uid="{00000000-0005-0000-0000-000037140000}"/>
    <cellStyle name="Денежный 9 2 2 4" xfId="4993" xr:uid="{00000000-0005-0000-0000-000038140000}"/>
    <cellStyle name="Денежный 9 2 2 5" xfId="6839" xr:uid="{00000000-0005-0000-0000-000039140000}"/>
    <cellStyle name="Денежный 9 2 3" xfId="891" xr:uid="{00000000-0005-0000-0000-00003A140000}"/>
    <cellStyle name="Денежный 9 2 3 2" xfId="892" xr:uid="{00000000-0005-0000-0000-00003B140000}"/>
    <cellStyle name="Денежный 9 2 3 2 2" xfId="2922" xr:uid="{00000000-0005-0000-0000-00003C140000}"/>
    <cellStyle name="Денежный 9 2 3 2 3" xfId="4996" xr:uid="{00000000-0005-0000-0000-00003D140000}"/>
    <cellStyle name="Денежный 9 2 3 2 4" xfId="6842" xr:uid="{00000000-0005-0000-0000-00003E140000}"/>
    <cellStyle name="Денежный 9 2 3 3" xfId="2921" xr:uid="{00000000-0005-0000-0000-00003F140000}"/>
    <cellStyle name="Денежный 9 2 3 4" xfId="4995" xr:uid="{00000000-0005-0000-0000-000040140000}"/>
    <cellStyle name="Денежный 9 2 3 5" xfId="6841" xr:uid="{00000000-0005-0000-0000-000041140000}"/>
    <cellStyle name="Денежный 9 2 4" xfId="2918" xr:uid="{00000000-0005-0000-0000-000042140000}"/>
    <cellStyle name="Денежный 9 2 4 2" xfId="4992" xr:uid="{00000000-0005-0000-0000-000043140000}"/>
    <cellStyle name="Денежный 9 2 5" xfId="4167" xr:uid="{00000000-0005-0000-0000-000044140000}"/>
    <cellStyle name="Денежный 9 2 6" xfId="6838" xr:uid="{00000000-0005-0000-0000-000045140000}"/>
    <cellStyle name="Денежный 9 3" xfId="2917" xr:uid="{00000000-0005-0000-0000-000046140000}"/>
    <cellStyle name="Денежный 9 3 2" xfId="4991" xr:uid="{00000000-0005-0000-0000-000047140000}"/>
    <cellStyle name="Денежный 9 4" xfId="4166" xr:uid="{00000000-0005-0000-0000-000048140000}"/>
    <cellStyle name="Денежный 9 5" xfId="6837" xr:uid="{00000000-0005-0000-0000-000049140000}"/>
    <cellStyle name="Денежный 90" xfId="893" xr:uid="{00000000-0005-0000-0000-00004A140000}"/>
    <cellStyle name="Денежный 90 2" xfId="894" xr:uid="{00000000-0005-0000-0000-00004B140000}"/>
    <cellStyle name="Денежный 90 2 2" xfId="2924" xr:uid="{00000000-0005-0000-0000-00004C140000}"/>
    <cellStyle name="Денежный 90 2 3" xfId="4998" xr:uid="{00000000-0005-0000-0000-00004D140000}"/>
    <cellStyle name="Денежный 90 2 4" xfId="6844" xr:uid="{00000000-0005-0000-0000-00004E140000}"/>
    <cellStyle name="Денежный 90 3" xfId="2923" xr:uid="{00000000-0005-0000-0000-00004F140000}"/>
    <cellStyle name="Денежный 90 4" xfId="4997" xr:uid="{00000000-0005-0000-0000-000050140000}"/>
    <cellStyle name="Денежный 90 5" xfId="6843" xr:uid="{00000000-0005-0000-0000-000051140000}"/>
    <cellStyle name="Денежный 91" xfId="895" xr:uid="{00000000-0005-0000-0000-000052140000}"/>
    <cellStyle name="Денежный 91 2" xfId="896" xr:uid="{00000000-0005-0000-0000-000053140000}"/>
    <cellStyle name="Денежный 91 2 2" xfId="2926" xr:uid="{00000000-0005-0000-0000-000054140000}"/>
    <cellStyle name="Денежный 91 2 3" xfId="5000" xr:uid="{00000000-0005-0000-0000-000055140000}"/>
    <cellStyle name="Денежный 91 2 4" xfId="6846" xr:uid="{00000000-0005-0000-0000-000056140000}"/>
    <cellStyle name="Денежный 91 3" xfId="2925" xr:uid="{00000000-0005-0000-0000-000057140000}"/>
    <cellStyle name="Денежный 91 4" xfId="4999" xr:uid="{00000000-0005-0000-0000-000058140000}"/>
    <cellStyle name="Денежный 91 5" xfId="6845" xr:uid="{00000000-0005-0000-0000-000059140000}"/>
    <cellStyle name="Денежный 92" xfId="897" xr:uid="{00000000-0005-0000-0000-00005A140000}"/>
    <cellStyle name="Денежный 92 2" xfId="898" xr:uid="{00000000-0005-0000-0000-00005B140000}"/>
    <cellStyle name="Денежный 92 2 2" xfId="2928" xr:uid="{00000000-0005-0000-0000-00005C140000}"/>
    <cellStyle name="Денежный 92 2 3" xfId="5002" xr:uid="{00000000-0005-0000-0000-00005D140000}"/>
    <cellStyle name="Денежный 92 2 4" xfId="6848" xr:uid="{00000000-0005-0000-0000-00005E140000}"/>
    <cellStyle name="Денежный 92 3" xfId="2927" xr:uid="{00000000-0005-0000-0000-00005F140000}"/>
    <cellStyle name="Денежный 92 4" xfId="5001" xr:uid="{00000000-0005-0000-0000-000060140000}"/>
    <cellStyle name="Денежный 92 5" xfId="6847" xr:uid="{00000000-0005-0000-0000-000061140000}"/>
    <cellStyle name="Денежный 93" xfId="899" xr:uid="{00000000-0005-0000-0000-000062140000}"/>
    <cellStyle name="Денежный 93 2" xfId="900" xr:uid="{00000000-0005-0000-0000-000063140000}"/>
    <cellStyle name="Денежный 93 2 2" xfId="2930" xr:uid="{00000000-0005-0000-0000-000064140000}"/>
    <cellStyle name="Денежный 93 2 3" xfId="5004" xr:uid="{00000000-0005-0000-0000-000065140000}"/>
    <cellStyle name="Денежный 93 2 4" xfId="6850" xr:uid="{00000000-0005-0000-0000-000066140000}"/>
    <cellStyle name="Денежный 93 3" xfId="2929" xr:uid="{00000000-0005-0000-0000-000067140000}"/>
    <cellStyle name="Денежный 93 4" xfId="5003" xr:uid="{00000000-0005-0000-0000-000068140000}"/>
    <cellStyle name="Денежный 93 5" xfId="6849" xr:uid="{00000000-0005-0000-0000-000069140000}"/>
    <cellStyle name="Денежный 94" xfId="901" xr:uid="{00000000-0005-0000-0000-00006A140000}"/>
    <cellStyle name="Денежный 94 2" xfId="902" xr:uid="{00000000-0005-0000-0000-00006B140000}"/>
    <cellStyle name="Денежный 94 2 2" xfId="2932" xr:uid="{00000000-0005-0000-0000-00006C140000}"/>
    <cellStyle name="Денежный 94 2 3" xfId="5006" xr:uid="{00000000-0005-0000-0000-00006D140000}"/>
    <cellStyle name="Денежный 94 2 4" xfId="6852" xr:uid="{00000000-0005-0000-0000-00006E140000}"/>
    <cellStyle name="Денежный 94 3" xfId="2931" xr:uid="{00000000-0005-0000-0000-00006F140000}"/>
    <cellStyle name="Денежный 94 4" xfId="5005" xr:uid="{00000000-0005-0000-0000-000070140000}"/>
    <cellStyle name="Денежный 94 5" xfId="6851" xr:uid="{00000000-0005-0000-0000-000071140000}"/>
    <cellStyle name="Денежный 95" xfId="903" xr:uid="{00000000-0005-0000-0000-000072140000}"/>
    <cellStyle name="Денежный 95 2" xfId="904" xr:uid="{00000000-0005-0000-0000-000073140000}"/>
    <cellStyle name="Денежный 95 2 2" xfId="2934" xr:uid="{00000000-0005-0000-0000-000074140000}"/>
    <cellStyle name="Денежный 95 2 3" xfId="5008" xr:uid="{00000000-0005-0000-0000-000075140000}"/>
    <cellStyle name="Денежный 95 2 4" xfId="6854" xr:uid="{00000000-0005-0000-0000-000076140000}"/>
    <cellStyle name="Денежный 95 3" xfId="2933" xr:uid="{00000000-0005-0000-0000-000077140000}"/>
    <cellStyle name="Денежный 95 4" xfId="5007" xr:uid="{00000000-0005-0000-0000-000078140000}"/>
    <cellStyle name="Денежный 95 5" xfId="6853" xr:uid="{00000000-0005-0000-0000-000079140000}"/>
    <cellStyle name="Денежный 96" xfId="905" xr:uid="{00000000-0005-0000-0000-00007A140000}"/>
    <cellStyle name="Денежный 96 2" xfId="906" xr:uid="{00000000-0005-0000-0000-00007B140000}"/>
    <cellStyle name="Денежный 96 2 2" xfId="2936" xr:uid="{00000000-0005-0000-0000-00007C140000}"/>
    <cellStyle name="Денежный 96 2 3" xfId="5010" xr:uid="{00000000-0005-0000-0000-00007D140000}"/>
    <cellStyle name="Денежный 96 2 4" xfId="6856" xr:uid="{00000000-0005-0000-0000-00007E140000}"/>
    <cellStyle name="Денежный 96 3" xfId="2935" xr:uid="{00000000-0005-0000-0000-00007F140000}"/>
    <cellStyle name="Денежный 96 4" xfId="5009" xr:uid="{00000000-0005-0000-0000-000080140000}"/>
    <cellStyle name="Денежный 96 5" xfId="6855" xr:uid="{00000000-0005-0000-0000-000081140000}"/>
    <cellStyle name="Денежный 97" xfId="907" xr:uid="{00000000-0005-0000-0000-000082140000}"/>
    <cellStyle name="Денежный 97 2" xfId="908" xr:uid="{00000000-0005-0000-0000-000083140000}"/>
    <cellStyle name="Денежный 97 2 2" xfId="2938" xr:uid="{00000000-0005-0000-0000-000084140000}"/>
    <cellStyle name="Денежный 97 2 3" xfId="5012" xr:uid="{00000000-0005-0000-0000-000085140000}"/>
    <cellStyle name="Денежный 97 2 4" xfId="6858" xr:uid="{00000000-0005-0000-0000-000086140000}"/>
    <cellStyle name="Денежный 97 3" xfId="2937" xr:uid="{00000000-0005-0000-0000-000087140000}"/>
    <cellStyle name="Денежный 97 4" xfId="5011" xr:uid="{00000000-0005-0000-0000-000088140000}"/>
    <cellStyle name="Денежный 97 5" xfId="6857" xr:uid="{00000000-0005-0000-0000-000089140000}"/>
    <cellStyle name="Денежный 98" xfId="909" xr:uid="{00000000-0005-0000-0000-00008A140000}"/>
    <cellStyle name="Денежный 98 2" xfId="910" xr:uid="{00000000-0005-0000-0000-00008B140000}"/>
    <cellStyle name="Денежный 98 2 2" xfId="2940" xr:uid="{00000000-0005-0000-0000-00008C140000}"/>
    <cellStyle name="Денежный 98 2 3" xfId="5014" xr:uid="{00000000-0005-0000-0000-00008D140000}"/>
    <cellStyle name="Денежный 98 2 4" xfId="6860" xr:uid="{00000000-0005-0000-0000-00008E140000}"/>
    <cellStyle name="Денежный 98 3" xfId="2939" xr:uid="{00000000-0005-0000-0000-00008F140000}"/>
    <cellStyle name="Денежный 98 4" xfId="5013" xr:uid="{00000000-0005-0000-0000-000090140000}"/>
    <cellStyle name="Денежный 98 5" xfId="6859" xr:uid="{00000000-0005-0000-0000-000091140000}"/>
    <cellStyle name="Денежный 99" xfId="911" xr:uid="{00000000-0005-0000-0000-000092140000}"/>
    <cellStyle name="Денежный 99 2" xfId="912" xr:uid="{00000000-0005-0000-0000-000093140000}"/>
    <cellStyle name="Денежный 99 2 2" xfId="2942" xr:uid="{00000000-0005-0000-0000-000094140000}"/>
    <cellStyle name="Денежный 99 2 3" xfId="5016" xr:uid="{00000000-0005-0000-0000-000095140000}"/>
    <cellStyle name="Денежный 99 2 4" xfId="6862" xr:uid="{00000000-0005-0000-0000-000096140000}"/>
    <cellStyle name="Денежный 99 3" xfId="2941" xr:uid="{00000000-0005-0000-0000-000097140000}"/>
    <cellStyle name="Денежный 99 4" xfId="5015" xr:uid="{00000000-0005-0000-0000-000098140000}"/>
    <cellStyle name="Денежный 99 5" xfId="6861" xr:uid="{00000000-0005-0000-0000-000099140000}"/>
    <cellStyle name="Заголовок 1 2" xfId="4039" xr:uid="{00000000-0005-0000-0000-00009A140000}"/>
    <cellStyle name="Заголовок 2 2" xfId="4040" xr:uid="{00000000-0005-0000-0000-00009B140000}"/>
    <cellStyle name="Заголовок 3 2" xfId="4041" xr:uid="{00000000-0005-0000-0000-00009C140000}"/>
    <cellStyle name="Заголовок 4 2" xfId="4042" xr:uid="{00000000-0005-0000-0000-00009D140000}"/>
    <cellStyle name="Итог 2" xfId="4043" xr:uid="{00000000-0005-0000-0000-00009E140000}"/>
    <cellStyle name="Итог 2 10" xfId="9053" xr:uid="{00000000-0005-0000-0000-00009F140000}"/>
    <cellStyle name="Итог 2 2" xfId="8339" xr:uid="{00000000-0005-0000-0000-0000A0140000}"/>
    <cellStyle name="Итог 2 2 2" xfId="10095" xr:uid="{00000000-0005-0000-0000-0000A1140000}"/>
    <cellStyle name="Итог 2 3" xfId="9142" xr:uid="{00000000-0005-0000-0000-0000A2140000}"/>
    <cellStyle name="Итог 2 3 2" xfId="10447" xr:uid="{00000000-0005-0000-0000-0000A3140000}"/>
    <cellStyle name="Итог 2 4" xfId="9497" xr:uid="{00000000-0005-0000-0000-0000A4140000}"/>
    <cellStyle name="Итог 2 4 2" xfId="10789" xr:uid="{00000000-0005-0000-0000-0000A5140000}"/>
    <cellStyle name="Итог 2 5" xfId="9282" xr:uid="{00000000-0005-0000-0000-0000A6140000}"/>
    <cellStyle name="Итог 2 5 2" xfId="10580" xr:uid="{00000000-0005-0000-0000-0000A7140000}"/>
    <cellStyle name="Итог 2 6" xfId="8909" xr:uid="{00000000-0005-0000-0000-0000A8140000}"/>
    <cellStyle name="Итог 2 6 2" xfId="10234" xr:uid="{00000000-0005-0000-0000-0000A9140000}"/>
    <cellStyle name="Итог 2 7" xfId="9176" xr:uid="{00000000-0005-0000-0000-0000AA140000}"/>
    <cellStyle name="Итог 2 7 2" xfId="10480" xr:uid="{00000000-0005-0000-0000-0000AB140000}"/>
    <cellStyle name="Итог 2 8" xfId="9230" xr:uid="{00000000-0005-0000-0000-0000AC140000}"/>
    <cellStyle name="Итог 2 8 2" xfId="10530" xr:uid="{00000000-0005-0000-0000-0000AD140000}"/>
    <cellStyle name="Итог 2 9" xfId="9353" xr:uid="{00000000-0005-0000-0000-0000AE140000}"/>
    <cellStyle name="Итог 2 9 2" xfId="10650" xr:uid="{00000000-0005-0000-0000-0000AF140000}"/>
    <cellStyle name="Контрольная ячейка 2" xfId="4044" xr:uid="{00000000-0005-0000-0000-0000B0140000}"/>
    <cellStyle name="Нейтральный 2" xfId="4045" xr:uid="{00000000-0005-0000-0000-0000B1140000}"/>
    <cellStyle name="Обычный" xfId="0" builtinId="0"/>
    <cellStyle name="Обычный 10" xfId="913" xr:uid="{00000000-0005-0000-0000-0000B3140000}"/>
    <cellStyle name="Обычный 100" xfId="7744" xr:uid="{00000000-0005-0000-0000-0000B4140000}"/>
    <cellStyle name="Обычный 100 2" xfId="8504" xr:uid="{00000000-0005-0000-0000-0000B5140000}"/>
    <cellStyle name="Обычный 101" xfId="7758" xr:uid="{00000000-0005-0000-0000-0000B6140000}"/>
    <cellStyle name="Обычный 101 2" xfId="8506" xr:uid="{00000000-0005-0000-0000-0000B7140000}"/>
    <cellStyle name="Обычный 101 3" xfId="9441" xr:uid="{00000000-0005-0000-0000-0000B8140000}"/>
    <cellStyle name="Обычный 101 3 2" xfId="10733" xr:uid="{00000000-0005-0000-0000-0000B9140000}"/>
    <cellStyle name="Обычный 102" xfId="8017" xr:uid="{00000000-0005-0000-0000-0000BA140000}"/>
    <cellStyle name="Обычный 102 2" xfId="8638" xr:uid="{00000000-0005-0000-0000-0000BB140000}"/>
    <cellStyle name="Обычный 103" xfId="9969" xr:uid="{00000000-0005-0000-0000-0000BC140000}"/>
    <cellStyle name="Обычный 104" xfId="11050" xr:uid="{00000000-0005-0000-0000-0000BD140000}"/>
    <cellStyle name="Обычный 11" xfId="914" xr:uid="{00000000-0005-0000-0000-0000BE140000}"/>
    <cellStyle name="Обычный 12" xfId="915" xr:uid="{00000000-0005-0000-0000-0000BF140000}"/>
    <cellStyle name="Обычный 13" xfId="916" xr:uid="{00000000-0005-0000-0000-0000C0140000}"/>
    <cellStyle name="Обычный 14" xfId="917" xr:uid="{00000000-0005-0000-0000-0000C1140000}"/>
    <cellStyle name="Обычный 15" xfId="918" xr:uid="{00000000-0005-0000-0000-0000C2140000}"/>
    <cellStyle name="Обычный 16" xfId="919" xr:uid="{00000000-0005-0000-0000-0000C3140000}"/>
    <cellStyle name="Обычный 17" xfId="920" xr:uid="{00000000-0005-0000-0000-0000C4140000}"/>
    <cellStyle name="Обычный 18" xfId="1799" xr:uid="{00000000-0005-0000-0000-0000C5140000}"/>
    <cellStyle name="Обычный 19" xfId="1921" xr:uid="{00000000-0005-0000-0000-0000C6140000}"/>
    <cellStyle name="Обычный 19 2" xfId="3883" xr:uid="{00000000-0005-0000-0000-0000C7140000}"/>
    <cellStyle name="Обычный 2" xfId="1" xr:uid="{00000000-0005-0000-0000-0000C8140000}"/>
    <cellStyle name="Обычный 2 10" xfId="7747" xr:uid="{00000000-0005-0000-0000-0000C9140000}"/>
    <cellStyle name="Обычный 2 11" xfId="7919" xr:uid="{00000000-0005-0000-0000-0000CA140000}"/>
    <cellStyle name="Обычный 2 12" xfId="8141" xr:uid="{00000000-0005-0000-0000-0000CB140000}"/>
    <cellStyle name="Обычный 2 2" xfId="922" xr:uid="{00000000-0005-0000-0000-0000CC140000}"/>
    <cellStyle name="Обычный 2 2 2" xfId="923" xr:uid="{00000000-0005-0000-0000-0000CD140000}"/>
    <cellStyle name="Обычный 2 2 2 2" xfId="924" xr:uid="{00000000-0005-0000-0000-0000CE140000}"/>
    <cellStyle name="Обычный 2 2 3" xfId="925" xr:uid="{00000000-0005-0000-0000-0000CF140000}"/>
    <cellStyle name="Обычный 2 2 4" xfId="2088" xr:uid="{00000000-0005-0000-0000-0000D0140000}"/>
    <cellStyle name="Обычный 2 3" xfId="926" xr:uid="{00000000-0005-0000-0000-0000D1140000}"/>
    <cellStyle name="Обычный 2 3 2" xfId="927" xr:uid="{00000000-0005-0000-0000-0000D2140000}"/>
    <cellStyle name="Обычный 2 3 2 2" xfId="928" xr:uid="{00000000-0005-0000-0000-0000D3140000}"/>
    <cellStyle name="Обычный 2 3 3" xfId="929" xr:uid="{00000000-0005-0000-0000-0000D4140000}"/>
    <cellStyle name="Обычный 2 4" xfId="930" xr:uid="{00000000-0005-0000-0000-0000D5140000}"/>
    <cellStyle name="Обычный 2 4 2" xfId="931" xr:uid="{00000000-0005-0000-0000-0000D6140000}"/>
    <cellStyle name="Обычный 2 5" xfId="932" xr:uid="{00000000-0005-0000-0000-0000D7140000}"/>
    <cellStyle name="Обычный 2 6" xfId="921" xr:uid="{00000000-0005-0000-0000-0000D8140000}"/>
    <cellStyle name="Обычный 2 7" xfId="1860" xr:uid="{00000000-0005-0000-0000-0000D9140000}"/>
    <cellStyle name="Обычный 2 8" xfId="1894" xr:uid="{00000000-0005-0000-0000-0000DA140000}"/>
    <cellStyle name="Обычный 2 9" xfId="7669" xr:uid="{00000000-0005-0000-0000-0000DB140000}"/>
    <cellStyle name="Обычный 2 9 2" xfId="8437" xr:uid="{00000000-0005-0000-0000-0000DC140000}"/>
    <cellStyle name="Обычный 2_Лист1" xfId="933" xr:uid="{00000000-0005-0000-0000-0000DD140000}"/>
    <cellStyle name="Обычный 20" xfId="1861" xr:uid="{00000000-0005-0000-0000-0000DE140000}"/>
    <cellStyle name="Обычный 21" xfId="1973" xr:uid="{00000000-0005-0000-0000-0000DF140000}"/>
    <cellStyle name="Обычный 21 2" xfId="8221" xr:uid="{00000000-0005-0000-0000-0000E0140000}"/>
    <cellStyle name="Обычный 22" xfId="1975" xr:uid="{00000000-0005-0000-0000-0000E1140000}"/>
    <cellStyle name="Обычный 22 2" xfId="8223" xr:uid="{00000000-0005-0000-0000-0000E2140000}"/>
    <cellStyle name="Обычный 23" xfId="1977" xr:uid="{00000000-0005-0000-0000-0000E3140000}"/>
    <cellStyle name="Обычный 23 2" xfId="8225" xr:uid="{00000000-0005-0000-0000-0000E4140000}"/>
    <cellStyle name="Обычный 24" xfId="1862" xr:uid="{00000000-0005-0000-0000-0000E5140000}"/>
    <cellStyle name="Обычный 25" xfId="2068" xr:uid="{00000000-0005-0000-0000-0000E6140000}"/>
    <cellStyle name="Обычный 25 2" xfId="8229" xr:uid="{00000000-0005-0000-0000-0000E7140000}"/>
    <cellStyle name="Обычный 26" xfId="1863" xr:uid="{00000000-0005-0000-0000-0000E8140000}"/>
    <cellStyle name="Обычный 27" xfId="2072" xr:uid="{00000000-0005-0000-0000-0000E9140000}"/>
    <cellStyle name="Обычный 27 2" xfId="8233" xr:uid="{00000000-0005-0000-0000-0000EA140000}"/>
    <cellStyle name="Обычный 28" xfId="2074" xr:uid="{00000000-0005-0000-0000-0000EB140000}"/>
    <cellStyle name="Обычный 28 2" xfId="8235" xr:uid="{00000000-0005-0000-0000-0000EC140000}"/>
    <cellStyle name="Обычный 29" xfId="2090" xr:uid="{00000000-0005-0000-0000-0000ED140000}"/>
    <cellStyle name="Обычный 29 2" xfId="8239" xr:uid="{00000000-0005-0000-0000-0000EE140000}"/>
    <cellStyle name="Обычный 3" xfId="2" xr:uid="{00000000-0005-0000-0000-0000EF140000}"/>
    <cellStyle name="Обычный 3 2" xfId="935" xr:uid="{00000000-0005-0000-0000-0000F0140000}"/>
    <cellStyle name="Обычный 3 3" xfId="934" xr:uid="{00000000-0005-0000-0000-0000F1140000}"/>
    <cellStyle name="Обычный 3 4" xfId="4168" xr:uid="{00000000-0005-0000-0000-0000F2140000}"/>
    <cellStyle name="Обычный 3 5" xfId="7746" xr:uid="{00000000-0005-0000-0000-0000F3140000}"/>
    <cellStyle name="Обычный 3 5 2" xfId="8505" xr:uid="{00000000-0005-0000-0000-0000F4140000}"/>
    <cellStyle name="Обычный 3 6" xfId="7795" xr:uid="{00000000-0005-0000-0000-0000F5140000}"/>
    <cellStyle name="Обычный 30" xfId="2100" xr:uid="{00000000-0005-0000-0000-0000F6140000}"/>
    <cellStyle name="Обычный 30 2" xfId="8241" xr:uid="{00000000-0005-0000-0000-0000F7140000}"/>
    <cellStyle name="Обычный 31" xfId="2101" xr:uid="{00000000-0005-0000-0000-0000F8140000}"/>
    <cellStyle name="Обычный 31 2" xfId="8242" xr:uid="{00000000-0005-0000-0000-0000F9140000}"/>
    <cellStyle name="Обычный 32" xfId="2104" xr:uid="{00000000-0005-0000-0000-0000FA140000}"/>
    <cellStyle name="Обычный 32 2" xfId="8245" xr:uid="{00000000-0005-0000-0000-0000FB140000}"/>
    <cellStyle name="Обычный 33" xfId="2105" xr:uid="{00000000-0005-0000-0000-0000FC140000}"/>
    <cellStyle name="Обычный 33 2" xfId="8246" xr:uid="{00000000-0005-0000-0000-0000FD140000}"/>
    <cellStyle name="Обычный 34" xfId="2108" xr:uid="{00000000-0005-0000-0000-0000FE140000}"/>
    <cellStyle name="Обычный 34 2" xfId="8249" xr:uid="{00000000-0005-0000-0000-0000FF140000}"/>
    <cellStyle name="Обычный 35" xfId="2109" xr:uid="{00000000-0005-0000-0000-000000150000}"/>
    <cellStyle name="Обычный 35 2" xfId="8250" xr:uid="{00000000-0005-0000-0000-000001150000}"/>
    <cellStyle name="Обычный 36" xfId="2111" xr:uid="{00000000-0005-0000-0000-000002150000}"/>
    <cellStyle name="Обычный 36 2" xfId="8252" xr:uid="{00000000-0005-0000-0000-000003150000}"/>
    <cellStyle name="Обычный 37" xfId="2114" xr:uid="{00000000-0005-0000-0000-000004150000}"/>
    <cellStyle name="Обычный 37 2" xfId="8255" xr:uid="{00000000-0005-0000-0000-000005150000}"/>
    <cellStyle name="Обычный 38" xfId="2116" xr:uid="{00000000-0005-0000-0000-000006150000}"/>
    <cellStyle name="Обычный 38 2" xfId="8257" xr:uid="{00000000-0005-0000-0000-000007150000}"/>
    <cellStyle name="Обычный 39" xfId="2118" xr:uid="{00000000-0005-0000-0000-000008150000}"/>
    <cellStyle name="Обычный 39 2" xfId="8259" xr:uid="{00000000-0005-0000-0000-000009150000}"/>
    <cellStyle name="Обычный 4" xfId="3" xr:uid="{00000000-0005-0000-0000-00000A150000}"/>
    <cellStyle name="Обычный 4 2" xfId="937" xr:uid="{00000000-0005-0000-0000-00000B150000}"/>
    <cellStyle name="Обычный 4 2 2" xfId="938" xr:uid="{00000000-0005-0000-0000-00000C150000}"/>
    <cellStyle name="Обычный 4 2 2 2" xfId="939" xr:uid="{00000000-0005-0000-0000-00000D150000}"/>
    <cellStyle name="Обычный 4 2 3" xfId="940" xr:uid="{00000000-0005-0000-0000-00000E150000}"/>
    <cellStyle name="Обычный 4 2 3 2" xfId="941" xr:uid="{00000000-0005-0000-0000-00000F150000}"/>
    <cellStyle name="Обычный 4 2 4" xfId="942" xr:uid="{00000000-0005-0000-0000-000010150000}"/>
    <cellStyle name="Обычный 4 3" xfId="943" xr:uid="{00000000-0005-0000-0000-000011150000}"/>
    <cellStyle name="Обычный 4 3 2" xfId="944" xr:uid="{00000000-0005-0000-0000-000012150000}"/>
    <cellStyle name="Обычный 4 3 2 2" xfId="945" xr:uid="{00000000-0005-0000-0000-000013150000}"/>
    <cellStyle name="Обычный 4 3 3" xfId="946" xr:uid="{00000000-0005-0000-0000-000014150000}"/>
    <cellStyle name="Обычный 4 3 3 2" xfId="947" xr:uid="{00000000-0005-0000-0000-000015150000}"/>
    <cellStyle name="Обычный 4 3 4" xfId="948" xr:uid="{00000000-0005-0000-0000-000016150000}"/>
    <cellStyle name="Обычный 4 4" xfId="949" xr:uid="{00000000-0005-0000-0000-000017150000}"/>
    <cellStyle name="Обычный 4 4 2" xfId="950" xr:uid="{00000000-0005-0000-0000-000018150000}"/>
    <cellStyle name="Обычный 4 5" xfId="951" xr:uid="{00000000-0005-0000-0000-000019150000}"/>
    <cellStyle name="Обычный 4 5 2" xfId="952" xr:uid="{00000000-0005-0000-0000-00001A150000}"/>
    <cellStyle name="Обычный 4 6" xfId="953" xr:uid="{00000000-0005-0000-0000-00001B150000}"/>
    <cellStyle name="Обычный 4 7" xfId="936" xr:uid="{00000000-0005-0000-0000-00001C150000}"/>
    <cellStyle name="Обычный 4 8" xfId="2155" xr:uid="{00000000-0005-0000-0000-00001D150000}"/>
    <cellStyle name="Обычный 40" xfId="2120" xr:uid="{00000000-0005-0000-0000-00001E150000}"/>
    <cellStyle name="Обычный 40 2" xfId="8261" xr:uid="{00000000-0005-0000-0000-00001F150000}"/>
    <cellStyle name="Обычный 41" xfId="2122" xr:uid="{00000000-0005-0000-0000-000020150000}"/>
    <cellStyle name="Обычный 41 2" xfId="8263" xr:uid="{00000000-0005-0000-0000-000021150000}"/>
    <cellStyle name="Обычный 42" xfId="2124" xr:uid="{00000000-0005-0000-0000-000022150000}"/>
    <cellStyle name="Обычный 42 2" xfId="8265" xr:uid="{00000000-0005-0000-0000-000023150000}"/>
    <cellStyle name="Обычный 43" xfId="3959" xr:uid="{00000000-0005-0000-0000-000024150000}"/>
    <cellStyle name="Обычный 44" xfId="3961" xr:uid="{00000000-0005-0000-0000-000025150000}"/>
    <cellStyle name="Обычный 45" xfId="4053" xr:uid="{00000000-0005-0000-0000-000026150000}"/>
    <cellStyle name="Обычный 46" xfId="4054" xr:uid="{00000000-0005-0000-0000-000027150000}"/>
    <cellStyle name="Обычный 47" xfId="4055" xr:uid="{00000000-0005-0000-0000-000028150000}"/>
    <cellStyle name="Обычный 48" xfId="4056" xr:uid="{00000000-0005-0000-0000-000029150000}"/>
    <cellStyle name="Обычный 49" xfId="4057" xr:uid="{00000000-0005-0000-0000-00002A150000}"/>
    <cellStyle name="Обычный 5" xfId="954" xr:uid="{00000000-0005-0000-0000-00002B150000}"/>
    <cellStyle name="Обычный 5 2" xfId="955" xr:uid="{00000000-0005-0000-0000-00002C150000}"/>
    <cellStyle name="Обычный 5 2 2" xfId="956" xr:uid="{00000000-0005-0000-0000-00002D150000}"/>
    <cellStyle name="Обычный 5 3" xfId="957" xr:uid="{00000000-0005-0000-0000-00002E150000}"/>
    <cellStyle name="Обычный 5 4" xfId="2028" xr:uid="{00000000-0005-0000-0000-00002F150000}"/>
    <cellStyle name="Обычный 5 4 2" xfId="4169" xr:uid="{00000000-0005-0000-0000-000030150000}"/>
    <cellStyle name="Обычный 50" xfId="4087" xr:uid="{00000000-0005-0000-0000-000031150000}"/>
    <cellStyle name="Обычный 50 2" xfId="8358" xr:uid="{00000000-0005-0000-0000-000032150000}"/>
    <cellStyle name="Обычный 51" xfId="4094" xr:uid="{00000000-0005-0000-0000-000033150000}"/>
    <cellStyle name="Обычный 51 2" xfId="8360" xr:uid="{00000000-0005-0000-0000-000034150000}"/>
    <cellStyle name="Обычный 52" xfId="4173" xr:uid="{00000000-0005-0000-0000-000035150000}"/>
    <cellStyle name="Обычный 52 2" xfId="8362" xr:uid="{00000000-0005-0000-0000-000036150000}"/>
    <cellStyle name="Обычный 53" xfId="5964" xr:uid="{00000000-0005-0000-0000-000037150000}"/>
    <cellStyle name="Обычный 53 2" xfId="8373" xr:uid="{00000000-0005-0000-0000-000038150000}"/>
    <cellStyle name="Обычный 54" xfId="4107" xr:uid="{00000000-0005-0000-0000-000039150000}"/>
    <cellStyle name="Обычный 54 2" xfId="8361" xr:uid="{00000000-0005-0000-0000-00003A150000}"/>
    <cellStyle name="Обычный 55" xfId="5970" xr:uid="{00000000-0005-0000-0000-00003B150000}"/>
    <cellStyle name="Обычный 55 2" xfId="8375" xr:uid="{00000000-0005-0000-0000-00003C150000}"/>
    <cellStyle name="Обычный 56" xfId="5972" xr:uid="{00000000-0005-0000-0000-00003D150000}"/>
    <cellStyle name="Обычный 56 2" xfId="8377" xr:uid="{00000000-0005-0000-0000-00003E150000}"/>
    <cellStyle name="Обычный 57" xfId="5974" xr:uid="{00000000-0005-0000-0000-00003F150000}"/>
    <cellStyle name="Обычный 57 2" xfId="8379" xr:uid="{00000000-0005-0000-0000-000040150000}"/>
    <cellStyle name="Обычный 58" xfId="5986" xr:uid="{00000000-0005-0000-0000-000041150000}"/>
    <cellStyle name="Обычный 58 2" xfId="8391" xr:uid="{00000000-0005-0000-0000-000042150000}"/>
    <cellStyle name="Обычный 59" xfId="5987" xr:uid="{00000000-0005-0000-0000-000043150000}"/>
    <cellStyle name="Обычный 59 2" xfId="8392" xr:uid="{00000000-0005-0000-0000-000044150000}"/>
    <cellStyle name="Обычный 6" xfId="958" xr:uid="{00000000-0005-0000-0000-000045150000}"/>
    <cellStyle name="Обычный 6 2" xfId="959" xr:uid="{00000000-0005-0000-0000-000046150000}"/>
    <cellStyle name="Обычный 6 3" xfId="7920" xr:uid="{00000000-0005-0000-0000-000047150000}"/>
    <cellStyle name="Обычный 60" xfId="5988" xr:uid="{00000000-0005-0000-0000-000048150000}"/>
    <cellStyle name="Обычный 60 2" xfId="8393" xr:uid="{00000000-0005-0000-0000-000049150000}"/>
    <cellStyle name="Обычный 61" xfId="5989" xr:uid="{00000000-0005-0000-0000-00004A150000}"/>
    <cellStyle name="Обычный 61 2" xfId="8394" xr:uid="{00000000-0005-0000-0000-00004B150000}"/>
    <cellStyle name="Обычный 62" xfId="5959" xr:uid="{00000000-0005-0000-0000-00004C150000}"/>
    <cellStyle name="Обычный 62 2" xfId="8368" xr:uid="{00000000-0005-0000-0000-00004D150000}"/>
    <cellStyle name="Обычный 63" xfId="5979" xr:uid="{00000000-0005-0000-0000-00004E150000}"/>
    <cellStyle name="Обычный 63 2" xfId="8384" xr:uid="{00000000-0005-0000-0000-00004F150000}"/>
    <cellStyle name="Обычный 64" xfId="5981" xr:uid="{00000000-0005-0000-0000-000050150000}"/>
    <cellStyle name="Обычный 64 2" xfId="8386" xr:uid="{00000000-0005-0000-0000-000051150000}"/>
    <cellStyle name="Обычный 65" xfId="5984" xr:uid="{00000000-0005-0000-0000-000052150000}"/>
    <cellStyle name="Обычный 65 2" xfId="8389" xr:uid="{00000000-0005-0000-0000-000053150000}"/>
    <cellStyle name="Обычный 66" xfId="5990" xr:uid="{00000000-0005-0000-0000-000054150000}"/>
    <cellStyle name="Обычный 66 2" xfId="8395" xr:uid="{00000000-0005-0000-0000-000055150000}"/>
    <cellStyle name="Обычный 67" xfId="5960" xr:uid="{00000000-0005-0000-0000-000056150000}"/>
    <cellStyle name="Обычный 67 2" xfId="8369" xr:uid="{00000000-0005-0000-0000-000057150000}"/>
    <cellStyle name="Обычный 68" xfId="5992" xr:uid="{00000000-0005-0000-0000-000058150000}"/>
    <cellStyle name="Обычный 68 2" xfId="8397" xr:uid="{00000000-0005-0000-0000-000059150000}"/>
    <cellStyle name="Обычный 69" xfId="5962" xr:uid="{00000000-0005-0000-0000-00005A150000}"/>
    <cellStyle name="Обычный 69 2" xfId="8371" xr:uid="{00000000-0005-0000-0000-00005B150000}"/>
    <cellStyle name="Обычный 7" xfId="960" xr:uid="{00000000-0005-0000-0000-00005C150000}"/>
    <cellStyle name="Обычный 7 2" xfId="2060" xr:uid="{00000000-0005-0000-0000-00005D150000}"/>
    <cellStyle name="Обычный 70" xfId="5993" xr:uid="{00000000-0005-0000-0000-00005E150000}"/>
    <cellStyle name="Обычный 70 2" xfId="8398" xr:uid="{00000000-0005-0000-0000-00005F150000}"/>
    <cellStyle name="Обычный 71" xfId="5996" xr:uid="{00000000-0005-0000-0000-000060150000}"/>
    <cellStyle name="Обычный 71 2" xfId="8401" xr:uid="{00000000-0005-0000-0000-000061150000}"/>
    <cellStyle name="Обычный 72" xfId="5997" xr:uid="{00000000-0005-0000-0000-000062150000}"/>
    <cellStyle name="Обычный 72 2" xfId="8402" xr:uid="{00000000-0005-0000-0000-000063150000}"/>
    <cellStyle name="Обычный 73" xfId="6008" xr:uid="{00000000-0005-0000-0000-000064150000}"/>
    <cellStyle name="Обычный 73 2" xfId="8411" xr:uid="{00000000-0005-0000-0000-000065150000}"/>
    <cellStyle name="Обычный 74" xfId="5999" xr:uid="{00000000-0005-0000-0000-000066150000}"/>
    <cellStyle name="Обычный 74 2" xfId="8404" xr:uid="{00000000-0005-0000-0000-000067150000}"/>
    <cellStyle name="Обычный 75" xfId="6003" xr:uid="{00000000-0005-0000-0000-000068150000}"/>
    <cellStyle name="Обычный 75 2" xfId="8407" xr:uid="{00000000-0005-0000-0000-000069150000}"/>
    <cellStyle name="Обычный 76" xfId="6019" xr:uid="{00000000-0005-0000-0000-00006A150000}"/>
    <cellStyle name="Обычный 76 2" xfId="8416" xr:uid="{00000000-0005-0000-0000-00006B150000}"/>
    <cellStyle name="Обычный 77" xfId="6020" xr:uid="{00000000-0005-0000-0000-00006C150000}"/>
    <cellStyle name="Обычный 77 2" xfId="8417" xr:uid="{00000000-0005-0000-0000-00006D150000}"/>
    <cellStyle name="Обычный 78" xfId="6021" xr:uid="{00000000-0005-0000-0000-00006E150000}"/>
    <cellStyle name="Обычный 78 2" xfId="8418" xr:uid="{00000000-0005-0000-0000-00006F150000}"/>
    <cellStyle name="Обычный 79" xfId="7701" xr:uid="{00000000-0005-0000-0000-000070150000}"/>
    <cellStyle name="Обычный 79 2" xfId="8461" xr:uid="{00000000-0005-0000-0000-000071150000}"/>
    <cellStyle name="Обычный 8" xfId="4" xr:uid="{00000000-0005-0000-0000-000072150000}"/>
    <cellStyle name="Обычный 80" xfId="7703" xr:uid="{00000000-0005-0000-0000-000073150000}"/>
    <cellStyle name="Обычный 80 2" xfId="8463" xr:uid="{00000000-0005-0000-0000-000074150000}"/>
    <cellStyle name="Обычный 81" xfId="7705" xr:uid="{00000000-0005-0000-0000-000075150000}"/>
    <cellStyle name="Обычный 81 2" xfId="8465" xr:uid="{00000000-0005-0000-0000-000076150000}"/>
    <cellStyle name="Обычный 82" xfId="7707" xr:uid="{00000000-0005-0000-0000-000077150000}"/>
    <cellStyle name="Обычный 82 2" xfId="8467" xr:uid="{00000000-0005-0000-0000-000078150000}"/>
    <cellStyle name="Обычный 83" xfId="7709" xr:uid="{00000000-0005-0000-0000-000079150000}"/>
    <cellStyle name="Обычный 83 2" xfId="8469" xr:uid="{00000000-0005-0000-0000-00007A150000}"/>
    <cellStyle name="Обычный 84" xfId="7711" xr:uid="{00000000-0005-0000-0000-00007B150000}"/>
    <cellStyle name="Обычный 84 2" xfId="8471" xr:uid="{00000000-0005-0000-0000-00007C150000}"/>
    <cellStyle name="Обычный 85" xfId="7713" xr:uid="{00000000-0005-0000-0000-00007D150000}"/>
    <cellStyle name="Обычный 85 2" xfId="8473" xr:uid="{00000000-0005-0000-0000-00007E150000}"/>
    <cellStyle name="Обычный 86" xfId="7715" xr:uid="{00000000-0005-0000-0000-00007F150000}"/>
    <cellStyle name="Обычный 86 2" xfId="8475" xr:uid="{00000000-0005-0000-0000-000080150000}"/>
    <cellStyle name="Обычный 87" xfId="7717" xr:uid="{00000000-0005-0000-0000-000081150000}"/>
    <cellStyle name="Обычный 87 2" xfId="8477" xr:uid="{00000000-0005-0000-0000-000082150000}"/>
    <cellStyle name="Обычный 88" xfId="7719" xr:uid="{00000000-0005-0000-0000-000083150000}"/>
    <cellStyle name="Обычный 88 2" xfId="8479" xr:uid="{00000000-0005-0000-0000-000084150000}"/>
    <cellStyle name="Обычный 89" xfId="7721" xr:uid="{00000000-0005-0000-0000-000085150000}"/>
    <cellStyle name="Обычный 89 2" xfId="8481" xr:uid="{00000000-0005-0000-0000-000086150000}"/>
    <cellStyle name="Обычный 9" xfId="1801" xr:uid="{00000000-0005-0000-0000-000087150000}"/>
    <cellStyle name="Обычный 90" xfId="7723" xr:uid="{00000000-0005-0000-0000-000088150000}"/>
    <cellStyle name="Обычный 90 2" xfId="8483" xr:uid="{00000000-0005-0000-0000-000089150000}"/>
    <cellStyle name="Обычный 91" xfId="7726" xr:uid="{00000000-0005-0000-0000-00008A150000}"/>
    <cellStyle name="Обычный 91 2" xfId="8486" xr:uid="{00000000-0005-0000-0000-00008B150000}"/>
    <cellStyle name="Обычный 92" xfId="7727" xr:uid="{00000000-0005-0000-0000-00008C150000}"/>
    <cellStyle name="Обычный 92 2" xfId="8487" xr:uid="{00000000-0005-0000-0000-00008D150000}"/>
    <cellStyle name="Обычный 93" xfId="7729" xr:uid="{00000000-0005-0000-0000-00008E150000}"/>
    <cellStyle name="Обычный 93 2" xfId="8489" xr:uid="{00000000-0005-0000-0000-00008F150000}"/>
    <cellStyle name="Обычный 94" xfId="7731" xr:uid="{00000000-0005-0000-0000-000090150000}"/>
    <cellStyle name="Обычный 94 2" xfId="8491" xr:uid="{00000000-0005-0000-0000-000091150000}"/>
    <cellStyle name="Обычный 95" xfId="7733" xr:uid="{00000000-0005-0000-0000-000092150000}"/>
    <cellStyle name="Обычный 95 2" xfId="8493" xr:uid="{00000000-0005-0000-0000-000093150000}"/>
    <cellStyle name="Обычный 96" xfId="7735" xr:uid="{00000000-0005-0000-0000-000094150000}"/>
    <cellStyle name="Обычный 96 2" xfId="8495" xr:uid="{00000000-0005-0000-0000-000095150000}"/>
    <cellStyle name="Обычный 97" xfId="7737" xr:uid="{00000000-0005-0000-0000-000096150000}"/>
    <cellStyle name="Обычный 97 2" xfId="8497" xr:uid="{00000000-0005-0000-0000-000097150000}"/>
    <cellStyle name="Обычный 98" xfId="7739" xr:uid="{00000000-0005-0000-0000-000098150000}"/>
    <cellStyle name="Обычный 98 2" xfId="8499" xr:uid="{00000000-0005-0000-0000-000099150000}"/>
    <cellStyle name="Обычный 99" xfId="7741" xr:uid="{00000000-0005-0000-0000-00009A150000}"/>
    <cellStyle name="Обычный 99 2" xfId="8501" xr:uid="{00000000-0005-0000-0000-00009B150000}"/>
    <cellStyle name="Обычный_Лист1" xfId="5" xr:uid="{00000000-0005-0000-0000-00009C150000}"/>
    <cellStyle name="Обычный_Лист1 2" xfId="4170" xr:uid="{00000000-0005-0000-0000-00009D150000}"/>
    <cellStyle name="Открывавшаяся гиперссылка" xfId="11133" builtinId="9" hidden="1"/>
    <cellStyle name="Открывавшаяся гиперссылка" xfId="11135" builtinId="9" hidden="1"/>
    <cellStyle name="Открывавшаяся гиперссылка" xfId="11137" builtinId="9" hidden="1"/>
    <cellStyle name="Открывавшаяся гиперссылка" xfId="11139" builtinId="9" hidden="1"/>
    <cellStyle name="Открывавшаяся гиперссылка" xfId="11141" builtinId="9" hidden="1"/>
    <cellStyle name="Открывавшаяся гиперссылка" xfId="11143" builtinId="9" hidden="1"/>
    <cellStyle name="Открывавшаяся гиперссылка" xfId="11145" builtinId="9" hidden="1"/>
    <cellStyle name="Плохой 2" xfId="4046" xr:uid="{00000000-0005-0000-0000-0000A5150000}"/>
    <cellStyle name="Примечание 2" xfId="961" xr:uid="{00000000-0005-0000-0000-0000A6150000}"/>
    <cellStyle name="Примечание 2 1" xfId="962" xr:uid="{00000000-0005-0000-0000-0000A7150000}"/>
    <cellStyle name="Примечание 2 2" xfId="963" xr:uid="{00000000-0005-0000-0000-0000A8150000}"/>
    <cellStyle name="Примечание 2 3" xfId="964" xr:uid="{00000000-0005-0000-0000-0000A9150000}"/>
    <cellStyle name="Примечание 2 4" xfId="965" xr:uid="{00000000-0005-0000-0000-0000AA150000}"/>
    <cellStyle name="Примечание 2 5" xfId="4047" xr:uid="{00000000-0005-0000-0000-0000AB150000}"/>
    <cellStyle name="Примечание 2 5 10" xfId="9281" xr:uid="{00000000-0005-0000-0000-0000AC150000}"/>
    <cellStyle name="Примечание 2 5 10 2" xfId="10579" xr:uid="{00000000-0005-0000-0000-0000AD150000}"/>
    <cellStyle name="Примечание 2 5 11" xfId="9208" xr:uid="{00000000-0005-0000-0000-0000AE150000}"/>
    <cellStyle name="Примечание 2 5 11 2" xfId="10509" xr:uid="{00000000-0005-0000-0000-0000AF150000}"/>
    <cellStyle name="Примечание 2 5 12" xfId="9376" xr:uid="{00000000-0005-0000-0000-0000B0150000}"/>
    <cellStyle name="Примечание 2 5 2" xfId="4171" xr:uid="{00000000-0005-0000-0000-0000B1150000}"/>
    <cellStyle name="Примечание 2 5 3" xfId="8340" xr:uid="{00000000-0005-0000-0000-0000B2150000}"/>
    <cellStyle name="Примечание 2 5 3 2" xfId="10096" xr:uid="{00000000-0005-0000-0000-0000B3150000}"/>
    <cellStyle name="Примечание 2 5 4" xfId="9143" xr:uid="{00000000-0005-0000-0000-0000B4150000}"/>
    <cellStyle name="Примечание 2 5 4 2" xfId="10448" xr:uid="{00000000-0005-0000-0000-0000B5150000}"/>
    <cellStyle name="Примечание 2 5 5" xfId="9495" xr:uid="{00000000-0005-0000-0000-0000B6150000}"/>
    <cellStyle name="Примечание 2 5 5 2" xfId="10787" xr:uid="{00000000-0005-0000-0000-0000B7150000}"/>
    <cellStyle name="Примечание 2 5 6" xfId="9537" xr:uid="{00000000-0005-0000-0000-0000B8150000}"/>
    <cellStyle name="Примечание 2 5 6 2" xfId="10829" xr:uid="{00000000-0005-0000-0000-0000B9150000}"/>
    <cellStyle name="Примечание 2 5 7" xfId="9439" xr:uid="{00000000-0005-0000-0000-0000BA150000}"/>
    <cellStyle name="Примечание 2 5 7 2" xfId="10731" xr:uid="{00000000-0005-0000-0000-0000BB150000}"/>
    <cellStyle name="Примечание 2 5 8" xfId="8820" xr:uid="{00000000-0005-0000-0000-0000BC150000}"/>
    <cellStyle name="Примечание 2 5 8 2" xfId="10151" xr:uid="{00000000-0005-0000-0000-0000BD150000}"/>
    <cellStyle name="Примечание 2 5 9" xfId="8873" xr:uid="{00000000-0005-0000-0000-0000BE150000}"/>
    <cellStyle name="Примечание 2 5 9 2" xfId="10200" xr:uid="{00000000-0005-0000-0000-0000BF150000}"/>
    <cellStyle name="Примечание 3" xfId="966" xr:uid="{00000000-0005-0000-0000-0000C0150000}"/>
    <cellStyle name="Примечание 3 2" xfId="4172" xr:uid="{00000000-0005-0000-0000-0000C1150000}"/>
    <cellStyle name="Процентный 10" xfId="11051" xr:uid="{00000000-0005-0000-0000-0000C3150000}"/>
    <cellStyle name="Процентный 2" xfId="10" xr:uid="{00000000-0005-0000-0000-0000C4150000}"/>
    <cellStyle name="Процентный 2 2" xfId="968" xr:uid="{00000000-0005-0000-0000-0000C5150000}"/>
    <cellStyle name="Процентный 2 3" xfId="967" xr:uid="{00000000-0005-0000-0000-0000C6150000}"/>
    <cellStyle name="Процентный 2 3 2" xfId="5877" xr:uid="{00000000-0005-0000-0000-0000C7150000}"/>
    <cellStyle name="Процентный 2 4" xfId="1864" xr:uid="{00000000-0005-0000-0000-0000C8150000}"/>
    <cellStyle name="Процентный 2 5" xfId="9975" xr:uid="{00000000-0005-0000-0000-0000C9150000}"/>
    <cellStyle name="Процентный 3" xfId="969" xr:uid="{00000000-0005-0000-0000-0000CA150000}"/>
    <cellStyle name="Процентный 3 2" xfId="1865" xr:uid="{00000000-0005-0000-0000-0000CB150000}"/>
    <cellStyle name="Процентный 4" xfId="2098" xr:uid="{00000000-0005-0000-0000-0000CC150000}"/>
    <cellStyle name="Процентный 4 2" xfId="4238" xr:uid="{00000000-0005-0000-0000-0000CD150000}"/>
    <cellStyle name="Процентный 5" xfId="3960" xr:uid="{00000000-0005-0000-0000-0000CE150000}"/>
    <cellStyle name="Процентный 6" xfId="5876" xr:uid="{00000000-0005-0000-0000-0000CF150000}"/>
    <cellStyle name="Процентный 6 2" xfId="8367" xr:uid="{00000000-0005-0000-0000-0000D0150000}"/>
    <cellStyle name="Процентный 7" xfId="7724" xr:uid="{00000000-0005-0000-0000-0000D1150000}"/>
    <cellStyle name="Процентный 7 2" xfId="8484" xr:uid="{00000000-0005-0000-0000-0000D2150000}"/>
    <cellStyle name="Процентный 8" xfId="7760" xr:uid="{00000000-0005-0000-0000-0000D3150000}"/>
    <cellStyle name="Процентный 8 2" xfId="8508" xr:uid="{00000000-0005-0000-0000-0000D4150000}"/>
    <cellStyle name="Процентный 8 3" xfId="9443" xr:uid="{00000000-0005-0000-0000-0000D5150000}"/>
    <cellStyle name="Процентный 8 3 2" xfId="10735" xr:uid="{00000000-0005-0000-0000-0000D6150000}"/>
    <cellStyle name="Процентный 9" xfId="8018" xr:uid="{00000000-0005-0000-0000-0000D7150000}"/>
    <cellStyle name="Процентный 9 2" xfId="8639" xr:uid="{00000000-0005-0000-0000-0000D8150000}"/>
    <cellStyle name="Связанная ячейка 2" xfId="4048" xr:uid="{00000000-0005-0000-0000-0000D9150000}"/>
    <cellStyle name="Стиль 1" xfId="970" xr:uid="{00000000-0005-0000-0000-0000DA150000}"/>
    <cellStyle name="Стиль 2" xfId="971" xr:uid="{00000000-0005-0000-0000-0000DB150000}"/>
    <cellStyle name="Стиль 3" xfId="972" xr:uid="{00000000-0005-0000-0000-0000DC150000}"/>
    <cellStyle name="Стиль_консолидации" xfId="973" xr:uid="{00000000-0005-0000-0000-0000DD150000}"/>
    <cellStyle name="Текст предупреждения 2" xfId="4049" xr:uid="{00000000-0005-0000-0000-0000DE150000}"/>
    <cellStyle name="Тысячи [0]_96111" xfId="974" xr:uid="{00000000-0005-0000-0000-0000DF150000}"/>
    <cellStyle name="Тысячи_96111" xfId="975" xr:uid="{00000000-0005-0000-0000-0000E0150000}"/>
    <cellStyle name="Үђғһ‹һ‚һљ1" xfId="976" xr:uid="{00000000-0005-0000-0000-0000E1150000}"/>
    <cellStyle name="Үђғһ‹һ‚һљ2" xfId="977" xr:uid="{00000000-0005-0000-0000-0000E2150000}"/>
    <cellStyle name="Финансовый" xfId="11029" builtinId="3"/>
    <cellStyle name="Финансовый [0] 10" xfId="978" xr:uid="{00000000-0005-0000-0000-0000E4150000}"/>
    <cellStyle name="Финансовый [0] 10 2" xfId="979" xr:uid="{00000000-0005-0000-0000-0000E5150000}"/>
    <cellStyle name="Финансовый [0] 10 2 2" xfId="2952" xr:uid="{00000000-0005-0000-0000-0000E6150000}"/>
    <cellStyle name="Финансовый [0] 10 2 3" xfId="5020" xr:uid="{00000000-0005-0000-0000-0000E7150000}"/>
    <cellStyle name="Финансовый [0] 10 2 4" xfId="6864" xr:uid="{00000000-0005-0000-0000-0000E8150000}"/>
    <cellStyle name="Финансовый [0] 10 3" xfId="2951" xr:uid="{00000000-0005-0000-0000-0000E9150000}"/>
    <cellStyle name="Финансовый [0] 10 4" xfId="5019" xr:uid="{00000000-0005-0000-0000-0000EA150000}"/>
    <cellStyle name="Финансовый [0] 10 5" xfId="6863" xr:uid="{00000000-0005-0000-0000-0000EB150000}"/>
    <cellStyle name="Финансовый [0] 11" xfId="980" xr:uid="{00000000-0005-0000-0000-0000EC150000}"/>
    <cellStyle name="Финансовый [0] 11 2" xfId="981" xr:uid="{00000000-0005-0000-0000-0000ED150000}"/>
    <cellStyle name="Финансовый [0] 11 2 2" xfId="2954" xr:uid="{00000000-0005-0000-0000-0000EE150000}"/>
    <cellStyle name="Финансовый [0] 11 2 3" xfId="5022" xr:uid="{00000000-0005-0000-0000-0000EF150000}"/>
    <cellStyle name="Финансовый [0] 11 2 4" xfId="6866" xr:uid="{00000000-0005-0000-0000-0000F0150000}"/>
    <cellStyle name="Финансовый [0] 11 3" xfId="2953" xr:uid="{00000000-0005-0000-0000-0000F1150000}"/>
    <cellStyle name="Финансовый [0] 11 4" xfId="5021" xr:uid="{00000000-0005-0000-0000-0000F2150000}"/>
    <cellStyle name="Финансовый [0] 11 5" xfId="6865" xr:uid="{00000000-0005-0000-0000-0000F3150000}"/>
    <cellStyle name="Финансовый [0] 12" xfId="982" xr:uid="{00000000-0005-0000-0000-0000F4150000}"/>
    <cellStyle name="Финансовый [0] 12 2" xfId="983" xr:uid="{00000000-0005-0000-0000-0000F5150000}"/>
    <cellStyle name="Финансовый [0] 12 2 2" xfId="2956" xr:uid="{00000000-0005-0000-0000-0000F6150000}"/>
    <cellStyle name="Финансовый [0] 12 2 3" xfId="5024" xr:uid="{00000000-0005-0000-0000-0000F7150000}"/>
    <cellStyle name="Финансовый [0] 12 2 4" xfId="6868" xr:uid="{00000000-0005-0000-0000-0000F8150000}"/>
    <cellStyle name="Финансовый [0] 12 3" xfId="2955" xr:uid="{00000000-0005-0000-0000-0000F9150000}"/>
    <cellStyle name="Финансовый [0] 12 4" xfId="5023" xr:uid="{00000000-0005-0000-0000-0000FA150000}"/>
    <cellStyle name="Финансовый [0] 12 5" xfId="6867" xr:uid="{00000000-0005-0000-0000-0000FB150000}"/>
    <cellStyle name="Финансовый [0] 13" xfId="984" xr:uid="{00000000-0005-0000-0000-0000FC150000}"/>
    <cellStyle name="Финансовый [0] 13 2" xfId="985" xr:uid="{00000000-0005-0000-0000-0000FD150000}"/>
    <cellStyle name="Финансовый [0] 13 2 2" xfId="2958" xr:uid="{00000000-0005-0000-0000-0000FE150000}"/>
    <cellStyle name="Финансовый [0] 13 2 3" xfId="5026" xr:uid="{00000000-0005-0000-0000-0000FF150000}"/>
    <cellStyle name="Финансовый [0] 13 2 4" xfId="6870" xr:uid="{00000000-0005-0000-0000-000000160000}"/>
    <cellStyle name="Финансовый [0] 13 3" xfId="2957" xr:uid="{00000000-0005-0000-0000-000001160000}"/>
    <cellStyle name="Финансовый [0] 13 4" xfId="5025" xr:uid="{00000000-0005-0000-0000-000002160000}"/>
    <cellStyle name="Финансовый [0] 13 5" xfId="6869" xr:uid="{00000000-0005-0000-0000-000003160000}"/>
    <cellStyle name="Финансовый [0] 14" xfId="986" xr:uid="{00000000-0005-0000-0000-000004160000}"/>
    <cellStyle name="Финансовый [0] 14 2" xfId="987" xr:uid="{00000000-0005-0000-0000-000005160000}"/>
    <cellStyle name="Финансовый [0] 14 2 2" xfId="2960" xr:uid="{00000000-0005-0000-0000-000006160000}"/>
    <cellStyle name="Финансовый [0] 14 2 3" xfId="5028" xr:uid="{00000000-0005-0000-0000-000007160000}"/>
    <cellStyle name="Финансовый [0] 14 2 4" xfId="6872" xr:uid="{00000000-0005-0000-0000-000008160000}"/>
    <cellStyle name="Финансовый [0] 14 3" xfId="2959" xr:uid="{00000000-0005-0000-0000-000009160000}"/>
    <cellStyle name="Финансовый [0] 14 4" xfId="5027" xr:uid="{00000000-0005-0000-0000-00000A160000}"/>
    <cellStyle name="Финансовый [0] 14 5" xfId="6871" xr:uid="{00000000-0005-0000-0000-00000B160000}"/>
    <cellStyle name="Финансовый [0] 15" xfId="988" xr:uid="{00000000-0005-0000-0000-00000C160000}"/>
    <cellStyle name="Финансовый [0] 15 2" xfId="989" xr:uid="{00000000-0005-0000-0000-00000D160000}"/>
    <cellStyle name="Финансовый [0] 15 2 2" xfId="2962" xr:uid="{00000000-0005-0000-0000-00000E160000}"/>
    <cellStyle name="Финансовый [0] 15 2 3" xfId="5030" xr:uid="{00000000-0005-0000-0000-00000F160000}"/>
    <cellStyle name="Финансовый [0] 15 2 4" xfId="6874" xr:uid="{00000000-0005-0000-0000-000010160000}"/>
    <cellStyle name="Финансовый [0] 15 3" xfId="2961" xr:uid="{00000000-0005-0000-0000-000011160000}"/>
    <cellStyle name="Финансовый [0] 15 4" xfId="5029" xr:uid="{00000000-0005-0000-0000-000012160000}"/>
    <cellStyle name="Финансовый [0] 15 5" xfId="6873" xr:uid="{00000000-0005-0000-0000-000013160000}"/>
    <cellStyle name="Финансовый [0] 16" xfId="990" xr:uid="{00000000-0005-0000-0000-000014160000}"/>
    <cellStyle name="Финансовый [0] 16 2" xfId="991" xr:uid="{00000000-0005-0000-0000-000015160000}"/>
    <cellStyle name="Финансовый [0] 16 2 2" xfId="2964" xr:uid="{00000000-0005-0000-0000-000016160000}"/>
    <cellStyle name="Финансовый [0] 16 2 3" xfId="5032" xr:uid="{00000000-0005-0000-0000-000017160000}"/>
    <cellStyle name="Финансовый [0] 16 2 4" xfId="6876" xr:uid="{00000000-0005-0000-0000-000018160000}"/>
    <cellStyle name="Финансовый [0] 16 3" xfId="2963" xr:uid="{00000000-0005-0000-0000-000019160000}"/>
    <cellStyle name="Финансовый [0] 16 4" xfId="5031" xr:uid="{00000000-0005-0000-0000-00001A160000}"/>
    <cellStyle name="Финансовый [0] 16 5" xfId="6875" xr:uid="{00000000-0005-0000-0000-00001B160000}"/>
    <cellStyle name="Финансовый [0] 2" xfId="992" xr:uid="{00000000-0005-0000-0000-00001C160000}"/>
    <cellStyle name="Финансовый [0] 2 2" xfId="993" xr:uid="{00000000-0005-0000-0000-00001D160000}"/>
    <cellStyle name="Финансовый [0] 2 2 2" xfId="2966" xr:uid="{00000000-0005-0000-0000-00001E160000}"/>
    <cellStyle name="Финансовый [0] 2 2 3" xfId="5034" xr:uid="{00000000-0005-0000-0000-00001F160000}"/>
    <cellStyle name="Финансовый [0] 2 2 4" xfId="6878" xr:uid="{00000000-0005-0000-0000-000020160000}"/>
    <cellStyle name="Финансовый [0] 2 3" xfId="2965" xr:uid="{00000000-0005-0000-0000-000021160000}"/>
    <cellStyle name="Финансовый [0] 2 4" xfId="5033" xr:uid="{00000000-0005-0000-0000-000022160000}"/>
    <cellStyle name="Финансовый [0] 2 5" xfId="6877" xr:uid="{00000000-0005-0000-0000-000023160000}"/>
    <cellStyle name="Финансовый [0] 3" xfId="994" xr:uid="{00000000-0005-0000-0000-000024160000}"/>
    <cellStyle name="Финансовый [0] 3 2" xfId="995" xr:uid="{00000000-0005-0000-0000-000025160000}"/>
    <cellStyle name="Финансовый [0] 3 2 2" xfId="2968" xr:uid="{00000000-0005-0000-0000-000026160000}"/>
    <cellStyle name="Финансовый [0] 3 2 3" xfId="5036" xr:uid="{00000000-0005-0000-0000-000027160000}"/>
    <cellStyle name="Финансовый [0] 3 2 4" xfId="6880" xr:uid="{00000000-0005-0000-0000-000028160000}"/>
    <cellStyle name="Финансовый [0] 3 3" xfId="2967" xr:uid="{00000000-0005-0000-0000-000029160000}"/>
    <cellStyle name="Финансовый [0] 3 4" xfId="5035" xr:uid="{00000000-0005-0000-0000-00002A160000}"/>
    <cellStyle name="Финансовый [0] 3 5" xfId="6879" xr:uid="{00000000-0005-0000-0000-00002B160000}"/>
    <cellStyle name="Финансовый [0] 4" xfId="996" xr:uid="{00000000-0005-0000-0000-00002C160000}"/>
    <cellStyle name="Финансовый [0] 4 2" xfId="997" xr:uid="{00000000-0005-0000-0000-00002D160000}"/>
    <cellStyle name="Финансовый [0] 4 2 2" xfId="2970" xr:uid="{00000000-0005-0000-0000-00002E160000}"/>
    <cellStyle name="Финансовый [0] 4 2 3" xfId="5038" xr:uid="{00000000-0005-0000-0000-00002F160000}"/>
    <cellStyle name="Финансовый [0] 4 2 4" xfId="6882" xr:uid="{00000000-0005-0000-0000-000030160000}"/>
    <cellStyle name="Финансовый [0] 4 3" xfId="2969" xr:uid="{00000000-0005-0000-0000-000031160000}"/>
    <cellStyle name="Финансовый [0] 4 4" xfId="5037" xr:uid="{00000000-0005-0000-0000-000032160000}"/>
    <cellStyle name="Финансовый [0] 4 5" xfId="6881" xr:uid="{00000000-0005-0000-0000-000033160000}"/>
    <cellStyle name="Финансовый [0] 5" xfId="998" xr:uid="{00000000-0005-0000-0000-000034160000}"/>
    <cellStyle name="Финансовый [0] 5 2" xfId="999" xr:uid="{00000000-0005-0000-0000-000035160000}"/>
    <cellStyle name="Финансовый [0] 5 2 2" xfId="2972" xr:uid="{00000000-0005-0000-0000-000036160000}"/>
    <cellStyle name="Финансовый [0] 5 2 3" xfId="5040" xr:uid="{00000000-0005-0000-0000-000037160000}"/>
    <cellStyle name="Финансовый [0] 5 2 4" xfId="6884" xr:uid="{00000000-0005-0000-0000-000038160000}"/>
    <cellStyle name="Финансовый [0] 5 3" xfId="2971" xr:uid="{00000000-0005-0000-0000-000039160000}"/>
    <cellStyle name="Финансовый [0] 5 4" xfId="5039" xr:uid="{00000000-0005-0000-0000-00003A160000}"/>
    <cellStyle name="Финансовый [0] 5 5" xfId="6883" xr:uid="{00000000-0005-0000-0000-00003B160000}"/>
    <cellStyle name="Финансовый [0] 6" xfId="1000" xr:uid="{00000000-0005-0000-0000-00003C160000}"/>
    <cellStyle name="Финансовый [0] 6 2" xfId="1001" xr:uid="{00000000-0005-0000-0000-00003D160000}"/>
    <cellStyle name="Финансовый [0] 6 2 2" xfId="2974" xr:uid="{00000000-0005-0000-0000-00003E160000}"/>
    <cellStyle name="Финансовый [0] 6 2 3" xfId="5042" xr:uid="{00000000-0005-0000-0000-00003F160000}"/>
    <cellStyle name="Финансовый [0] 6 2 4" xfId="6886" xr:uid="{00000000-0005-0000-0000-000040160000}"/>
    <cellStyle name="Финансовый [0] 6 3" xfId="2973" xr:uid="{00000000-0005-0000-0000-000041160000}"/>
    <cellStyle name="Финансовый [0] 6 4" xfId="5041" xr:uid="{00000000-0005-0000-0000-000042160000}"/>
    <cellStyle name="Финансовый [0] 6 5" xfId="6885" xr:uid="{00000000-0005-0000-0000-000043160000}"/>
    <cellStyle name="Финансовый [0] 7" xfId="1002" xr:uid="{00000000-0005-0000-0000-000044160000}"/>
    <cellStyle name="Финансовый [0] 7 2" xfId="1003" xr:uid="{00000000-0005-0000-0000-000045160000}"/>
    <cellStyle name="Финансовый [0] 7 2 2" xfId="2976" xr:uid="{00000000-0005-0000-0000-000046160000}"/>
    <cellStyle name="Финансовый [0] 7 2 3" xfId="5044" xr:uid="{00000000-0005-0000-0000-000047160000}"/>
    <cellStyle name="Финансовый [0] 7 2 4" xfId="6888" xr:uid="{00000000-0005-0000-0000-000048160000}"/>
    <cellStyle name="Финансовый [0] 7 3" xfId="2975" xr:uid="{00000000-0005-0000-0000-000049160000}"/>
    <cellStyle name="Финансовый [0] 7 4" xfId="5043" xr:uid="{00000000-0005-0000-0000-00004A160000}"/>
    <cellStyle name="Финансовый [0] 7 5" xfId="6887" xr:uid="{00000000-0005-0000-0000-00004B160000}"/>
    <cellStyle name="Финансовый [0] 8" xfId="1004" xr:uid="{00000000-0005-0000-0000-00004C160000}"/>
    <cellStyle name="Финансовый [0] 8 2" xfId="1005" xr:uid="{00000000-0005-0000-0000-00004D160000}"/>
    <cellStyle name="Финансовый [0] 8 2 2" xfId="2978" xr:uid="{00000000-0005-0000-0000-00004E160000}"/>
    <cellStyle name="Финансовый [0] 8 2 3" xfId="5046" xr:uid="{00000000-0005-0000-0000-00004F160000}"/>
    <cellStyle name="Финансовый [0] 8 2 4" xfId="6890" xr:uid="{00000000-0005-0000-0000-000050160000}"/>
    <cellStyle name="Финансовый [0] 8 3" xfId="2977" xr:uid="{00000000-0005-0000-0000-000051160000}"/>
    <cellStyle name="Финансовый [0] 8 4" xfId="5045" xr:uid="{00000000-0005-0000-0000-000052160000}"/>
    <cellStyle name="Финансовый [0] 8 5" xfId="6889" xr:uid="{00000000-0005-0000-0000-000053160000}"/>
    <cellStyle name="Финансовый [0] 9" xfId="1006" xr:uid="{00000000-0005-0000-0000-000054160000}"/>
    <cellStyle name="Финансовый [0] 9 2" xfId="1007" xr:uid="{00000000-0005-0000-0000-000055160000}"/>
    <cellStyle name="Финансовый [0] 9 2 2" xfId="2980" xr:uid="{00000000-0005-0000-0000-000056160000}"/>
    <cellStyle name="Финансовый [0] 9 2 3" xfId="5048" xr:uid="{00000000-0005-0000-0000-000057160000}"/>
    <cellStyle name="Финансовый [0] 9 2 4" xfId="6892" xr:uid="{00000000-0005-0000-0000-000058160000}"/>
    <cellStyle name="Финансовый [0] 9 3" xfId="2979" xr:uid="{00000000-0005-0000-0000-000059160000}"/>
    <cellStyle name="Финансовый [0] 9 4" xfId="5047" xr:uid="{00000000-0005-0000-0000-00005A160000}"/>
    <cellStyle name="Финансовый [0] 9 5" xfId="6891" xr:uid="{00000000-0005-0000-0000-00005B160000}"/>
    <cellStyle name="Финансовый 10" xfId="1008" xr:uid="{00000000-0005-0000-0000-00005C160000}"/>
    <cellStyle name="Финансовый 10 2" xfId="1009" xr:uid="{00000000-0005-0000-0000-00005D160000}"/>
    <cellStyle name="Финансовый 10 2 2" xfId="1010" xr:uid="{00000000-0005-0000-0000-00005E160000}"/>
    <cellStyle name="Финансовый 10 2 2 2" xfId="1011" xr:uid="{00000000-0005-0000-0000-00005F160000}"/>
    <cellStyle name="Финансовый 10 2 2 2 2" xfId="2984" xr:uid="{00000000-0005-0000-0000-000060160000}"/>
    <cellStyle name="Финансовый 10 2 2 2 3" xfId="5052" xr:uid="{00000000-0005-0000-0000-000061160000}"/>
    <cellStyle name="Финансовый 10 2 2 2 4" xfId="6896" xr:uid="{00000000-0005-0000-0000-000062160000}"/>
    <cellStyle name="Финансовый 10 2 2 3" xfId="2983" xr:uid="{00000000-0005-0000-0000-000063160000}"/>
    <cellStyle name="Финансовый 10 2 2 4" xfId="5051" xr:uid="{00000000-0005-0000-0000-000064160000}"/>
    <cellStyle name="Финансовый 10 2 2 5" xfId="6895" xr:uid="{00000000-0005-0000-0000-000065160000}"/>
    <cellStyle name="Финансовый 10 2 3" xfId="1012" xr:uid="{00000000-0005-0000-0000-000066160000}"/>
    <cellStyle name="Финансовый 10 2 3 2" xfId="1013" xr:uid="{00000000-0005-0000-0000-000067160000}"/>
    <cellStyle name="Финансовый 10 2 3 2 2" xfId="2986" xr:uid="{00000000-0005-0000-0000-000068160000}"/>
    <cellStyle name="Финансовый 10 2 3 2 3" xfId="5054" xr:uid="{00000000-0005-0000-0000-000069160000}"/>
    <cellStyle name="Финансовый 10 2 3 2 4" xfId="6898" xr:uid="{00000000-0005-0000-0000-00006A160000}"/>
    <cellStyle name="Финансовый 10 2 3 3" xfId="2985" xr:uid="{00000000-0005-0000-0000-00006B160000}"/>
    <cellStyle name="Финансовый 10 2 3 4" xfId="5053" xr:uid="{00000000-0005-0000-0000-00006C160000}"/>
    <cellStyle name="Финансовый 10 2 3 5" xfId="6897" xr:uid="{00000000-0005-0000-0000-00006D160000}"/>
    <cellStyle name="Финансовый 10 2 4" xfId="2982" xr:uid="{00000000-0005-0000-0000-00006E160000}"/>
    <cellStyle name="Финансовый 10 2 4 2" xfId="5050" xr:uid="{00000000-0005-0000-0000-00006F160000}"/>
    <cellStyle name="Финансовый 10 2 5" xfId="4176" xr:uid="{00000000-0005-0000-0000-000070160000}"/>
    <cellStyle name="Финансовый 10 2 6" xfId="6894" xr:uid="{00000000-0005-0000-0000-000071160000}"/>
    <cellStyle name="Финансовый 10 3" xfId="2981" xr:uid="{00000000-0005-0000-0000-000072160000}"/>
    <cellStyle name="Финансовый 10 3 2" xfId="5049" xr:uid="{00000000-0005-0000-0000-000073160000}"/>
    <cellStyle name="Финансовый 10 4" xfId="4175" xr:uid="{00000000-0005-0000-0000-000074160000}"/>
    <cellStyle name="Финансовый 10 5" xfId="6893" xr:uid="{00000000-0005-0000-0000-000075160000}"/>
    <cellStyle name="Финансовый 100" xfId="1014" xr:uid="{00000000-0005-0000-0000-000076160000}"/>
    <cellStyle name="Финансовый 100 2" xfId="1015" xr:uid="{00000000-0005-0000-0000-000077160000}"/>
    <cellStyle name="Финансовый 100 2 2" xfId="2988" xr:uid="{00000000-0005-0000-0000-000078160000}"/>
    <cellStyle name="Финансовый 100 2 3" xfId="5056" xr:uid="{00000000-0005-0000-0000-000079160000}"/>
    <cellStyle name="Финансовый 100 2 4" xfId="6900" xr:uid="{00000000-0005-0000-0000-00007A160000}"/>
    <cellStyle name="Финансовый 100 3" xfId="2987" xr:uid="{00000000-0005-0000-0000-00007B160000}"/>
    <cellStyle name="Финансовый 100 4" xfId="5055" xr:uid="{00000000-0005-0000-0000-00007C160000}"/>
    <cellStyle name="Финансовый 100 5" xfId="6899" xr:uid="{00000000-0005-0000-0000-00007D160000}"/>
    <cellStyle name="Финансовый 1000" xfId="7777" xr:uid="{00000000-0005-0000-0000-00007E160000}"/>
    <cellStyle name="Финансовый 1000 2" xfId="8525" xr:uid="{00000000-0005-0000-0000-00007F160000}"/>
    <cellStyle name="Финансовый 1000 3" xfId="9460" xr:uid="{00000000-0005-0000-0000-000080160000}"/>
    <cellStyle name="Финансовый 1000 3 2" xfId="10752" xr:uid="{00000000-0005-0000-0000-000081160000}"/>
    <cellStyle name="Финансовый 1001" xfId="7778" xr:uid="{00000000-0005-0000-0000-000082160000}"/>
    <cellStyle name="Финансовый 1001 2" xfId="8526" xr:uid="{00000000-0005-0000-0000-000083160000}"/>
    <cellStyle name="Финансовый 1001 3" xfId="9461" xr:uid="{00000000-0005-0000-0000-000084160000}"/>
    <cellStyle name="Финансовый 1001 3 2" xfId="10753" xr:uid="{00000000-0005-0000-0000-000085160000}"/>
    <cellStyle name="Финансовый 1002" xfId="7779" xr:uid="{00000000-0005-0000-0000-000086160000}"/>
    <cellStyle name="Финансовый 1002 2" xfId="8527" xr:uid="{00000000-0005-0000-0000-000087160000}"/>
    <cellStyle name="Финансовый 1002 3" xfId="9462" xr:uid="{00000000-0005-0000-0000-000088160000}"/>
    <cellStyle name="Финансовый 1002 3 2" xfId="10754" xr:uid="{00000000-0005-0000-0000-000089160000}"/>
    <cellStyle name="Финансовый 1003" xfId="7780" xr:uid="{00000000-0005-0000-0000-00008A160000}"/>
    <cellStyle name="Финансовый 1003 2" xfId="8528" xr:uid="{00000000-0005-0000-0000-00008B160000}"/>
    <cellStyle name="Финансовый 1003 3" xfId="9463" xr:uid="{00000000-0005-0000-0000-00008C160000}"/>
    <cellStyle name="Финансовый 1003 3 2" xfId="10755" xr:uid="{00000000-0005-0000-0000-00008D160000}"/>
    <cellStyle name="Финансовый 1004" xfId="7781" xr:uid="{00000000-0005-0000-0000-00008E160000}"/>
    <cellStyle name="Финансовый 1004 2" xfId="8529" xr:uid="{00000000-0005-0000-0000-00008F160000}"/>
    <cellStyle name="Финансовый 1004 3" xfId="9464" xr:uid="{00000000-0005-0000-0000-000090160000}"/>
    <cellStyle name="Финансовый 1004 3 2" xfId="10756" xr:uid="{00000000-0005-0000-0000-000091160000}"/>
    <cellStyle name="Финансовый 1005" xfId="7782" xr:uid="{00000000-0005-0000-0000-000092160000}"/>
    <cellStyle name="Финансовый 1005 2" xfId="8530" xr:uid="{00000000-0005-0000-0000-000093160000}"/>
    <cellStyle name="Финансовый 1005 3" xfId="9465" xr:uid="{00000000-0005-0000-0000-000094160000}"/>
    <cellStyle name="Финансовый 1005 3 2" xfId="10757" xr:uid="{00000000-0005-0000-0000-000095160000}"/>
    <cellStyle name="Финансовый 1006" xfId="7783" xr:uid="{00000000-0005-0000-0000-000096160000}"/>
    <cellStyle name="Финансовый 1006 2" xfId="8531" xr:uid="{00000000-0005-0000-0000-000097160000}"/>
    <cellStyle name="Финансовый 1006 3" xfId="9466" xr:uid="{00000000-0005-0000-0000-000098160000}"/>
    <cellStyle name="Финансовый 1006 3 2" xfId="10758" xr:uid="{00000000-0005-0000-0000-000099160000}"/>
    <cellStyle name="Финансовый 1007" xfId="7784" xr:uid="{00000000-0005-0000-0000-00009A160000}"/>
    <cellStyle name="Финансовый 1007 2" xfId="8532" xr:uid="{00000000-0005-0000-0000-00009B160000}"/>
    <cellStyle name="Финансовый 1007 3" xfId="9467" xr:uid="{00000000-0005-0000-0000-00009C160000}"/>
    <cellStyle name="Финансовый 1007 3 2" xfId="10759" xr:uid="{00000000-0005-0000-0000-00009D160000}"/>
    <cellStyle name="Финансовый 1008" xfId="7785" xr:uid="{00000000-0005-0000-0000-00009E160000}"/>
    <cellStyle name="Финансовый 1008 2" xfId="8533" xr:uid="{00000000-0005-0000-0000-00009F160000}"/>
    <cellStyle name="Финансовый 1008 3" xfId="9468" xr:uid="{00000000-0005-0000-0000-0000A0160000}"/>
    <cellStyle name="Финансовый 1008 3 2" xfId="10760" xr:uid="{00000000-0005-0000-0000-0000A1160000}"/>
    <cellStyle name="Финансовый 1009" xfId="7786" xr:uid="{00000000-0005-0000-0000-0000A2160000}"/>
    <cellStyle name="Финансовый 1009 2" xfId="8534" xr:uid="{00000000-0005-0000-0000-0000A3160000}"/>
    <cellStyle name="Финансовый 1009 3" xfId="9469" xr:uid="{00000000-0005-0000-0000-0000A4160000}"/>
    <cellStyle name="Финансовый 1009 3 2" xfId="10761" xr:uid="{00000000-0005-0000-0000-0000A5160000}"/>
    <cellStyle name="Финансовый 101" xfId="1016" xr:uid="{00000000-0005-0000-0000-0000A6160000}"/>
    <cellStyle name="Финансовый 101 2" xfId="1017" xr:uid="{00000000-0005-0000-0000-0000A7160000}"/>
    <cellStyle name="Финансовый 101 2 2" xfId="2990" xr:uid="{00000000-0005-0000-0000-0000A8160000}"/>
    <cellStyle name="Финансовый 101 2 3" xfId="5058" xr:uid="{00000000-0005-0000-0000-0000A9160000}"/>
    <cellStyle name="Финансовый 101 2 4" xfId="6902" xr:uid="{00000000-0005-0000-0000-0000AA160000}"/>
    <cellStyle name="Финансовый 101 3" xfId="2989" xr:uid="{00000000-0005-0000-0000-0000AB160000}"/>
    <cellStyle name="Финансовый 101 4" xfId="5057" xr:uid="{00000000-0005-0000-0000-0000AC160000}"/>
    <cellStyle name="Финансовый 101 5" xfId="6901" xr:uid="{00000000-0005-0000-0000-0000AD160000}"/>
    <cellStyle name="Финансовый 1010" xfId="7787" xr:uid="{00000000-0005-0000-0000-0000AE160000}"/>
    <cellStyle name="Финансовый 1010 2" xfId="8535" xr:uid="{00000000-0005-0000-0000-0000AF160000}"/>
    <cellStyle name="Финансовый 1010 3" xfId="9470" xr:uid="{00000000-0005-0000-0000-0000B0160000}"/>
    <cellStyle name="Финансовый 1010 3 2" xfId="10762" xr:uid="{00000000-0005-0000-0000-0000B1160000}"/>
    <cellStyle name="Финансовый 1011" xfId="7788" xr:uid="{00000000-0005-0000-0000-0000B2160000}"/>
    <cellStyle name="Финансовый 1011 2" xfId="8536" xr:uid="{00000000-0005-0000-0000-0000B3160000}"/>
    <cellStyle name="Финансовый 1011 3" xfId="9471" xr:uid="{00000000-0005-0000-0000-0000B4160000}"/>
    <cellStyle name="Финансовый 1011 3 2" xfId="10763" xr:uid="{00000000-0005-0000-0000-0000B5160000}"/>
    <cellStyle name="Финансовый 1012" xfId="7789" xr:uid="{00000000-0005-0000-0000-0000B6160000}"/>
    <cellStyle name="Финансовый 1012 2" xfId="8537" xr:uid="{00000000-0005-0000-0000-0000B7160000}"/>
    <cellStyle name="Финансовый 1012 3" xfId="9472" xr:uid="{00000000-0005-0000-0000-0000B8160000}"/>
    <cellStyle name="Финансовый 1012 3 2" xfId="10764" xr:uid="{00000000-0005-0000-0000-0000B9160000}"/>
    <cellStyle name="Финансовый 1013" xfId="7790" xr:uid="{00000000-0005-0000-0000-0000BA160000}"/>
    <cellStyle name="Финансовый 1013 2" xfId="8538" xr:uid="{00000000-0005-0000-0000-0000BB160000}"/>
    <cellStyle name="Финансовый 1013 3" xfId="9473" xr:uid="{00000000-0005-0000-0000-0000BC160000}"/>
    <cellStyle name="Финансовый 1013 3 2" xfId="10765" xr:uid="{00000000-0005-0000-0000-0000BD160000}"/>
    <cellStyle name="Финансовый 1014" xfId="7791" xr:uid="{00000000-0005-0000-0000-0000BE160000}"/>
    <cellStyle name="Финансовый 1014 2" xfId="8539" xr:uid="{00000000-0005-0000-0000-0000BF160000}"/>
    <cellStyle name="Финансовый 1014 3" xfId="9474" xr:uid="{00000000-0005-0000-0000-0000C0160000}"/>
    <cellStyle name="Финансовый 1014 3 2" xfId="10766" xr:uid="{00000000-0005-0000-0000-0000C1160000}"/>
    <cellStyle name="Финансовый 1015" xfId="7792" xr:uid="{00000000-0005-0000-0000-0000C2160000}"/>
    <cellStyle name="Финансовый 1015 2" xfId="8540" xr:uid="{00000000-0005-0000-0000-0000C3160000}"/>
    <cellStyle name="Финансовый 1015 3" xfId="9475" xr:uid="{00000000-0005-0000-0000-0000C4160000}"/>
    <cellStyle name="Финансовый 1015 3 2" xfId="10767" xr:uid="{00000000-0005-0000-0000-0000C5160000}"/>
    <cellStyle name="Финансовый 1016" xfId="7793" xr:uid="{00000000-0005-0000-0000-0000C6160000}"/>
    <cellStyle name="Финансовый 1016 2" xfId="8541" xr:uid="{00000000-0005-0000-0000-0000C7160000}"/>
    <cellStyle name="Финансовый 1016 3" xfId="9476" xr:uid="{00000000-0005-0000-0000-0000C8160000}"/>
    <cellStyle name="Финансовый 1016 3 2" xfId="10768" xr:uid="{00000000-0005-0000-0000-0000C9160000}"/>
    <cellStyle name="Финансовый 1017" xfId="7796" xr:uid="{00000000-0005-0000-0000-0000CA160000}"/>
    <cellStyle name="Финансовый 1017 2" xfId="8543" xr:uid="{00000000-0005-0000-0000-0000CB160000}"/>
    <cellStyle name="Финансовый 1017 3" xfId="9478" xr:uid="{00000000-0005-0000-0000-0000CC160000}"/>
    <cellStyle name="Финансовый 1017 3 2" xfId="10770" xr:uid="{00000000-0005-0000-0000-0000CD160000}"/>
    <cellStyle name="Финансовый 1018" xfId="7797" xr:uid="{00000000-0005-0000-0000-0000CE160000}"/>
    <cellStyle name="Финансовый 1018 2" xfId="8544" xr:uid="{00000000-0005-0000-0000-0000CF160000}"/>
    <cellStyle name="Финансовый 1018 3" xfId="9479" xr:uid="{00000000-0005-0000-0000-0000D0160000}"/>
    <cellStyle name="Финансовый 1018 3 2" xfId="10771" xr:uid="{00000000-0005-0000-0000-0000D1160000}"/>
    <cellStyle name="Финансовый 1019" xfId="7798" xr:uid="{00000000-0005-0000-0000-0000D2160000}"/>
    <cellStyle name="Финансовый 1019 2" xfId="8545" xr:uid="{00000000-0005-0000-0000-0000D3160000}"/>
    <cellStyle name="Финансовый 1019 3" xfId="9480" xr:uid="{00000000-0005-0000-0000-0000D4160000}"/>
    <cellStyle name="Финансовый 1019 3 2" xfId="10772" xr:uid="{00000000-0005-0000-0000-0000D5160000}"/>
    <cellStyle name="Финансовый 102" xfId="1018" xr:uid="{00000000-0005-0000-0000-0000D6160000}"/>
    <cellStyle name="Финансовый 102 2" xfId="1019" xr:uid="{00000000-0005-0000-0000-0000D7160000}"/>
    <cellStyle name="Финансовый 102 2 2" xfId="2992" xr:uid="{00000000-0005-0000-0000-0000D8160000}"/>
    <cellStyle name="Финансовый 102 2 3" xfId="5060" xr:uid="{00000000-0005-0000-0000-0000D9160000}"/>
    <cellStyle name="Финансовый 102 2 4" xfId="6904" xr:uid="{00000000-0005-0000-0000-0000DA160000}"/>
    <cellStyle name="Финансовый 102 3" xfId="2991" xr:uid="{00000000-0005-0000-0000-0000DB160000}"/>
    <cellStyle name="Финансовый 102 4" xfId="5059" xr:uid="{00000000-0005-0000-0000-0000DC160000}"/>
    <cellStyle name="Финансовый 102 5" xfId="6903" xr:uid="{00000000-0005-0000-0000-0000DD160000}"/>
    <cellStyle name="Финансовый 1020" xfId="7799" xr:uid="{00000000-0005-0000-0000-0000DE160000}"/>
    <cellStyle name="Финансовый 1020 2" xfId="8546" xr:uid="{00000000-0005-0000-0000-0000DF160000}"/>
    <cellStyle name="Финансовый 1020 3" xfId="9481" xr:uid="{00000000-0005-0000-0000-0000E0160000}"/>
    <cellStyle name="Финансовый 1020 3 2" xfId="10773" xr:uid="{00000000-0005-0000-0000-0000E1160000}"/>
    <cellStyle name="Финансовый 1021" xfId="7800" xr:uid="{00000000-0005-0000-0000-0000E2160000}"/>
    <cellStyle name="Финансовый 1021 2" xfId="8547" xr:uid="{00000000-0005-0000-0000-0000E3160000}"/>
    <cellStyle name="Финансовый 1021 3" xfId="9482" xr:uid="{00000000-0005-0000-0000-0000E4160000}"/>
    <cellStyle name="Финансовый 1021 3 2" xfId="10774" xr:uid="{00000000-0005-0000-0000-0000E5160000}"/>
    <cellStyle name="Финансовый 1022" xfId="7801" xr:uid="{00000000-0005-0000-0000-0000E6160000}"/>
    <cellStyle name="Финансовый 1022 2" xfId="8548" xr:uid="{00000000-0005-0000-0000-0000E7160000}"/>
    <cellStyle name="Финансовый 1022 3" xfId="9483" xr:uid="{00000000-0005-0000-0000-0000E8160000}"/>
    <cellStyle name="Финансовый 1022 3 2" xfId="10775" xr:uid="{00000000-0005-0000-0000-0000E9160000}"/>
    <cellStyle name="Финансовый 1023" xfId="7802" xr:uid="{00000000-0005-0000-0000-0000EA160000}"/>
    <cellStyle name="Финансовый 1023 2" xfId="8549" xr:uid="{00000000-0005-0000-0000-0000EB160000}"/>
    <cellStyle name="Финансовый 1023 3" xfId="9484" xr:uid="{00000000-0005-0000-0000-0000EC160000}"/>
    <cellStyle name="Финансовый 1023 3 2" xfId="10776" xr:uid="{00000000-0005-0000-0000-0000ED160000}"/>
    <cellStyle name="Финансовый 1024" xfId="7803" xr:uid="{00000000-0005-0000-0000-0000EE160000}"/>
    <cellStyle name="Финансовый 1024 2" xfId="8550" xr:uid="{00000000-0005-0000-0000-0000EF160000}"/>
    <cellStyle name="Финансовый 1024 3" xfId="9485" xr:uid="{00000000-0005-0000-0000-0000F0160000}"/>
    <cellStyle name="Финансовый 1024 3 2" xfId="10777" xr:uid="{00000000-0005-0000-0000-0000F1160000}"/>
    <cellStyle name="Финансовый 1025" xfId="7804" xr:uid="{00000000-0005-0000-0000-0000F2160000}"/>
    <cellStyle name="Финансовый 1025 2" xfId="8551" xr:uid="{00000000-0005-0000-0000-0000F3160000}"/>
    <cellStyle name="Финансовый 1025 3" xfId="9486" xr:uid="{00000000-0005-0000-0000-0000F4160000}"/>
    <cellStyle name="Финансовый 1025 3 2" xfId="10778" xr:uid="{00000000-0005-0000-0000-0000F5160000}"/>
    <cellStyle name="Финансовый 1026" xfId="7805" xr:uid="{00000000-0005-0000-0000-0000F6160000}"/>
    <cellStyle name="Финансовый 1026 2" xfId="8552" xr:uid="{00000000-0005-0000-0000-0000F7160000}"/>
    <cellStyle name="Финансовый 1026 3" xfId="9487" xr:uid="{00000000-0005-0000-0000-0000F8160000}"/>
    <cellStyle name="Финансовый 1026 3 2" xfId="10779" xr:uid="{00000000-0005-0000-0000-0000F9160000}"/>
    <cellStyle name="Финансовый 1027" xfId="7794" xr:uid="{00000000-0005-0000-0000-0000FA160000}"/>
    <cellStyle name="Финансовый 1027 2" xfId="8542" xr:uid="{00000000-0005-0000-0000-0000FB160000}"/>
    <cellStyle name="Финансовый 1027 3" xfId="9477" xr:uid="{00000000-0005-0000-0000-0000FC160000}"/>
    <cellStyle name="Финансовый 1027 3 2" xfId="10769" xr:uid="{00000000-0005-0000-0000-0000FD160000}"/>
    <cellStyle name="Финансовый 1028" xfId="7806" xr:uid="{00000000-0005-0000-0000-0000FE160000}"/>
    <cellStyle name="Финансовый 1028 2" xfId="8553" xr:uid="{00000000-0005-0000-0000-0000FF160000}"/>
    <cellStyle name="Финансовый 1028 3" xfId="9488" xr:uid="{00000000-0005-0000-0000-000000170000}"/>
    <cellStyle name="Финансовый 1028 3 2" xfId="10780" xr:uid="{00000000-0005-0000-0000-000001170000}"/>
    <cellStyle name="Финансовый 1029" xfId="7807" xr:uid="{00000000-0005-0000-0000-000002170000}"/>
    <cellStyle name="Финансовый 1029 2" xfId="8554" xr:uid="{00000000-0005-0000-0000-000003170000}"/>
    <cellStyle name="Финансовый 1029 3" xfId="9489" xr:uid="{00000000-0005-0000-0000-000004170000}"/>
    <cellStyle name="Финансовый 1029 3 2" xfId="10781" xr:uid="{00000000-0005-0000-0000-000005170000}"/>
    <cellStyle name="Финансовый 103" xfId="1020" xr:uid="{00000000-0005-0000-0000-000006170000}"/>
    <cellStyle name="Финансовый 103 2" xfId="1021" xr:uid="{00000000-0005-0000-0000-000007170000}"/>
    <cellStyle name="Финансовый 103 2 2" xfId="2994" xr:uid="{00000000-0005-0000-0000-000008170000}"/>
    <cellStyle name="Финансовый 103 2 3" xfId="5062" xr:uid="{00000000-0005-0000-0000-000009170000}"/>
    <cellStyle name="Финансовый 103 2 4" xfId="6906" xr:uid="{00000000-0005-0000-0000-00000A170000}"/>
    <cellStyle name="Финансовый 103 3" xfId="2993" xr:uid="{00000000-0005-0000-0000-00000B170000}"/>
    <cellStyle name="Финансовый 103 4" xfId="5061" xr:uid="{00000000-0005-0000-0000-00000C170000}"/>
    <cellStyle name="Финансовый 103 5" xfId="6905" xr:uid="{00000000-0005-0000-0000-00000D170000}"/>
    <cellStyle name="Финансовый 1030" xfId="7808" xr:uid="{00000000-0005-0000-0000-00000E170000}"/>
    <cellStyle name="Финансовый 1030 2" xfId="8555" xr:uid="{00000000-0005-0000-0000-00000F170000}"/>
    <cellStyle name="Финансовый 1030 3" xfId="9490" xr:uid="{00000000-0005-0000-0000-000010170000}"/>
    <cellStyle name="Финансовый 1030 3 2" xfId="10782" xr:uid="{00000000-0005-0000-0000-000011170000}"/>
    <cellStyle name="Финансовый 1031" xfId="7809" xr:uid="{00000000-0005-0000-0000-000012170000}"/>
    <cellStyle name="Финансовый 1031 2" xfId="8556" xr:uid="{00000000-0005-0000-0000-000013170000}"/>
    <cellStyle name="Финансовый 1031 3" xfId="9491" xr:uid="{00000000-0005-0000-0000-000014170000}"/>
    <cellStyle name="Финансовый 1031 3 2" xfId="10783" xr:uid="{00000000-0005-0000-0000-000015170000}"/>
    <cellStyle name="Финансовый 1032" xfId="7810" xr:uid="{00000000-0005-0000-0000-000016170000}"/>
    <cellStyle name="Финансовый 1032 2" xfId="8557" xr:uid="{00000000-0005-0000-0000-000017170000}"/>
    <cellStyle name="Финансовый 1032 3" xfId="9492" xr:uid="{00000000-0005-0000-0000-000018170000}"/>
    <cellStyle name="Финансовый 1032 3 2" xfId="10784" xr:uid="{00000000-0005-0000-0000-000019170000}"/>
    <cellStyle name="Финансовый 1033" xfId="7811" xr:uid="{00000000-0005-0000-0000-00001A170000}"/>
    <cellStyle name="Финансовый 1033 2" xfId="8558" xr:uid="{00000000-0005-0000-0000-00001B170000}"/>
    <cellStyle name="Финансовый 1033 3" xfId="9493" xr:uid="{00000000-0005-0000-0000-00001C170000}"/>
    <cellStyle name="Финансовый 1033 3 2" xfId="10785" xr:uid="{00000000-0005-0000-0000-00001D170000}"/>
    <cellStyle name="Финансовый 1034" xfId="7812" xr:uid="{00000000-0005-0000-0000-00001E170000}"/>
    <cellStyle name="Финансовый 1035" xfId="7813" xr:uid="{00000000-0005-0000-0000-00001F170000}"/>
    <cellStyle name="Финансовый 1036" xfId="7814" xr:uid="{00000000-0005-0000-0000-000020170000}"/>
    <cellStyle name="Финансовый 1037" xfId="7815" xr:uid="{00000000-0005-0000-0000-000021170000}"/>
    <cellStyle name="Финансовый 1038" xfId="7816" xr:uid="{00000000-0005-0000-0000-000022170000}"/>
    <cellStyle name="Финансовый 1039" xfId="7817" xr:uid="{00000000-0005-0000-0000-000023170000}"/>
    <cellStyle name="Финансовый 104" xfId="1022" xr:uid="{00000000-0005-0000-0000-000024170000}"/>
    <cellStyle name="Финансовый 104 2" xfId="1023" xr:uid="{00000000-0005-0000-0000-000025170000}"/>
    <cellStyle name="Финансовый 104 2 2" xfId="2996" xr:uid="{00000000-0005-0000-0000-000026170000}"/>
    <cellStyle name="Финансовый 104 2 3" xfId="5064" xr:uid="{00000000-0005-0000-0000-000027170000}"/>
    <cellStyle name="Финансовый 104 2 4" xfId="6908" xr:uid="{00000000-0005-0000-0000-000028170000}"/>
    <cellStyle name="Финансовый 104 3" xfId="2995" xr:uid="{00000000-0005-0000-0000-000029170000}"/>
    <cellStyle name="Финансовый 104 4" xfId="5063" xr:uid="{00000000-0005-0000-0000-00002A170000}"/>
    <cellStyle name="Финансовый 104 5" xfId="6907" xr:uid="{00000000-0005-0000-0000-00002B170000}"/>
    <cellStyle name="Финансовый 1040" xfId="7818" xr:uid="{00000000-0005-0000-0000-00002C170000}"/>
    <cellStyle name="Финансовый 1041" xfId="7819" xr:uid="{00000000-0005-0000-0000-00002D170000}"/>
    <cellStyle name="Финансовый 1042" xfId="7820" xr:uid="{00000000-0005-0000-0000-00002E170000}"/>
    <cellStyle name="Финансовый 1043" xfId="7823" xr:uid="{00000000-0005-0000-0000-00002F170000}"/>
    <cellStyle name="Финансовый 1044" xfId="7821" xr:uid="{00000000-0005-0000-0000-000030170000}"/>
    <cellStyle name="Финансовый 1045" xfId="7824" xr:uid="{00000000-0005-0000-0000-000031170000}"/>
    <cellStyle name="Финансовый 1046" xfId="7825" xr:uid="{00000000-0005-0000-0000-000032170000}"/>
    <cellStyle name="Финансовый 1047" xfId="7826" xr:uid="{00000000-0005-0000-0000-000033170000}"/>
    <cellStyle name="Финансовый 1048" xfId="7827" xr:uid="{00000000-0005-0000-0000-000034170000}"/>
    <cellStyle name="Финансовый 1049" xfId="7828" xr:uid="{00000000-0005-0000-0000-000035170000}"/>
    <cellStyle name="Финансовый 105" xfId="1024" xr:uid="{00000000-0005-0000-0000-000036170000}"/>
    <cellStyle name="Финансовый 105 2" xfId="1025" xr:uid="{00000000-0005-0000-0000-000037170000}"/>
    <cellStyle name="Финансовый 105 2 2" xfId="2998" xr:uid="{00000000-0005-0000-0000-000038170000}"/>
    <cellStyle name="Финансовый 105 2 3" xfId="5066" xr:uid="{00000000-0005-0000-0000-000039170000}"/>
    <cellStyle name="Финансовый 105 2 4" xfId="6910" xr:uid="{00000000-0005-0000-0000-00003A170000}"/>
    <cellStyle name="Финансовый 105 3" xfId="2997" xr:uid="{00000000-0005-0000-0000-00003B170000}"/>
    <cellStyle name="Финансовый 105 4" xfId="5065" xr:uid="{00000000-0005-0000-0000-00003C170000}"/>
    <cellStyle name="Финансовый 105 5" xfId="6909" xr:uid="{00000000-0005-0000-0000-00003D170000}"/>
    <cellStyle name="Финансовый 1050" xfId="7829" xr:uid="{00000000-0005-0000-0000-00003E170000}"/>
    <cellStyle name="Финансовый 1051" xfId="7830" xr:uid="{00000000-0005-0000-0000-00003F170000}"/>
    <cellStyle name="Финансовый 1052" xfId="7822" xr:uid="{00000000-0005-0000-0000-000040170000}"/>
    <cellStyle name="Финансовый 1053" xfId="7831" xr:uid="{00000000-0005-0000-0000-000041170000}"/>
    <cellStyle name="Финансовый 1054" xfId="7832" xr:uid="{00000000-0005-0000-0000-000042170000}"/>
    <cellStyle name="Финансовый 1055" xfId="7833" xr:uid="{00000000-0005-0000-0000-000043170000}"/>
    <cellStyle name="Финансовый 1056" xfId="7834" xr:uid="{00000000-0005-0000-0000-000044170000}"/>
    <cellStyle name="Финансовый 1057" xfId="7835" xr:uid="{00000000-0005-0000-0000-000045170000}"/>
    <cellStyle name="Финансовый 1058" xfId="7836" xr:uid="{00000000-0005-0000-0000-000046170000}"/>
    <cellStyle name="Финансовый 1059" xfId="7837" xr:uid="{00000000-0005-0000-0000-000047170000}"/>
    <cellStyle name="Финансовый 106" xfId="1026" xr:uid="{00000000-0005-0000-0000-000048170000}"/>
    <cellStyle name="Финансовый 106 2" xfId="1027" xr:uid="{00000000-0005-0000-0000-000049170000}"/>
    <cellStyle name="Финансовый 106 2 2" xfId="3000" xr:uid="{00000000-0005-0000-0000-00004A170000}"/>
    <cellStyle name="Финансовый 106 2 3" xfId="5068" xr:uid="{00000000-0005-0000-0000-00004B170000}"/>
    <cellStyle name="Финансовый 106 2 4" xfId="6912" xr:uid="{00000000-0005-0000-0000-00004C170000}"/>
    <cellStyle name="Финансовый 106 3" xfId="2999" xr:uid="{00000000-0005-0000-0000-00004D170000}"/>
    <cellStyle name="Финансовый 106 4" xfId="5067" xr:uid="{00000000-0005-0000-0000-00004E170000}"/>
    <cellStyle name="Финансовый 106 5" xfId="6911" xr:uid="{00000000-0005-0000-0000-00004F170000}"/>
    <cellStyle name="Финансовый 1060" xfId="7838" xr:uid="{00000000-0005-0000-0000-000050170000}"/>
    <cellStyle name="Финансовый 1061" xfId="7839" xr:uid="{00000000-0005-0000-0000-000051170000}"/>
    <cellStyle name="Финансовый 1062" xfId="7840" xr:uid="{00000000-0005-0000-0000-000052170000}"/>
    <cellStyle name="Финансовый 1063" xfId="7841" xr:uid="{00000000-0005-0000-0000-000053170000}"/>
    <cellStyle name="Финансовый 1064" xfId="7842" xr:uid="{00000000-0005-0000-0000-000054170000}"/>
    <cellStyle name="Финансовый 1065" xfId="7843" xr:uid="{00000000-0005-0000-0000-000055170000}"/>
    <cellStyle name="Финансовый 1066" xfId="7845" xr:uid="{00000000-0005-0000-0000-000056170000}"/>
    <cellStyle name="Финансовый 1067" xfId="7846" xr:uid="{00000000-0005-0000-0000-000057170000}"/>
    <cellStyle name="Финансовый 1068" xfId="7847" xr:uid="{00000000-0005-0000-0000-000058170000}"/>
    <cellStyle name="Финансовый 1069" xfId="7848" xr:uid="{00000000-0005-0000-0000-000059170000}"/>
    <cellStyle name="Финансовый 107" xfId="1028" xr:uid="{00000000-0005-0000-0000-00005A170000}"/>
    <cellStyle name="Финансовый 107 2" xfId="1029" xr:uid="{00000000-0005-0000-0000-00005B170000}"/>
    <cellStyle name="Финансовый 107 2 2" xfId="3002" xr:uid="{00000000-0005-0000-0000-00005C170000}"/>
    <cellStyle name="Финансовый 107 2 3" xfId="5070" xr:uid="{00000000-0005-0000-0000-00005D170000}"/>
    <cellStyle name="Финансовый 107 2 4" xfId="6914" xr:uid="{00000000-0005-0000-0000-00005E170000}"/>
    <cellStyle name="Финансовый 107 3" xfId="3001" xr:uid="{00000000-0005-0000-0000-00005F170000}"/>
    <cellStyle name="Финансовый 107 4" xfId="5069" xr:uid="{00000000-0005-0000-0000-000060170000}"/>
    <cellStyle name="Финансовый 107 5" xfId="6913" xr:uid="{00000000-0005-0000-0000-000061170000}"/>
    <cellStyle name="Финансовый 1070" xfId="7849" xr:uid="{00000000-0005-0000-0000-000062170000}"/>
    <cellStyle name="Финансовый 1071" xfId="7850" xr:uid="{00000000-0005-0000-0000-000063170000}"/>
    <cellStyle name="Финансовый 1072" xfId="7851" xr:uid="{00000000-0005-0000-0000-000064170000}"/>
    <cellStyle name="Финансовый 1073" xfId="7852" xr:uid="{00000000-0005-0000-0000-000065170000}"/>
    <cellStyle name="Финансовый 1074" xfId="7853" xr:uid="{00000000-0005-0000-0000-000066170000}"/>
    <cellStyle name="Финансовый 1075" xfId="7854" xr:uid="{00000000-0005-0000-0000-000067170000}"/>
    <cellStyle name="Финансовый 1076" xfId="7844" xr:uid="{00000000-0005-0000-0000-000068170000}"/>
    <cellStyle name="Финансовый 1077" xfId="7855" xr:uid="{00000000-0005-0000-0000-000069170000}"/>
    <cellStyle name="Финансовый 1078" xfId="7856" xr:uid="{00000000-0005-0000-0000-00006A170000}"/>
    <cellStyle name="Финансовый 1079" xfId="7857" xr:uid="{00000000-0005-0000-0000-00006B170000}"/>
    <cellStyle name="Финансовый 108" xfId="1030" xr:uid="{00000000-0005-0000-0000-00006C170000}"/>
    <cellStyle name="Финансовый 108 2" xfId="1031" xr:uid="{00000000-0005-0000-0000-00006D170000}"/>
    <cellStyle name="Финансовый 108 2 2" xfId="3004" xr:uid="{00000000-0005-0000-0000-00006E170000}"/>
    <cellStyle name="Финансовый 108 2 3" xfId="5072" xr:uid="{00000000-0005-0000-0000-00006F170000}"/>
    <cellStyle name="Финансовый 108 2 4" xfId="6916" xr:uid="{00000000-0005-0000-0000-000070170000}"/>
    <cellStyle name="Финансовый 108 3" xfId="3003" xr:uid="{00000000-0005-0000-0000-000071170000}"/>
    <cellStyle name="Финансовый 108 4" xfId="5071" xr:uid="{00000000-0005-0000-0000-000072170000}"/>
    <cellStyle name="Финансовый 108 5" xfId="6915" xr:uid="{00000000-0005-0000-0000-000073170000}"/>
    <cellStyle name="Финансовый 1080" xfId="7858" xr:uid="{00000000-0005-0000-0000-000074170000}"/>
    <cellStyle name="Финансовый 1081" xfId="7859" xr:uid="{00000000-0005-0000-0000-000075170000}"/>
    <cellStyle name="Финансовый 1082" xfId="7860" xr:uid="{00000000-0005-0000-0000-000076170000}"/>
    <cellStyle name="Финансовый 1083" xfId="7861" xr:uid="{00000000-0005-0000-0000-000077170000}"/>
    <cellStyle name="Финансовый 1084" xfId="7862" xr:uid="{00000000-0005-0000-0000-000078170000}"/>
    <cellStyle name="Финансовый 1085" xfId="7863" xr:uid="{00000000-0005-0000-0000-000079170000}"/>
    <cellStyle name="Финансовый 1086" xfId="7865" xr:uid="{00000000-0005-0000-0000-00007A170000}"/>
    <cellStyle name="Финансовый 1087" xfId="7866" xr:uid="{00000000-0005-0000-0000-00007B170000}"/>
    <cellStyle name="Финансовый 1088" xfId="7867" xr:uid="{00000000-0005-0000-0000-00007C170000}"/>
    <cellStyle name="Финансовый 1089" xfId="7868" xr:uid="{00000000-0005-0000-0000-00007D170000}"/>
    <cellStyle name="Финансовый 109" xfId="1032" xr:uid="{00000000-0005-0000-0000-00007E170000}"/>
    <cellStyle name="Финансовый 109 2" xfId="1033" xr:uid="{00000000-0005-0000-0000-00007F170000}"/>
    <cellStyle name="Финансовый 109 2 2" xfId="3006" xr:uid="{00000000-0005-0000-0000-000080170000}"/>
    <cellStyle name="Финансовый 109 2 3" xfId="5074" xr:uid="{00000000-0005-0000-0000-000081170000}"/>
    <cellStyle name="Финансовый 109 2 4" xfId="6918" xr:uid="{00000000-0005-0000-0000-000082170000}"/>
    <cellStyle name="Финансовый 109 3" xfId="3005" xr:uid="{00000000-0005-0000-0000-000083170000}"/>
    <cellStyle name="Финансовый 109 4" xfId="5073" xr:uid="{00000000-0005-0000-0000-000084170000}"/>
    <cellStyle name="Финансовый 109 5" xfId="6917" xr:uid="{00000000-0005-0000-0000-000085170000}"/>
    <cellStyle name="Финансовый 1090" xfId="7869" xr:uid="{00000000-0005-0000-0000-000086170000}"/>
    <cellStyle name="Финансовый 1091" xfId="7870" xr:uid="{00000000-0005-0000-0000-000087170000}"/>
    <cellStyle name="Финансовый 1092" xfId="7871" xr:uid="{00000000-0005-0000-0000-000088170000}"/>
    <cellStyle name="Финансовый 1093" xfId="7872" xr:uid="{00000000-0005-0000-0000-000089170000}"/>
    <cellStyle name="Финансовый 1094" xfId="7873" xr:uid="{00000000-0005-0000-0000-00008A170000}"/>
    <cellStyle name="Финансовый 1095" xfId="7874" xr:uid="{00000000-0005-0000-0000-00008B170000}"/>
    <cellStyle name="Финансовый 1096" xfId="7864" xr:uid="{00000000-0005-0000-0000-00008C170000}"/>
    <cellStyle name="Финансовый 1097" xfId="7875" xr:uid="{00000000-0005-0000-0000-00008D170000}"/>
    <cellStyle name="Финансовый 1098" xfId="7877" xr:uid="{00000000-0005-0000-0000-00008E170000}"/>
    <cellStyle name="Финансовый 1099" xfId="7878" xr:uid="{00000000-0005-0000-0000-00008F170000}"/>
    <cellStyle name="Финансовый 11" xfId="1034" xr:uid="{00000000-0005-0000-0000-000090170000}"/>
    <cellStyle name="Финансовый 11 2" xfId="1035" xr:uid="{00000000-0005-0000-0000-000091170000}"/>
    <cellStyle name="Финансовый 11 2 2" xfId="1036" xr:uid="{00000000-0005-0000-0000-000092170000}"/>
    <cellStyle name="Финансовый 11 2 2 2" xfId="1037" xr:uid="{00000000-0005-0000-0000-000093170000}"/>
    <cellStyle name="Финансовый 11 2 2 2 2" xfId="3010" xr:uid="{00000000-0005-0000-0000-000094170000}"/>
    <cellStyle name="Финансовый 11 2 2 2 3" xfId="5078" xr:uid="{00000000-0005-0000-0000-000095170000}"/>
    <cellStyle name="Финансовый 11 2 2 2 4" xfId="6922" xr:uid="{00000000-0005-0000-0000-000096170000}"/>
    <cellStyle name="Финансовый 11 2 2 3" xfId="3009" xr:uid="{00000000-0005-0000-0000-000097170000}"/>
    <cellStyle name="Финансовый 11 2 2 4" xfId="5077" xr:uid="{00000000-0005-0000-0000-000098170000}"/>
    <cellStyle name="Финансовый 11 2 2 5" xfId="6921" xr:uid="{00000000-0005-0000-0000-000099170000}"/>
    <cellStyle name="Финансовый 11 2 3" xfId="1038" xr:uid="{00000000-0005-0000-0000-00009A170000}"/>
    <cellStyle name="Финансовый 11 2 3 2" xfId="1039" xr:uid="{00000000-0005-0000-0000-00009B170000}"/>
    <cellStyle name="Финансовый 11 2 3 2 2" xfId="3012" xr:uid="{00000000-0005-0000-0000-00009C170000}"/>
    <cellStyle name="Финансовый 11 2 3 2 3" xfId="5080" xr:uid="{00000000-0005-0000-0000-00009D170000}"/>
    <cellStyle name="Финансовый 11 2 3 2 4" xfId="6924" xr:uid="{00000000-0005-0000-0000-00009E170000}"/>
    <cellStyle name="Финансовый 11 2 3 3" xfId="3011" xr:uid="{00000000-0005-0000-0000-00009F170000}"/>
    <cellStyle name="Финансовый 11 2 3 4" xfId="5079" xr:uid="{00000000-0005-0000-0000-0000A0170000}"/>
    <cellStyle name="Финансовый 11 2 3 5" xfId="6923" xr:uid="{00000000-0005-0000-0000-0000A1170000}"/>
    <cellStyle name="Финансовый 11 2 4" xfId="3008" xr:uid="{00000000-0005-0000-0000-0000A2170000}"/>
    <cellStyle name="Финансовый 11 2 4 2" xfId="5076" xr:uid="{00000000-0005-0000-0000-0000A3170000}"/>
    <cellStyle name="Финансовый 11 2 5" xfId="4178" xr:uid="{00000000-0005-0000-0000-0000A4170000}"/>
    <cellStyle name="Финансовый 11 2 6" xfId="6920" xr:uid="{00000000-0005-0000-0000-0000A5170000}"/>
    <cellStyle name="Финансовый 11 3" xfId="3007" xr:uid="{00000000-0005-0000-0000-0000A6170000}"/>
    <cellStyle name="Финансовый 11 3 2" xfId="5075" xr:uid="{00000000-0005-0000-0000-0000A7170000}"/>
    <cellStyle name="Финансовый 11 4" xfId="4177" xr:uid="{00000000-0005-0000-0000-0000A8170000}"/>
    <cellStyle name="Финансовый 11 5" xfId="6919" xr:uid="{00000000-0005-0000-0000-0000A9170000}"/>
    <cellStyle name="Финансовый 110" xfId="1040" xr:uid="{00000000-0005-0000-0000-0000AA170000}"/>
    <cellStyle name="Финансовый 110 2" xfId="1041" xr:uid="{00000000-0005-0000-0000-0000AB170000}"/>
    <cellStyle name="Финансовый 110 2 2" xfId="3014" xr:uid="{00000000-0005-0000-0000-0000AC170000}"/>
    <cellStyle name="Финансовый 110 2 3" xfId="5082" xr:uid="{00000000-0005-0000-0000-0000AD170000}"/>
    <cellStyle name="Финансовый 110 2 4" xfId="6926" xr:uid="{00000000-0005-0000-0000-0000AE170000}"/>
    <cellStyle name="Финансовый 110 3" xfId="3013" xr:uid="{00000000-0005-0000-0000-0000AF170000}"/>
    <cellStyle name="Финансовый 110 4" xfId="5081" xr:uid="{00000000-0005-0000-0000-0000B0170000}"/>
    <cellStyle name="Финансовый 110 5" xfId="6925" xr:uid="{00000000-0005-0000-0000-0000B1170000}"/>
    <cellStyle name="Финансовый 1100" xfId="7879" xr:uid="{00000000-0005-0000-0000-0000B2170000}"/>
    <cellStyle name="Финансовый 1101" xfId="7880" xr:uid="{00000000-0005-0000-0000-0000B3170000}"/>
    <cellStyle name="Финансовый 1102" xfId="7881" xr:uid="{00000000-0005-0000-0000-0000B4170000}"/>
    <cellStyle name="Финансовый 1103" xfId="7882" xr:uid="{00000000-0005-0000-0000-0000B5170000}"/>
    <cellStyle name="Финансовый 1104" xfId="7883" xr:uid="{00000000-0005-0000-0000-0000B6170000}"/>
    <cellStyle name="Финансовый 1105" xfId="7885" xr:uid="{00000000-0005-0000-0000-0000B7170000}"/>
    <cellStyle name="Финансовый 1106" xfId="7886" xr:uid="{00000000-0005-0000-0000-0000B8170000}"/>
    <cellStyle name="Финансовый 1107" xfId="7887" xr:uid="{00000000-0005-0000-0000-0000B9170000}"/>
    <cellStyle name="Финансовый 1108" xfId="7888" xr:uid="{00000000-0005-0000-0000-0000BA170000}"/>
    <cellStyle name="Финансовый 1109" xfId="7889" xr:uid="{00000000-0005-0000-0000-0000BB170000}"/>
    <cellStyle name="Финансовый 111" xfId="1042" xr:uid="{00000000-0005-0000-0000-0000BC170000}"/>
    <cellStyle name="Финансовый 111 2" xfId="1043" xr:uid="{00000000-0005-0000-0000-0000BD170000}"/>
    <cellStyle name="Финансовый 111 2 2" xfId="3016" xr:uid="{00000000-0005-0000-0000-0000BE170000}"/>
    <cellStyle name="Финансовый 111 2 3" xfId="5084" xr:uid="{00000000-0005-0000-0000-0000BF170000}"/>
    <cellStyle name="Финансовый 111 2 4" xfId="6928" xr:uid="{00000000-0005-0000-0000-0000C0170000}"/>
    <cellStyle name="Финансовый 111 3" xfId="3015" xr:uid="{00000000-0005-0000-0000-0000C1170000}"/>
    <cellStyle name="Финансовый 111 4" xfId="5083" xr:uid="{00000000-0005-0000-0000-0000C2170000}"/>
    <cellStyle name="Финансовый 111 5" xfId="6927" xr:uid="{00000000-0005-0000-0000-0000C3170000}"/>
    <cellStyle name="Финансовый 1110" xfId="7890" xr:uid="{00000000-0005-0000-0000-0000C4170000}"/>
    <cellStyle name="Финансовый 1111" xfId="7891" xr:uid="{00000000-0005-0000-0000-0000C5170000}"/>
    <cellStyle name="Финансовый 1112" xfId="7892" xr:uid="{00000000-0005-0000-0000-0000C6170000}"/>
    <cellStyle name="Финансовый 1113" xfId="7893" xr:uid="{00000000-0005-0000-0000-0000C7170000}"/>
    <cellStyle name="Финансовый 1114" xfId="7894" xr:uid="{00000000-0005-0000-0000-0000C8170000}"/>
    <cellStyle name="Финансовый 1115" xfId="7895" xr:uid="{00000000-0005-0000-0000-0000C9170000}"/>
    <cellStyle name="Финансовый 1116" xfId="7876" xr:uid="{00000000-0005-0000-0000-0000CA170000}"/>
    <cellStyle name="Финансовый 1117" xfId="7884" xr:uid="{00000000-0005-0000-0000-0000CB170000}"/>
    <cellStyle name="Финансовый 1118" xfId="7896" xr:uid="{00000000-0005-0000-0000-0000CC170000}"/>
    <cellStyle name="Финансовый 1119" xfId="7897" xr:uid="{00000000-0005-0000-0000-0000CD170000}"/>
    <cellStyle name="Финансовый 112" xfId="1044" xr:uid="{00000000-0005-0000-0000-0000CE170000}"/>
    <cellStyle name="Финансовый 112 2" xfId="1045" xr:uid="{00000000-0005-0000-0000-0000CF170000}"/>
    <cellStyle name="Финансовый 112 2 2" xfId="3018" xr:uid="{00000000-0005-0000-0000-0000D0170000}"/>
    <cellStyle name="Финансовый 112 2 3" xfId="5086" xr:uid="{00000000-0005-0000-0000-0000D1170000}"/>
    <cellStyle name="Финансовый 112 2 4" xfId="6930" xr:uid="{00000000-0005-0000-0000-0000D2170000}"/>
    <cellStyle name="Финансовый 112 3" xfId="3017" xr:uid="{00000000-0005-0000-0000-0000D3170000}"/>
    <cellStyle name="Финансовый 112 4" xfId="5085" xr:uid="{00000000-0005-0000-0000-0000D4170000}"/>
    <cellStyle name="Финансовый 112 5" xfId="6929" xr:uid="{00000000-0005-0000-0000-0000D5170000}"/>
    <cellStyle name="Финансовый 1120" xfId="7898" xr:uid="{00000000-0005-0000-0000-0000D6170000}"/>
    <cellStyle name="Финансовый 1121" xfId="7899" xr:uid="{00000000-0005-0000-0000-0000D7170000}"/>
    <cellStyle name="Финансовый 1122" xfId="7900" xr:uid="{00000000-0005-0000-0000-0000D8170000}"/>
    <cellStyle name="Финансовый 1123" xfId="7901" xr:uid="{00000000-0005-0000-0000-0000D9170000}"/>
    <cellStyle name="Финансовый 1124" xfId="7902" xr:uid="{00000000-0005-0000-0000-0000DA170000}"/>
    <cellStyle name="Финансовый 1125" xfId="7903" xr:uid="{00000000-0005-0000-0000-0000DB170000}"/>
    <cellStyle name="Финансовый 1126" xfId="7904" xr:uid="{00000000-0005-0000-0000-0000DC170000}"/>
    <cellStyle name="Финансовый 1127" xfId="7907" xr:uid="{00000000-0005-0000-0000-0000DD170000}"/>
    <cellStyle name="Финансовый 1128" xfId="7908" xr:uid="{00000000-0005-0000-0000-0000DE170000}"/>
    <cellStyle name="Финансовый 1129" xfId="7909" xr:uid="{00000000-0005-0000-0000-0000DF170000}"/>
    <cellStyle name="Финансовый 113" xfId="1046" xr:uid="{00000000-0005-0000-0000-0000E0170000}"/>
    <cellStyle name="Финансовый 113 2" xfId="1047" xr:uid="{00000000-0005-0000-0000-0000E1170000}"/>
    <cellStyle name="Финансовый 113 2 2" xfId="3020" xr:uid="{00000000-0005-0000-0000-0000E2170000}"/>
    <cellStyle name="Финансовый 113 2 3" xfId="5088" xr:uid="{00000000-0005-0000-0000-0000E3170000}"/>
    <cellStyle name="Финансовый 113 2 4" xfId="6932" xr:uid="{00000000-0005-0000-0000-0000E4170000}"/>
    <cellStyle name="Финансовый 113 3" xfId="3019" xr:uid="{00000000-0005-0000-0000-0000E5170000}"/>
    <cellStyle name="Финансовый 113 4" xfId="5087" xr:uid="{00000000-0005-0000-0000-0000E6170000}"/>
    <cellStyle name="Финансовый 113 5" xfId="6931" xr:uid="{00000000-0005-0000-0000-0000E7170000}"/>
    <cellStyle name="Финансовый 1130" xfId="7910" xr:uid="{00000000-0005-0000-0000-0000E8170000}"/>
    <cellStyle name="Финансовый 1131" xfId="7911" xr:uid="{00000000-0005-0000-0000-0000E9170000}"/>
    <cellStyle name="Финансовый 1132" xfId="7912" xr:uid="{00000000-0005-0000-0000-0000EA170000}"/>
    <cellStyle name="Финансовый 1133" xfId="7913" xr:uid="{00000000-0005-0000-0000-0000EB170000}"/>
    <cellStyle name="Финансовый 1134" xfId="7914" xr:uid="{00000000-0005-0000-0000-0000EC170000}"/>
    <cellStyle name="Финансовый 1135" xfId="7915" xr:uid="{00000000-0005-0000-0000-0000ED170000}"/>
    <cellStyle name="Финансовый 1136" xfId="7916" xr:uid="{00000000-0005-0000-0000-0000EE170000}"/>
    <cellStyle name="Финансовый 1137" xfId="7917" xr:uid="{00000000-0005-0000-0000-0000EF170000}"/>
    <cellStyle name="Финансовый 1138" xfId="7918" xr:uid="{00000000-0005-0000-0000-0000F0170000}"/>
    <cellStyle name="Финансовый 1139" xfId="7906" xr:uid="{00000000-0005-0000-0000-0000F1170000}"/>
    <cellStyle name="Финансовый 114" xfId="1048" xr:uid="{00000000-0005-0000-0000-0000F2170000}"/>
    <cellStyle name="Финансовый 114 2" xfId="1049" xr:uid="{00000000-0005-0000-0000-0000F3170000}"/>
    <cellStyle name="Финансовый 114 2 2" xfId="3022" xr:uid="{00000000-0005-0000-0000-0000F4170000}"/>
    <cellStyle name="Финансовый 114 2 3" xfId="5090" xr:uid="{00000000-0005-0000-0000-0000F5170000}"/>
    <cellStyle name="Финансовый 114 2 4" xfId="6934" xr:uid="{00000000-0005-0000-0000-0000F6170000}"/>
    <cellStyle name="Финансовый 114 3" xfId="3021" xr:uid="{00000000-0005-0000-0000-0000F7170000}"/>
    <cellStyle name="Финансовый 114 4" xfId="5089" xr:uid="{00000000-0005-0000-0000-0000F8170000}"/>
    <cellStyle name="Финансовый 114 5" xfId="6933" xr:uid="{00000000-0005-0000-0000-0000F9170000}"/>
    <cellStyle name="Финансовый 1140" xfId="7921" xr:uid="{00000000-0005-0000-0000-0000FA170000}"/>
    <cellStyle name="Финансовый 1141" xfId="7922" xr:uid="{00000000-0005-0000-0000-0000FB170000}"/>
    <cellStyle name="Финансовый 1142" xfId="7905" xr:uid="{00000000-0005-0000-0000-0000FC170000}"/>
    <cellStyle name="Финансовый 1143" xfId="7923" xr:uid="{00000000-0005-0000-0000-0000FD170000}"/>
    <cellStyle name="Финансовый 1144" xfId="7924" xr:uid="{00000000-0005-0000-0000-0000FE170000}"/>
    <cellStyle name="Финансовый 1145" xfId="7926" xr:uid="{00000000-0005-0000-0000-0000FF170000}"/>
    <cellStyle name="Финансовый 1146" xfId="7927" xr:uid="{00000000-0005-0000-0000-000000180000}"/>
    <cellStyle name="Финансовый 1147" xfId="7925" xr:uid="{00000000-0005-0000-0000-000001180000}"/>
    <cellStyle name="Финансовый 1148" xfId="7928" xr:uid="{00000000-0005-0000-0000-000002180000}"/>
    <cellStyle name="Финансовый 1149" xfId="7929" xr:uid="{00000000-0005-0000-0000-000003180000}"/>
    <cellStyle name="Финансовый 115" xfId="1050" xr:uid="{00000000-0005-0000-0000-000004180000}"/>
    <cellStyle name="Финансовый 115 2" xfId="1051" xr:uid="{00000000-0005-0000-0000-000005180000}"/>
    <cellStyle name="Финансовый 115 2 2" xfId="3024" xr:uid="{00000000-0005-0000-0000-000006180000}"/>
    <cellStyle name="Финансовый 115 2 3" xfId="5092" xr:uid="{00000000-0005-0000-0000-000007180000}"/>
    <cellStyle name="Финансовый 115 2 4" xfId="6936" xr:uid="{00000000-0005-0000-0000-000008180000}"/>
    <cellStyle name="Финансовый 115 3" xfId="3023" xr:uid="{00000000-0005-0000-0000-000009180000}"/>
    <cellStyle name="Финансовый 115 4" xfId="5091" xr:uid="{00000000-0005-0000-0000-00000A180000}"/>
    <cellStyle name="Финансовый 115 5" xfId="6935" xr:uid="{00000000-0005-0000-0000-00000B180000}"/>
    <cellStyle name="Финансовый 1150" xfId="7930" xr:uid="{00000000-0005-0000-0000-00000C180000}"/>
    <cellStyle name="Финансовый 1151" xfId="7931" xr:uid="{00000000-0005-0000-0000-00000D180000}"/>
    <cellStyle name="Финансовый 1152" xfId="7932" xr:uid="{00000000-0005-0000-0000-00000E180000}"/>
    <cellStyle name="Финансовый 1153" xfId="7933" xr:uid="{00000000-0005-0000-0000-00000F180000}"/>
    <cellStyle name="Финансовый 1154" xfId="7934" xr:uid="{00000000-0005-0000-0000-000010180000}"/>
    <cellStyle name="Финансовый 1155" xfId="7935" xr:uid="{00000000-0005-0000-0000-000011180000}"/>
    <cellStyle name="Финансовый 1156" xfId="7936" xr:uid="{00000000-0005-0000-0000-000012180000}"/>
    <cellStyle name="Финансовый 1157" xfId="7937" xr:uid="{00000000-0005-0000-0000-000013180000}"/>
    <cellStyle name="Финансовый 1158" xfId="7938" xr:uid="{00000000-0005-0000-0000-000014180000}"/>
    <cellStyle name="Финансовый 1159" xfId="7939" xr:uid="{00000000-0005-0000-0000-000015180000}"/>
    <cellStyle name="Финансовый 116" xfId="1052" xr:uid="{00000000-0005-0000-0000-000016180000}"/>
    <cellStyle name="Финансовый 116 2" xfId="1053" xr:uid="{00000000-0005-0000-0000-000017180000}"/>
    <cellStyle name="Финансовый 116 2 2" xfId="3026" xr:uid="{00000000-0005-0000-0000-000018180000}"/>
    <cellStyle name="Финансовый 116 2 3" xfId="5094" xr:uid="{00000000-0005-0000-0000-000019180000}"/>
    <cellStyle name="Финансовый 116 2 4" xfId="6938" xr:uid="{00000000-0005-0000-0000-00001A180000}"/>
    <cellStyle name="Финансовый 116 3" xfId="3025" xr:uid="{00000000-0005-0000-0000-00001B180000}"/>
    <cellStyle name="Финансовый 116 4" xfId="5093" xr:uid="{00000000-0005-0000-0000-00001C180000}"/>
    <cellStyle name="Финансовый 116 5" xfId="6937" xr:uid="{00000000-0005-0000-0000-00001D180000}"/>
    <cellStyle name="Финансовый 1160" xfId="7940" xr:uid="{00000000-0005-0000-0000-00001E180000}"/>
    <cellStyle name="Финансовый 1160 2" xfId="8561" xr:uid="{00000000-0005-0000-0000-00001F180000}"/>
    <cellStyle name="Финансовый 1160 3" xfId="9732" xr:uid="{00000000-0005-0000-0000-000020180000}"/>
    <cellStyle name="Финансовый 1161" xfId="7942" xr:uid="{00000000-0005-0000-0000-000021180000}"/>
    <cellStyle name="Финансовый 1161 2" xfId="8563" xr:uid="{00000000-0005-0000-0000-000022180000}"/>
    <cellStyle name="Финансовый 1161 3" xfId="9734" xr:uid="{00000000-0005-0000-0000-000023180000}"/>
    <cellStyle name="Финансовый 1162" xfId="7943" xr:uid="{00000000-0005-0000-0000-000024180000}"/>
    <cellStyle name="Финансовый 1162 2" xfId="8564" xr:uid="{00000000-0005-0000-0000-000025180000}"/>
    <cellStyle name="Финансовый 1162 3" xfId="9735" xr:uid="{00000000-0005-0000-0000-000026180000}"/>
    <cellStyle name="Финансовый 1163" xfId="7944" xr:uid="{00000000-0005-0000-0000-000027180000}"/>
    <cellStyle name="Финансовый 1163 2" xfId="8565" xr:uid="{00000000-0005-0000-0000-000028180000}"/>
    <cellStyle name="Финансовый 1163 3" xfId="9736" xr:uid="{00000000-0005-0000-0000-000029180000}"/>
    <cellStyle name="Финансовый 1164" xfId="7945" xr:uid="{00000000-0005-0000-0000-00002A180000}"/>
    <cellStyle name="Финансовый 1164 2" xfId="8566" xr:uid="{00000000-0005-0000-0000-00002B180000}"/>
    <cellStyle name="Финансовый 1164 3" xfId="9737" xr:uid="{00000000-0005-0000-0000-00002C180000}"/>
    <cellStyle name="Финансовый 1165" xfId="7946" xr:uid="{00000000-0005-0000-0000-00002D180000}"/>
    <cellStyle name="Финансовый 1165 2" xfId="8567" xr:uid="{00000000-0005-0000-0000-00002E180000}"/>
    <cellStyle name="Финансовый 1165 3" xfId="9738" xr:uid="{00000000-0005-0000-0000-00002F180000}"/>
    <cellStyle name="Финансовый 1166" xfId="7947" xr:uid="{00000000-0005-0000-0000-000030180000}"/>
    <cellStyle name="Финансовый 1166 2" xfId="8568" xr:uid="{00000000-0005-0000-0000-000031180000}"/>
    <cellStyle name="Финансовый 1166 3" xfId="9739" xr:uid="{00000000-0005-0000-0000-000032180000}"/>
    <cellStyle name="Финансовый 1167" xfId="7948" xr:uid="{00000000-0005-0000-0000-000033180000}"/>
    <cellStyle name="Финансовый 1167 2" xfId="8569" xr:uid="{00000000-0005-0000-0000-000034180000}"/>
    <cellStyle name="Финансовый 1167 3" xfId="9740" xr:uid="{00000000-0005-0000-0000-000035180000}"/>
    <cellStyle name="Финансовый 1168" xfId="7949" xr:uid="{00000000-0005-0000-0000-000036180000}"/>
    <cellStyle name="Финансовый 1168 2" xfId="8570" xr:uid="{00000000-0005-0000-0000-000037180000}"/>
    <cellStyle name="Финансовый 1168 3" xfId="9741" xr:uid="{00000000-0005-0000-0000-000038180000}"/>
    <cellStyle name="Финансовый 1169" xfId="7950" xr:uid="{00000000-0005-0000-0000-000039180000}"/>
    <cellStyle name="Финансовый 1169 2" xfId="8571" xr:uid="{00000000-0005-0000-0000-00003A180000}"/>
    <cellStyle name="Финансовый 1169 3" xfId="9742" xr:uid="{00000000-0005-0000-0000-00003B180000}"/>
    <cellStyle name="Финансовый 117" xfId="1054" xr:uid="{00000000-0005-0000-0000-00003C180000}"/>
    <cellStyle name="Финансовый 117 2" xfId="1055" xr:uid="{00000000-0005-0000-0000-00003D180000}"/>
    <cellStyle name="Финансовый 117 2 2" xfId="3028" xr:uid="{00000000-0005-0000-0000-00003E180000}"/>
    <cellStyle name="Финансовый 117 2 3" xfId="5096" xr:uid="{00000000-0005-0000-0000-00003F180000}"/>
    <cellStyle name="Финансовый 117 2 4" xfId="6940" xr:uid="{00000000-0005-0000-0000-000040180000}"/>
    <cellStyle name="Финансовый 117 3" xfId="3027" xr:uid="{00000000-0005-0000-0000-000041180000}"/>
    <cellStyle name="Финансовый 117 4" xfId="5095" xr:uid="{00000000-0005-0000-0000-000042180000}"/>
    <cellStyle name="Финансовый 117 5" xfId="6939" xr:uid="{00000000-0005-0000-0000-000043180000}"/>
    <cellStyle name="Финансовый 1170" xfId="7951" xr:uid="{00000000-0005-0000-0000-000044180000}"/>
    <cellStyle name="Финансовый 1170 2" xfId="8572" xr:uid="{00000000-0005-0000-0000-000045180000}"/>
    <cellStyle name="Финансовый 1170 3" xfId="9743" xr:uid="{00000000-0005-0000-0000-000046180000}"/>
    <cellStyle name="Финансовый 1171" xfId="7952" xr:uid="{00000000-0005-0000-0000-000047180000}"/>
    <cellStyle name="Финансовый 1171 2" xfId="8573" xr:uid="{00000000-0005-0000-0000-000048180000}"/>
    <cellStyle name="Финансовый 1171 3" xfId="9744" xr:uid="{00000000-0005-0000-0000-000049180000}"/>
    <cellStyle name="Финансовый 1172" xfId="7954" xr:uid="{00000000-0005-0000-0000-00004A180000}"/>
    <cellStyle name="Финансовый 1172 2" xfId="8575" xr:uid="{00000000-0005-0000-0000-00004B180000}"/>
    <cellStyle name="Финансовый 1172 3" xfId="9746" xr:uid="{00000000-0005-0000-0000-00004C180000}"/>
    <cellStyle name="Финансовый 1173" xfId="7955" xr:uid="{00000000-0005-0000-0000-00004D180000}"/>
    <cellStyle name="Финансовый 1173 2" xfId="8576" xr:uid="{00000000-0005-0000-0000-00004E180000}"/>
    <cellStyle name="Финансовый 1173 3" xfId="9747" xr:uid="{00000000-0005-0000-0000-00004F180000}"/>
    <cellStyle name="Финансовый 1174" xfId="7956" xr:uid="{00000000-0005-0000-0000-000050180000}"/>
    <cellStyle name="Финансовый 1174 2" xfId="8577" xr:uid="{00000000-0005-0000-0000-000051180000}"/>
    <cellStyle name="Финансовый 1174 3" xfId="9748" xr:uid="{00000000-0005-0000-0000-000052180000}"/>
    <cellStyle name="Финансовый 1175" xfId="7957" xr:uid="{00000000-0005-0000-0000-000053180000}"/>
    <cellStyle name="Финансовый 1175 2" xfId="8578" xr:uid="{00000000-0005-0000-0000-000054180000}"/>
    <cellStyle name="Финансовый 1175 3" xfId="9749" xr:uid="{00000000-0005-0000-0000-000055180000}"/>
    <cellStyle name="Финансовый 1176" xfId="7953" xr:uid="{00000000-0005-0000-0000-000056180000}"/>
    <cellStyle name="Финансовый 1176 2" xfId="8574" xr:uid="{00000000-0005-0000-0000-000057180000}"/>
    <cellStyle name="Финансовый 1176 3" xfId="9745" xr:uid="{00000000-0005-0000-0000-000058180000}"/>
    <cellStyle name="Финансовый 1177" xfId="7959" xr:uid="{00000000-0005-0000-0000-000059180000}"/>
    <cellStyle name="Финансовый 1177 2" xfId="8580" xr:uid="{00000000-0005-0000-0000-00005A180000}"/>
    <cellStyle name="Финансовый 1177 3" xfId="9751" xr:uid="{00000000-0005-0000-0000-00005B180000}"/>
    <cellStyle name="Финансовый 1178" xfId="7960" xr:uid="{00000000-0005-0000-0000-00005C180000}"/>
    <cellStyle name="Финансовый 1178 2" xfId="8581" xr:uid="{00000000-0005-0000-0000-00005D180000}"/>
    <cellStyle name="Финансовый 1178 3" xfId="9752" xr:uid="{00000000-0005-0000-0000-00005E180000}"/>
    <cellStyle name="Финансовый 1179" xfId="7961" xr:uid="{00000000-0005-0000-0000-00005F180000}"/>
    <cellStyle name="Финансовый 1179 2" xfId="8582" xr:uid="{00000000-0005-0000-0000-000060180000}"/>
    <cellStyle name="Финансовый 1179 3" xfId="9753" xr:uid="{00000000-0005-0000-0000-000061180000}"/>
    <cellStyle name="Финансовый 118" xfId="1056" xr:uid="{00000000-0005-0000-0000-000062180000}"/>
    <cellStyle name="Финансовый 118 2" xfId="1057" xr:uid="{00000000-0005-0000-0000-000063180000}"/>
    <cellStyle name="Финансовый 118 2 2" xfId="3030" xr:uid="{00000000-0005-0000-0000-000064180000}"/>
    <cellStyle name="Финансовый 118 2 3" xfId="5098" xr:uid="{00000000-0005-0000-0000-000065180000}"/>
    <cellStyle name="Финансовый 118 2 4" xfId="6942" xr:uid="{00000000-0005-0000-0000-000066180000}"/>
    <cellStyle name="Финансовый 118 3" xfId="3029" xr:uid="{00000000-0005-0000-0000-000067180000}"/>
    <cellStyle name="Финансовый 118 4" xfId="5097" xr:uid="{00000000-0005-0000-0000-000068180000}"/>
    <cellStyle name="Финансовый 118 5" xfId="6941" xr:uid="{00000000-0005-0000-0000-000069180000}"/>
    <cellStyle name="Финансовый 1180" xfId="7958" xr:uid="{00000000-0005-0000-0000-00006A180000}"/>
    <cellStyle name="Финансовый 1180 2" xfId="8579" xr:uid="{00000000-0005-0000-0000-00006B180000}"/>
    <cellStyle name="Финансовый 1180 3" xfId="9750" xr:uid="{00000000-0005-0000-0000-00006C180000}"/>
    <cellStyle name="Финансовый 1181" xfId="7963" xr:uid="{00000000-0005-0000-0000-00006D180000}"/>
    <cellStyle name="Финансовый 1181 2" xfId="8584" xr:uid="{00000000-0005-0000-0000-00006E180000}"/>
    <cellStyle name="Финансовый 1181 3" xfId="9755" xr:uid="{00000000-0005-0000-0000-00006F180000}"/>
    <cellStyle name="Финансовый 1182" xfId="7964" xr:uid="{00000000-0005-0000-0000-000070180000}"/>
    <cellStyle name="Финансовый 1182 2" xfId="8585" xr:uid="{00000000-0005-0000-0000-000071180000}"/>
    <cellStyle name="Финансовый 1182 3" xfId="9756" xr:uid="{00000000-0005-0000-0000-000072180000}"/>
    <cellStyle name="Финансовый 1183" xfId="7965" xr:uid="{00000000-0005-0000-0000-000073180000}"/>
    <cellStyle name="Финансовый 1183 2" xfId="8586" xr:uid="{00000000-0005-0000-0000-000074180000}"/>
    <cellStyle name="Финансовый 1183 3" xfId="9757" xr:uid="{00000000-0005-0000-0000-000075180000}"/>
    <cellStyle name="Финансовый 1184" xfId="7966" xr:uid="{00000000-0005-0000-0000-000076180000}"/>
    <cellStyle name="Финансовый 1184 2" xfId="8587" xr:uid="{00000000-0005-0000-0000-000077180000}"/>
    <cellStyle name="Финансовый 1184 3" xfId="9758" xr:uid="{00000000-0005-0000-0000-000078180000}"/>
    <cellStyle name="Финансовый 1185" xfId="7967" xr:uid="{00000000-0005-0000-0000-000079180000}"/>
    <cellStyle name="Финансовый 1185 2" xfId="8588" xr:uid="{00000000-0005-0000-0000-00007A180000}"/>
    <cellStyle name="Финансовый 1185 3" xfId="9759" xr:uid="{00000000-0005-0000-0000-00007B180000}"/>
    <cellStyle name="Финансовый 1186" xfId="7968" xr:uid="{00000000-0005-0000-0000-00007C180000}"/>
    <cellStyle name="Финансовый 1186 2" xfId="8589" xr:uid="{00000000-0005-0000-0000-00007D180000}"/>
    <cellStyle name="Финансовый 1186 3" xfId="9760" xr:uid="{00000000-0005-0000-0000-00007E180000}"/>
    <cellStyle name="Финансовый 1187" xfId="7969" xr:uid="{00000000-0005-0000-0000-00007F180000}"/>
    <cellStyle name="Финансовый 1187 2" xfId="8590" xr:uid="{00000000-0005-0000-0000-000080180000}"/>
    <cellStyle name="Финансовый 1187 3" xfId="9761" xr:uid="{00000000-0005-0000-0000-000081180000}"/>
    <cellStyle name="Финансовый 1188" xfId="7970" xr:uid="{00000000-0005-0000-0000-000082180000}"/>
    <cellStyle name="Финансовый 1188 2" xfId="8591" xr:uid="{00000000-0005-0000-0000-000083180000}"/>
    <cellStyle name="Финансовый 1188 3" xfId="9762" xr:uid="{00000000-0005-0000-0000-000084180000}"/>
    <cellStyle name="Финансовый 1189" xfId="7971" xr:uid="{00000000-0005-0000-0000-000085180000}"/>
    <cellStyle name="Финансовый 1189 2" xfId="8592" xr:uid="{00000000-0005-0000-0000-000086180000}"/>
    <cellStyle name="Финансовый 1189 3" xfId="9763" xr:uid="{00000000-0005-0000-0000-000087180000}"/>
    <cellStyle name="Финансовый 119" xfId="1058" xr:uid="{00000000-0005-0000-0000-000088180000}"/>
    <cellStyle name="Финансовый 119 2" xfId="1059" xr:uid="{00000000-0005-0000-0000-000089180000}"/>
    <cellStyle name="Финансовый 119 2 2" xfId="3032" xr:uid="{00000000-0005-0000-0000-00008A180000}"/>
    <cellStyle name="Финансовый 119 2 3" xfId="5100" xr:uid="{00000000-0005-0000-0000-00008B180000}"/>
    <cellStyle name="Финансовый 119 2 4" xfId="6944" xr:uid="{00000000-0005-0000-0000-00008C180000}"/>
    <cellStyle name="Финансовый 119 3" xfId="3031" xr:uid="{00000000-0005-0000-0000-00008D180000}"/>
    <cellStyle name="Финансовый 119 4" xfId="5099" xr:uid="{00000000-0005-0000-0000-00008E180000}"/>
    <cellStyle name="Финансовый 119 5" xfId="6943" xr:uid="{00000000-0005-0000-0000-00008F180000}"/>
    <cellStyle name="Финансовый 1190" xfId="7972" xr:uid="{00000000-0005-0000-0000-000090180000}"/>
    <cellStyle name="Финансовый 1190 2" xfId="8593" xr:uid="{00000000-0005-0000-0000-000091180000}"/>
    <cellStyle name="Финансовый 1190 3" xfId="9764" xr:uid="{00000000-0005-0000-0000-000092180000}"/>
    <cellStyle name="Финансовый 1191" xfId="7973" xr:uid="{00000000-0005-0000-0000-000093180000}"/>
    <cellStyle name="Финансовый 1191 2" xfId="8594" xr:uid="{00000000-0005-0000-0000-000094180000}"/>
    <cellStyle name="Финансовый 1191 3" xfId="9765" xr:uid="{00000000-0005-0000-0000-000095180000}"/>
    <cellStyle name="Финансовый 1192" xfId="7974" xr:uid="{00000000-0005-0000-0000-000096180000}"/>
    <cellStyle name="Финансовый 1192 2" xfId="8595" xr:uid="{00000000-0005-0000-0000-000097180000}"/>
    <cellStyle name="Финансовый 1192 3" xfId="9766" xr:uid="{00000000-0005-0000-0000-000098180000}"/>
    <cellStyle name="Финансовый 1193" xfId="7975" xr:uid="{00000000-0005-0000-0000-000099180000}"/>
    <cellStyle name="Финансовый 1193 2" xfId="8596" xr:uid="{00000000-0005-0000-0000-00009A180000}"/>
    <cellStyle name="Финансовый 1193 3" xfId="9767" xr:uid="{00000000-0005-0000-0000-00009B180000}"/>
    <cellStyle name="Финансовый 1194" xfId="7976" xr:uid="{00000000-0005-0000-0000-00009C180000}"/>
    <cellStyle name="Финансовый 1194 2" xfId="8597" xr:uid="{00000000-0005-0000-0000-00009D180000}"/>
    <cellStyle name="Финансовый 1194 3" xfId="9768" xr:uid="{00000000-0005-0000-0000-00009E180000}"/>
    <cellStyle name="Финансовый 1195" xfId="7977" xr:uid="{00000000-0005-0000-0000-00009F180000}"/>
    <cellStyle name="Финансовый 1195 2" xfId="8598" xr:uid="{00000000-0005-0000-0000-0000A0180000}"/>
    <cellStyle name="Финансовый 1195 3" xfId="9769" xr:uid="{00000000-0005-0000-0000-0000A1180000}"/>
    <cellStyle name="Финансовый 1196" xfId="7978" xr:uid="{00000000-0005-0000-0000-0000A2180000}"/>
    <cellStyle name="Финансовый 1196 2" xfId="8599" xr:uid="{00000000-0005-0000-0000-0000A3180000}"/>
    <cellStyle name="Финансовый 1196 3" xfId="9770" xr:uid="{00000000-0005-0000-0000-0000A4180000}"/>
    <cellStyle name="Финансовый 1197" xfId="7979" xr:uid="{00000000-0005-0000-0000-0000A5180000}"/>
    <cellStyle name="Финансовый 1197 2" xfId="8600" xr:uid="{00000000-0005-0000-0000-0000A6180000}"/>
    <cellStyle name="Финансовый 1197 3" xfId="9771" xr:uid="{00000000-0005-0000-0000-0000A7180000}"/>
    <cellStyle name="Финансовый 1198" xfId="7980" xr:uid="{00000000-0005-0000-0000-0000A8180000}"/>
    <cellStyle name="Финансовый 1198 2" xfId="8601" xr:uid="{00000000-0005-0000-0000-0000A9180000}"/>
    <cellStyle name="Финансовый 1198 3" xfId="9772" xr:uid="{00000000-0005-0000-0000-0000AA180000}"/>
    <cellStyle name="Финансовый 1199" xfId="7981" xr:uid="{00000000-0005-0000-0000-0000AB180000}"/>
    <cellStyle name="Финансовый 1199 2" xfId="8602" xr:uid="{00000000-0005-0000-0000-0000AC180000}"/>
    <cellStyle name="Финансовый 1199 3" xfId="9773" xr:uid="{00000000-0005-0000-0000-0000AD180000}"/>
    <cellStyle name="Финансовый 12" xfId="1060" xr:uid="{00000000-0005-0000-0000-0000AE180000}"/>
    <cellStyle name="Финансовый 12 2" xfId="1061" xr:uid="{00000000-0005-0000-0000-0000AF180000}"/>
    <cellStyle name="Финансовый 12 2 2" xfId="1062" xr:uid="{00000000-0005-0000-0000-0000B0180000}"/>
    <cellStyle name="Финансовый 12 2 2 2" xfId="1063" xr:uid="{00000000-0005-0000-0000-0000B1180000}"/>
    <cellStyle name="Финансовый 12 2 2 2 2" xfId="3036" xr:uid="{00000000-0005-0000-0000-0000B2180000}"/>
    <cellStyle name="Финансовый 12 2 2 2 3" xfId="5104" xr:uid="{00000000-0005-0000-0000-0000B3180000}"/>
    <cellStyle name="Финансовый 12 2 2 2 4" xfId="6948" xr:uid="{00000000-0005-0000-0000-0000B4180000}"/>
    <cellStyle name="Финансовый 12 2 2 3" xfId="3035" xr:uid="{00000000-0005-0000-0000-0000B5180000}"/>
    <cellStyle name="Финансовый 12 2 2 4" xfId="5103" xr:uid="{00000000-0005-0000-0000-0000B6180000}"/>
    <cellStyle name="Финансовый 12 2 2 5" xfId="6947" xr:uid="{00000000-0005-0000-0000-0000B7180000}"/>
    <cellStyle name="Финансовый 12 2 3" xfId="1064" xr:uid="{00000000-0005-0000-0000-0000B8180000}"/>
    <cellStyle name="Финансовый 12 2 3 2" xfId="1065" xr:uid="{00000000-0005-0000-0000-0000B9180000}"/>
    <cellStyle name="Финансовый 12 2 3 2 2" xfId="3038" xr:uid="{00000000-0005-0000-0000-0000BA180000}"/>
    <cellStyle name="Финансовый 12 2 3 2 3" xfId="5106" xr:uid="{00000000-0005-0000-0000-0000BB180000}"/>
    <cellStyle name="Финансовый 12 2 3 2 4" xfId="6950" xr:uid="{00000000-0005-0000-0000-0000BC180000}"/>
    <cellStyle name="Финансовый 12 2 3 3" xfId="3037" xr:uid="{00000000-0005-0000-0000-0000BD180000}"/>
    <cellStyle name="Финансовый 12 2 3 4" xfId="5105" xr:uid="{00000000-0005-0000-0000-0000BE180000}"/>
    <cellStyle name="Финансовый 12 2 3 5" xfId="6949" xr:uid="{00000000-0005-0000-0000-0000BF180000}"/>
    <cellStyle name="Финансовый 12 2 4" xfId="3034" xr:uid="{00000000-0005-0000-0000-0000C0180000}"/>
    <cellStyle name="Финансовый 12 2 4 2" xfId="5102" xr:uid="{00000000-0005-0000-0000-0000C1180000}"/>
    <cellStyle name="Финансовый 12 2 5" xfId="4180" xr:uid="{00000000-0005-0000-0000-0000C2180000}"/>
    <cellStyle name="Финансовый 12 2 6" xfId="6946" xr:uid="{00000000-0005-0000-0000-0000C3180000}"/>
    <cellStyle name="Финансовый 12 3" xfId="3033" xr:uid="{00000000-0005-0000-0000-0000C4180000}"/>
    <cellStyle name="Финансовый 12 3 2" xfId="5101" xr:uid="{00000000-0005-0000-0000-0000C5180000}"/>
    <cellStyle name="Финансовый 12 4" xfId="4179" xr:uid="{00000000-0005-0000-0000-0000C6180000}"/>
    <cellStyle name="Финансовый 12 5" xfId="6945" xr:uid="{00000000-0005-0000-0000-0000C7180000}"/>
    <cellStyle name="Финансовый 120" xfId="1066" xr:uid="{00000000-0005-0000-0000-0000C8180000}"/>
    <cellStyle name="Финансовый 120 2" xfId="1067" xr:uid="{00000000-0005-0000-0000-0000C9180000}"/>
    <cellStyle name="Финансовый 120 2 2" xfId="3040" xr:uid="{00000000-0005-0000-0000-0000CA180000}"/>
    <cellStyle name="Финансовый 120 2 3" xfId="5108" xr:uid="{00000000-0005-0000-0000-0000CB180000}"/>
    <cellStyle name="Финансовый 120 2 4" xfId="6952" xr:uid="{00000000-0005-0000-0000-0000CC180000}"/>
    <cellStyle name="Финансовый 120 3" xfId="3039" xr:uid="{00000000-0005-0000-0000-0000CD180000}"/>
    <cellStyle name="Финансовый 120 4" xfId="5107" xr:uid="{00000000-0005-0000-0000-0000CE180000}"/>
    <cellStyle name="Финансовый 120 5" xfId="6951" xr:uid="{00000000-0005-0000-0000-0000CF180000}"/>
    <cellStyle name="Финансовый 1200" xfId="7982" xr:uid="{00000000-0005-0000-0000-0000D0180000}"/>
    <cellStyle name="Финансовый 1200 2" xfId="8603" xr:uid="{00000000-0005-0000-0000-0000D1180000}"/>
    <cellStyle name="Финансовый 1200 3" xfId="9774" xr:uid="{00000000-0005-0000-0000-0000D2180000}"/>
    <cellStyle name="Финансовый 1201" xfId="7983" xr:uid="{00000000-0005-0000-0000-0000D3180000}"/>
    <cellStyle name="Финансовый 1201 2" xfId="8604" xr:uid="{00000000-0005-0000-0000-0000D4180000}"/>
    <cellStyle name="Финансовый 1201 3" xfId="9775" xr:uid="{00000000-0005-0000-0000-0000D5180000}"/>
    <cellStyle name="Финансовый 1202" xfId="7984" xr:uid="{00000000-0005-0000-0000-0000D6180000}"/>
    <cellStyle name="Финансовый 1202 2" xfId="8605" xr:uid="{00000000-0005-0000-0000-0000D7180000}"/>
    <cellStyle name="Финансовый 1202 3" xfId="9776" xr:uid="{00000000-0005-0000-0000-0000D8180000}"/>
    <cellStyle name="Финансовый 1203" xfId="7985" xr:uid="{00000000-0005-0000-0000-0000D9180000}"/>
    <cellStyle name="Финансовый 1203 2" xfId="8606" xr:uid="{00000000-0005-0000-0000-0000DA180000}"/>
    <cellStyle name="Финансовый 1203 3" xfId="9777" xr:uid="{00000000-0005-0000-0000-0000DB180000}"/>
    <cellStyle name="Финансовый 1204" xfId="7986" xr:uid="{00000000-0005-0000-0000-0000DC180000}"/>
    <cellStyle name="Финансовый 1204 2" xfId="8607" xr:uid="{00000000-0005-0000-0000-0000DD180000}"/>
    <cellStyle name="Финансовый 1204 3" xfId="9778" xr:uid="{00000000-0005-0000-0000-0000DE180000}"/>
    <cellStyle name="Финансовый 1205" xfId="7987" xr:uid="{00000000-0005-0000-0000-0000DF180000}"/>
    <cellStyle name="Финансовый 1205 2" xfId="8608" xr:uid="{00000000-0005-0000-0000-0000E0180000}"/>
    <cellStyle name="Финансовый 1205 3" xfId="9779" xr:uid="{00000000-0005-0000-0000-0000E1180000}"/>
    <cellStyle name="Финансовый 1206" xfId="7988" xr:uid="{00000000-0005-0000-0000-0000E2180000}"/>
    <cellStyle name="Финансовый 1206 2" xfId="8609" xr:uid="{00000000-0005-0000-0000-0000E3180000}"/>
    <cellStyle name="Финансовый 1206 3" xfId="9780" xr:uid="{00000000-0005-0000-0000-0000E4180000}"/>
    <cellStyle name="Финансовый 1207" xfId="7989" xr:uid="{00000000-0005-0000-0000-0000E5180000}"/>
    <cellStyle name="Финансовый 1207 2" xfId="8610" xr:uid="{00000000-0005-0000-0000-0000E6180000}"/>
    <cellStyle name="Финансовый 1207 3" xfId="9781" xr:uid="{00000000-0005-0000-0000-0000E7180000}"/>
    <cellStyle name="Финансовый 1208" xfId="7962" xr:uid="{00000000-0005-0000-0000-0000E8180000}"/>
    <cellStyle name="Финансовый 1208 2" xfId="8583" xr:uid="{00000000-0005-0000-0000-0000E9180000}"/>
    <cellStyle name="Финансовый 1208 3" xfId="9754" xr:uid="{00000000-0005-0000-0000-0000EA180000}"/>
    <cellStyle name="Финансовый 1209" xfId="7991" xr:uid="{00000000-0005-0000-0000-0000EB180000}"/>
    <cellStyle name="Финансовый 1209 2" xfId="8612" xr:uid="{00000000-0005-0000-0000-0000EC180000}"/>
    <cellStyle name="Финансовый 1209 3" xfId="9783" xr:uid="{00000000-0005-0000-0000-0000ED180000}"/>
    <cellStyle name="Финансовый 121" xfId="1068" xr:uid="{00000000-0005-0000-0000-0000EE180000}"/>
    <cellStyle name="Финансовый 121 2" xfId="1069" xr:uid="{00000000-0005-0000-0000-0000EF180000}"/>
    <cellStyle name="Финансовый 121 2 2" xfId="3042" xr:uid="{00000000-0005-0000-0000-0000F0180000}"/>
    <cellStyle name="Финансовый 121 2 3" xfId="5110" xr:uid="{00000000-0005-0000-0000-0000F1180000}"/>
    <cellStyle name="Финансовый 121 2 4" xfId="6954" xr:uid="{00000000-0005-0000-0000-0000F2180000}"/>
    <cellStyle name="Финансовый 121 3" xfId="3041" xr:uid="{00000000-0005-0000-0000-0000F3180000}"/>
    <cellStyle name="Финансовый 121 4" xfId="5109" xr:uid="{00000000-0005-0000-0000-0000F4180000}"/>
    <cellStyle name="Финансовый 121 5" xfId="6953" xr:uid="{00000000-0005-0000-0000-0000F5180000}"/>
    <cellStyle name="Финансовый 1210" xfId="7990" xr:uid="{00000000-0005-0000-0000-0000F6180000}"/>
    <cellStyle name="Финансовый 1210 2" xfId="8611" xr:uid="{00000000-0005-0000-0000-0000F7180000}"/>
    <cellStyle name="Финансовый 1210 3" xfId="9782" xr:uid="{00000000-0005-0000-0000-0000F8180000}"/>
    <cellStyle name="Финансовый 1211" xfId="7992" xr:uid="{00000000-0005-0000-0000-0000F9180000}"/>
    <cellStyle name="Финансовый 1211 2" xfId="8613" xr:uid="{00000000-0005-0000-0000-0000FA180000}"/>
    <cellStyle name="Финансовый 1211 3" xfId="9784" xr:uid="{00000000-0005-0000-0000-0000FB180000}"/>
    <cellStyle name="Финансовый 1212" xfId="7993" xr:uid="{00000000-0005-0000-0000-0000FC180000}"/>
    <cellStyle name="Финансовый 1212 2" xfId="8614" xr:uid="{00000000-0005-0000-0000-0000FD180000}"/>
    <cellStyle name="Финансовый 1212 3" xfId="9785" xr:uid="{00000000-0005-0000-0000-0000FE180000}"/>
    <cellStyle name="Финансовый 1213" xfId="7994" xr:uid="{00000000-0005-0000-0000-0000FF180000}"/>
    <cellStyle name="Финансовый 1213 2" xfId="8615" xr:uid="{00000000-0005-0000-0000-000000190000}"/>
    <cellStyle name="Финансовый 1213 3" xfId="9786" xr:uid="{00000000-0005-0000-0000-000001190000}"/>
    <cellStyle name="Финансовый 1214" xfId="7995" xr:uid="{00000000-0005-0000-0000-000002190000}"/>
    <cellStyle name="Финансовый 1214 2" xfId="8616" xr:uid="{00000000-0005-0000-0000-000003190000}"/>
    <cellStyle name="Финансовый 1214 3" xfId="9787" xr:uid="{00000000-0005-0000-0000-000004190000}"/>
    <cellStyle name="Финансовый 1215" xfId="7996" xr:uid="{00000000-0005-0000-0000-000005190000}"/>
    <cellStyle name="Финансовый 1215 2" xfId="8617" xr:uid="{00000000-0005-0000-0000-000006190000}"/>
    <cellStyle name="Финансовый 1215 3" xfId="9788" xr:uid="{00000000-0005-0000-0000-000007190000}"/>
    <cellStyle name="Финансовый 1216" xfId="7998" xr:uid="{00000000-0005-0000-0000-000008190000}"/>
    <cellStyle name="Финансовый 1216 2" xfId="8619" xr:uid="{00000000-0005-0000-0000-000009190000}"/>
    <cellStyle name="Финансовый 1216 3" xfId="9790" xr:uid="{00000000-0005-0000-0000-00000A190000}"/>
    <cellStyle name="Финансовый 1217" xfId="7997" xr:uid="{00000000-0005-0000-0000-00000B190000}"/>
    <cellStyle name="Финансовый 1217 2" xfId="8618" xr:uid="{00000000-0005-0000-0000-00000C190000}"/>
    <cellStyle name="Финансовый 1217 3" xfId="9789" xr:uid="{00000000-0005-0000-0000-00000D190000}"/>
    <cellStyle name="Финансовый 1218" xfId="7999" xr:uid="{00000000-0005-0000-0000-00000E190000}"/>
    <cellStyle name="Финансовый 1218 2" xfId="8620" xr:uid="{00000000-0005-0000-0000-00000F190000}"/>
    <cellStyle name="Финансовый 1218 3" xfId="9791" xr:uid="{00000000-0005-0000-0000-000010190000}"/>
    <cellStyle name="Финансовый 1219" xfId="8000" xr:uid="{00000000-0005-0000-0000-000011190000}"/>
    <cellStyle name="Финансовый 1219 2" xfId="8621" xr:uid="{00000000-0005-0000-0000-000012190000}"/>
    <cellStyle name="Финансовый 1219 3" xfId="9792" xr:uid="{00000000-0005-0000-0000-000013190000}"/>
    <cellStyle name="Финансовый 122" xfId="1070" xr:uid="{00000000-0005-0000-0000-000014190000}"/>
    <cellStyle name="Финансовый 122 2" xfId="1071" xr:uid="{00000000-0005-0000-0000-000015190000}"/>
    <cellStyle name="Финансовый 122 2 2" xfId="3044" xr:uid="{00000000-0005-0000-0000-000016190000}"/>
    <cellStyle name="Финансовый 122 2 3" xfId="5112" xr:uid="{00000000-0005-0000-0000-000017190000}"/>
    <cellStyle name="Финансовый 122 2 4" xfId="6956" xr:uid="{00000000-0005-0000-0000-000018190000}"/>
    <cellStyle name="Финансовый 122 3" xfId="3043" xr:uid="{00000000-0005-0000-0000-000019190000}"/>
    <cellStyle name="Финансовый 122 4" xfId="5111" xr:uid="{00000000-0005-0000-0000-00001A190000}"/>
    <cellStyle name="Финансовый 122 5" xfId="6955" xr:uid="{00000000-0005-0000-0000-00001B190000}"/>
    <cellStyle name="Финансовый 1220" xfId="8001" xr:uid="{00000000-0005-0000-0000-00001C190000}"/>
    <cellStyle name="Финансовый 1220 2" xfId="8622" xr:uid="{00000000-0005-0000-0000-00001D190000}"/>
    <cellStyle name="Финансовый 1220 3" xfId="9793" xr:uid="{00000000-0005-0000-0000-00001E190000}"/>
    <cellStyle name="Финансовый 1221" xfId="8002" xr:uid="{00000000-0005-0000-0000-00001F190000}"/>
    <cellStyle name="Финансовый 1221 2" xfId="8623" xr:uid="{00000000-0005-0000-0000-000020190000}"/>
    <cellStyle name="Финансовый 1221 3" xfId="9794" xr:uid="{00000000-0005-0000-0000-000021190000}"/>
    <cellStyle name="Финансовый 1222" xfId="8003" xr:uid="{00000000-0005-0000-0000-000022190000}"/>
    <cellStyle name="Финансовый 1222 2" xfId="8624" xr:uid="{00000000-0005-0000-0000-000023190000}"/>
    <cellStyle name="Финансовый 1222 3" xfId="9795" xr:uid="{00000000-0005-0000-0000-000024190000}"/>
    <cellStyle name="Финансовый 1223" xfId="8004" xr:uid="{00000000-0005-0000-0000-000025190000}"/>
    <cellStyle name="Финансовый 1223 2" xfId="8625" xr:uid="{00000000-0005-0000-0000-000026190000}"/>
    <cellStyle name="Финансовый 1223 3" xfId="9796" xr:uid="{00000000-0005-0000-0000-000027190000}"/>
    <cellStyle name="Финансовый 1224" xfId="8005" xr:uid="{00000000-0005-0000-0000-000028190000}"/>
    <cellStyle name="Финансовый 1224 2" xfId="8626" xr:uid="{00000000-0005-0000-0000-000029190000}"/>
    <cellStyle name="Финансовый 1224 3" xfId="9797" xr:uid="{00000000-0005-0000-0000-00002A190000}"/>
    <cellStyle name="Финансовый 1225" xfId="8006" xr:uid="{00000000-0005-0000-0000-00002B190000}"/>
    <cellStyle name="Финансовый 1225 2" xfId="8627" xr:uid="{00000000-0005-0000-0000-00002C190000}"/>
    <cellStyle name="Финансовый 1225 3" xfId="9798" xr:uid="{00000000-0005-0000-0000-00002D190000}"/>
    <cellStyle name="Финансовый 1226" xfId="8007" xr:uid="{00000000-0005-0000-0000-00002E190000}"/>
    <cellStyle name="Финансовый 1226 2" xfId="8628" xr:uid="{00000000-0005-0000-0000-00002F190000}"/>
    <cellStyle name="Финансовый 1226 3" xfId="9799" xr:uid="{00000000-0005-0000-0000-000030190000}"/>
    <cellStyle name="Финансовый 1227" xfId="8008" xr:uid="{00000000-0005-0000-0000-000031190000}"/>
    <cellStyle name="Финансовый 1227 2" xfId="8629" xr:uid="{00000000-0005-0000-0000-000032190000}"/>
    <cellStyle name="Финансовый 1227 3" xfId="9800" xr:uid="{00000000-0005-0000-0000-000033190000}"/>
    <cellStyle name="Финансовый 1228" xfId="8009" xr:uid="{00000000-0005-0000-0000-000034190000}"/>
    <cellStyle name="Финансовый 1228 2" xfId="8630" xr:uid="{00000000-0005-0000-0000-000035190000}"/>
    <cellStyle name="Финансовый 1228 3" xfId="9801" xr:uid="{00000000-0005-0000-0000-000036190000}"/>
    <cellStyle name="Финансовый 1229" xfId="8010" xr:uid="{00000000-0005-0000-0000-000037190000}"/>
    <cellStyle name="Финансовый 1229 2" xfId="8631" xr:uid="{00000000-0005-0000-0000-000038190000}"/>
    <cellStyle name="Финансовый 1229 3" xfId="9802" xr:uid="{00000000-0005-0000-0000-000039190000}"/>
    <cellStyle name="Финансовый 123" xfId="1072" xr:uid="{00000000-0005-0000-0000-00003A190000}"/>
    <cellStyle name="Финансовый 123 2" xfId="1073" xr:uid="{00000000-0005-0000-0000-00003B190000}"/>
    <cellStyle name="Финансовый 123 2 2" xfId="3046" xr:uid="{00000000-0005-0000-0000-00003C190000}"/>
    <cellStyle name="Финансовый 123 2 3" xfId="5114" xr:uid="{00000000-0005-0000-0000-00003D190000}"/>
    <cellStyle name="Финансовый 123 2 4" xfId="6958" xr:uid="{00000000-0005-0000-0000-00003E190000}"/>
    <cellStyle name="Финансовый 123 3" xfId="3045" xr:uid="{00000000-0005-0000-0000-00003F190000}"/>
    <cellStyle name="Финансовый 123 4" xfId="5113" xr:uid="{00000000-0005-0000-0000-000040190000}"/>
    <cellStyle name="Финансовый 123 5" xfId="6957" xr:uid="{00000000-0005-0000-0000-000041190000}"/>
    <cellStyle name="Финансовый 1230" xfId="8011" xr:uid="{00000000-0005-0000-0000-000042190000}"/>
    <cellStyle name="Финансовый 1230 2" xfId="8632" xr:uid="{00000000-0005-0000-0000-000043190000}"/>
    <cellStyle name="Финансовый 1230 3" xfId="9803" xr:uid="{00000000-0005-0000-0000-000044190000}"/>
    <cellStyle name="Финансовый 1231" xfId="8012" xr:uid="{00000000-0005-0000-0000-000045190000}"/>
    <cellStyle name="Финансовый 1231 2" xfId="8633" xr:uid="{00000000-0005-0000-0000-000046190000}"/>
    <cellStyle name="Финансовый 1231 3" xfId="9804" xr:uid="{00000000-0005-0000-0000-000047190000}"/>
    <cellStyle name="Финансовый 1232" xfId="8013" xr:uid="{00000000-0005-0000-0000-000048190000}"/>
    <cellStyle name="Финансовый 1232 2" xfId="8634" xr:uid="{00000000-0005-0000-0000-000049190000}"/>
    <cellStyle name="Финансовый 1232 3" xfId="9805" xr:uid="{00000000-0005-0000-0000-00004A190000}"/>
    <cellStyle name="Финансовый 1233" xfId="8014" xr:uid="{00000000-0005-0000-0000-00004B190000}"/>
    <cellStyle name="Финансовый 1233 2" xfId="8635" xr:uid="{00000000-0005-0000-0000-00004C190000}"/>
    <cellStyle name="Финансовый 1233 3" xfId="9806" xr:uid="{00000000-0005-0000-0000-00004D190000}"/>
    <cellStyle name="Финансовый 1234" xfId="8015" xr:uid="{00000000-0005-0000-0000-00004E190000}"/>
    <cellStyle name="Финансовый 1234 2" xfId="8636" xr:uid="{00000000-0005-0000-0000-00004F190000}"/>
    <cellStyle name="Финансовый 1234 3" xfId="9807" xr:uid="{00000000-0005-0000-0000-000050190000}"/>
    <cellStyle name="Финансовый 1235" xfId="8016" xr:uid="{00000000-0005-0000-0000-000051190000}"/>
    <cellStyle name="Финансовый 1235 2" xfId="8637" xr:uid="{00000000-0005-0000-0000-000052190000}"/>
    <cellStyle name="Финансовый 1235 3" xfId="9808" xr:uid="{00000000-0005-0000-0000-000053190000}"/>
    <cellStyle name="Финансовый 1236" xfId="8019" xr:uid="{00000000-0005-0000-0000-000054190000}"/>
    <cellStyle name="Финансовый 1236 2" xfId="8640" xr:uid="{00000000-0005-0000-0000-000055190000}"/>
    <cellStyle name="Финансовый 1236 3" xfId="9809" xr:uid="{00000000-0005-0000-0000-000056190000}"/>
    <cellStyle name="Финансовый 1236 3 2" xfId="10948" xr:uid="{00000000-0005-0000-0000-000057190000}"/>
    <cellStyle name="Финансовый 1237" xfId="8021" xr:uid="{00000000-0005-0000-0000-000058190000}"/>
    <cellStyle name="Финансовый 1237 2" xfId="8642" xr:uid="{00000000-0005-0000-0000-000059190000}"/>
    <cellStyle name="Финансовый 1237 3" xfId="9811" xr:uid="{00000000-0005-0000-0000-00005A190000}"/>
    <cellStyle name="Финансовый 1237 3 2" xfId="10950" xr:uid="{00000000-0005-0000-0000-00005B190000}"/>
    <cellStyle name="Финансовый 1238" xfId="8022" xr:uid="{00000000-0005-0000-0000-00005C190000}"/>
    <cellStyle name="Финансовый 1238 2" xfId="8643" xr:uid="{00000000-0005-0000-0000-00005D190000}"/>
    <cellStyle name="Финансовый 1238 3" xfId="9812" xr:uid="{00000000-0005-0000-0000-00005E190000}"/>
    <cellStyle name="Финансовый 1238 3 2" xfId="10951" xr:uid="{00000000-0005-0000-0000-00005F190000}"/>
    <cellStyle name="Финансовый 1239" xfId="8023" xr:uid="{00000000-0005-0000-0000-000060190000}"/>
    <cellStyle name="Финансовый 1239 2" xfId="8644" xr:uid="{00000000-0005-0000-0000-000061190000}"/>
    <cellStyle name="Финансовый 1239 3" xfId="9813" xr:uid="{00000000-0005-0000-0000-000062190000}"/>
    <cellStyle name="Финансовый 1239 3 2" xfId="10952" xr:uid="{00000000-0005-0000-0000-000063190000}"/>
    <cellStyle name="Финансовый 124" xfId="1074" xr:uid="{00000000-0005-0000-0000-000064190000}"/>
    <cellStyle name="Финансовый 124 2" xfId="1075" xr:uid="{00000000-0005-0000-0000-000065190000}"/>
    <cellStyle name="Финансовый 124 2 2" xfId="3048" xr:uid="{00000000-0005-0000-0000-000066190000}"/>
    <cellStyle name="Финансовый 124 2 3" xfId="5116" xr:uid="{00000000-0005-0000-0000-000067190000}"/>
    <cellStyle name="Финансовый 124 2 4" xfId="6960" xr:uid="{00000000-0005-0000-0000-000068190000}"/>
    <cellStyle name="Финансовый 124 3" xfId="3047" xr:uid="{00000000-0005-0000-0000-000069190000}"/>
    <cellStyle name="Финансовый 124 4" xfId="5115" xr:uid="{00000000-0005-0000-0000-00006A190000}"/>
    <cellStyle name="Финансовый 124 5" xfId="6959" xr:uid="{00000000-0005-0000-0000-00006B190000}"/>
    <cellStyle name="Финансовый 1240" xfId="8024" xr:uid="{00000000-0005-0000-0000-00006C190000}"/>
    <cellStyle name="Финансовый 1240 2" xfId="8645" xr:uid="{00000000-0005-0000-0000-00006D190000}"/>
    <cellStyle name="Финансовый 1240 3" xfId="9814" xr:uid="{00000000-0005-0000-0000-00006E190000}"/>
    <cellStyle name="Финансовый 1240 3 2" xfId="10953" xr:uid="{00000000-0005-0000-0000-00006F190000}"/>
    <cellStyle name="Финансовый 1241" xfId="8025" xr:uid="{00000000-0005-0000-0000-000070190000}"/>
    <cellStyle name="Финансовый 1241 2" xfId="8646" xr:uid="{00000000-0005-0000-0000-000071190000}"/>
    <cellStyle name="Финансовый 1241 3" xfId="9815" xr:uid="{00000000-0005-0000-0000-000072190000}"/>
    <cellStyle name="Финансовый 1241 3 2" xfId="10954" xr:uid="{00000000-0005-0000-0000-000073190000}"/>
    <cellStyle name="Финансовый 1242" xfId="8026" xr:uid="{00000000-0005-0000-0000-000074190000}"/>
    <cellStyle name="Финансовый 1242 2" xfId="8647" xr:uid="{00000000-0005-0000-0000-000075190000}"/>
    <cellStyle name="Финансовый 1242 3" xfId="9816" xr:uid="{00000000-0005-0000-0000-000076190000}"/>
    <cellStyle name="Финансовый 1242 3 2" xfId="10955" xr:uid="{00000000-0005-0000-0000-000077190000}"/>
    <cellStyle name="Финансовый 1243" xfId="8027" xr:uid="{00000000-0005-0000-0000-000078190000}"/>
    <cellStyle name="Финансовый 1243 2" xfId="8648" xr:uid="{00000000-0005-0000-0000-000079190000}"/>
    <cellStyle name="Финансовый 1243 3" xfId="9817" xr:uid="{00000000-0005-0000-0000-00007A190000}"/>
    <cellStyle name="Финансовый 1243 3 2" xfId="10956" xr:uid="{00000000-0005-0000-0000-00007B190000}"/>
    <cellStyle name="Финансовый 1244" xfId="8028" xr:uid="{00000000-0005-0000-0000-00007C190000}"/>
    <cellStyle name="Финансовый 1244 2" xfId="8649" xr:uid="{00000000-0005-0000-0000-00007D190000}"/>
    <cellStyle name="Финансовый 1244 3" xfId="9818" xr:uid="{00000000-0005-0000-0000-00007E190000}"/>
    <cellStyle name="Финансовый 1244 3 2" xfId="10957" xr:uid="{00000000-0005-0000-0000-00007F190000}"/>
    <cellStyle name="Финансовый 1245" xfId="8029" xr:uid="{00000000-0005-0000-0000-000080190000}"/>
    <cellStyle name="Финансовый 1245 2" xfId="8650" xr:uid="{00000000-0005-0000-0000-000081190000}"/>
    <cellStyle name="Финансовый 1245 3" xfId="9819" xr:uid="{00000000-0005-0000-0000-000082190000}"/>
    <cellStyle name="Финансовый 1245 3 2" xfId="10958" xr:uid="{00000000-0005-0000-0000-000083190000}"/>
    <cellStyle name="Финансовый 1246" xfId="8020" xr:uid="{00000000-0005-0000-0000-000084190000}"/>
    <cellStyle name="Финансовый 1246 2" xfId="8641" xr:uid="{00000000-0005-0000-0000-000085190000}"/>
    <cellStyle name="Финансовый 1246 3" xfId="9810" xr:uid="{00000000-0005-0000-0000-000086190000}"/>
    <cellStyle name="Финансовый 1246 3 2" xfId="10949" xr:uid="{00000000-0005-0000-0000-000087190000}"/>
    <cellStyle name="Финансовый 1247" xfId="8030" xr:uid="{00000000-0005-0000-0000-000088190000}"/>
    <cellStyle name="Финансовый 1247 2" xfId="8651" xr:uid="{00000000-0005-0000-0000-000089190000}"/>
    <cellStyle name="Финансовый 1247 3" xfId="9820" xr:uid="{00000000-0005-0000-0000-00008A190000}"/>
    <cellStyle name="Финансовый 1247 3 2" xfId="10959" xr:uid="{00000000-0005-0000-0000-00008B190000}"/>
    <cellStyle name="Финансовый 1248" xfId="8031" xr:uid="{00000000-0005-0000-0000-00008C190000}"/>
    <cellStyle name="Финансовый 1248 2" xfId="8652" xr:uid="{00000000-0005-0000-0000-00008D190000}"/>
    <cellStyle name="Финансовый 1248 3" xfId="9821" xr:uid="{00000000-0005-0000-0000-00008E190000}"/>
    <cellStyle name="Финансовый 1248 3 2" xfId="10960" xr:uid="{00000000-0005-0000-0000-00008F190000}"/>
    <cellStyle name="Финансовый 1249" xfId="8032" xr:uid="{00000000-0005-0000-0000-000090190000}"/>
    <cellStyle name="Финансовый 1249 2" xfId="8653" xr:uid="{00000000-0005-0000-0000-000091190000}"/>
    <cellStyle name="Финансовый 1249 3" xfId="9822" xr:uid="{00000000-0005-0000-0000-000092190000}"/>
    <cellStyle name="Финансовый 1249 3 2" xfId="10961" xr:uid="{00000000-0005-0000-0000-000093190000}"/>
    <cellStyle name="Финансовый 125" xfId="1076" xr:uid="{00000000-0005-0000-0000-000094190000}"/>
    <cellStyle name="Финансовый 125 2" xfId="1077" xr:uid="{00000000-0005-0000-0000-000095190000}"/>
    <cellStyle name="Финансовый 125 2 2" xfId="3050" xr:uid="{00000000-0005-0000-0000-000096190000}"/>
    <cellStyle name="Финансовый 125 2 3" xfId="5118" xr:uid="{00000000-0005-0000-0000-000097190000}"/>
    <cellStyle name="Финансовый 125 2 4" xfId="6962" xr:uid="{00000000-0005-0000-0000-000098190000}"/>
    <cellStyle name="Финансовый 125 3" xfId="3049" xr:uid="{00000000-0005-0000-0000-000099190000}"/>
    <cellStyle name="Финансовый 125 4" xfId="5117" xr:uid="{00000000-0005-0000-0000-00009A190000}"/>
    <cellStyle name="Финансовый 125 5" xfId="6961" xr:uid="{00000000-0005-0000-0000-00009B190000}"/>
    <cellStyle name="Финансовый 1250" xfId="8033" xr:uid="{00000000-0005-0000-0000-00009C190000}"/>
    <cellStyle name="Финансовый 1250 2" xfId="8654" xr:uid="{00000000-0005-0000-0000-00009D190000}"/>
    <cellStyle name="Финансовый 1250 3" xfId="9823" xr:uid="{00000000-0005-0000-0000-00009E190000}"/>
    <cellStyle name="Финансовый 1250 3 2" xfId="10962" xr:uid="{00000000-0005-0000-0000-00009F190000}"/>
    <cellStyle name="Финансовый 1251" xfId="8034" xr:uid="{00000000-0005-0000-0000-0000A0190000}"/>
    <cellStyle name="Финансовый 1251 2" xfId="8655" xr:uid="{00000000-0005-0000-0000-0000A1190000}"/>
    <cellStyle name="Финансовый 1251 3" xfId="9824" xr:uid="{00000000-0005-0000-0000-0000A2190000}"/>
    <cellStyle name="Финансовый 1251 3 2" xfId="10963" xr:uid="{00000000-0005-0000-0000-0000A3190000}"/>
    <cellStyle name="Финансовый 1252" xfId="8035" xr:uid="{00000000-0005-0000-0000-0000A4190000}"/>
    <cellStyle name="Финансовый 1252 2" xfId="8656" xr:uid="{00000000-0005-0000-0000-0000A5190000}"/>
    <cellStyle name="Финансовый 1252 3" xfId="9825" xr:uid="{00000000-0005-0000-0000-0000A6190000}"/>
    <cellStyle name="Финансовый 1252 3 2" xfId="10964" xr:uid="{00000000-0005-0000-0000-0000A7190000}"/>
    <cellStyle name="Финансовый 1253" xfId="8036" xr:uid="{00000000-0005-0000-0000-0000A8190000}"/>
    <cellStyle name="Финансовый 1253 2" xfId="8657" xr:uid="{00000000-0005-0000-0000-0000A9190000}"/>
    <cellStyle name="Финансовый 1253 3" xfId="9826" xr:uid="{00000000-0005-0000-0000-0000AA190000}"/>
    <cellStyle name="Финансовый 1253 3 2" xfId="10965" xr:uid="{00000000-0005-0000-0000-0000AB190000}"/>
    <cellStyle name="Финансовый 1254" xfId="8037" xr:uid="{00000000-0005-0000-0000-0000AC190000}"/>
    <cellStyle name="Финансовый 1254 2" xfId="8658" xr:uid="{00000000-0005-0000-0000-0000AD190000}"/>
    <cellStyle name="Финансовый 1254 3" xfId="9827" xr:uid="{00000000-0005-0000-0000-0000AE190000}"/>
    <cellStyle name="Финансовый 1254 3 2" xfId="10966" xr:uid="{00000000-0005-0000-0000-0000AF190000}"/>
    <cellStyle name="Финансовый 1255" xfId="8038" xr:uid="{00000000-0005-0000-0000-0000B0190000}"/>
    <cellStyle name="Финансовый 1255 2" xfId="8659" xr:uid="{00000000-0005-0000-0000-0000B1190000}"/>
    <cellStyle name="Финансовый 1255 3" xfId="9828" xr:uid="{00000000-0005-0000-0000-0000B2190000}"/>
    <cellStyle name="Финансовый 1255 3 2" xfId="10967" xr:uid="{00000000-0005-0000-0000-0000B3190000}"/>
    <cellStyle name="Финансовый 1256" xfId="8039" xr:uid="{00000000-0005-0000-0000-0000B4190000}"/>
    <cellStyle name="Финансовый 1256 2" xfId="8660" xr:uid="{00000000-0005-0000-0000-0000B5190000}"/>
    <cellStyle name="Финансовый 1256 3" xfId="9829" xr:uid="{00000000-0005-0000-0000-0000B6190000}"/>
    <cellStyle name="Финансовый 1256 3 2" xfId="10968" xr:uid="{00000000-0005-0000-0000-0000B7190000}"/>
    <cellStyle name="Финансовый 1257" xfId="8040" xr:uid="{00000000-0005-0000-0000-0000B8190000}"/>
    <cellStyle name="Финансовый 1257 2" xfId="8661" xr:uid="{00000000-0005-0000-0000-0000B9190000}"/>
    <cellStyle name="Финансовый 1257 3" xfId="9830" xr:uid="{00000000-0005-0000-0000-0000BA190000}"/>
    <cellStyle name="Финансовый 1257 3 2" xfId="10969" xr:uid="{00000000-0005-0000-0000-0000BB190000}"/>
    <cellStyle name="Финансовый 1258" xfId="8041" xr:uid="{00000000-0005-0000-0000-0000BC190000}"/>
    <cellStyle name="Финансовый 1258 2" xfId="8662" xr:uid="{00000000-0005-0000-0000-0000BD190000}"/>
    <cellStyle name="Финансовый 1258 3" xfId="9831" xr:uid="{00000000-0005-0000-0000-0000BE190000}"/>
    <cellStyle name="Финансовый 1258 3 2" xfId="10970" xr:uid="{00000000-0005-0000-0000-0000BF190000}"/>
    <cellStyle name="Финансовый 1259" xfId="8042" xr:uid="{00000000-0005-0000-0000-0000C0190000}"/>
    <cellStyle name="Финансовый 1259 2" xfId="8663" xr:uid="{00000000-0005-0000-0000-0000C1190000}"/>
    <cellStyle name="Финансовый 1259 3" xfId="9832" xr:uid="{00000000-0005-0000-0000-0000C2190000}"/>
    <cellStyle name="Финансовый 1259 3 2" xfId="10971" xr:uid="{00000000-0005-0000-0000-0000C3190000}"/>
    <cellStyle name="Финансовый 126" xfId="1078" xr:uid="{00000000-0005-0000-0000-0000C4190000}"/>
    <cellStyle name="Финансовый 126 2" xfId="1079" xr:uid="{00000000-0005-0000-0000-0000C5190000}"/>
    <cellStyle name="Финансовый 126 2 2" xfId="3052" xr:uid="{00000000-0005-0000-0000-0000C6190000}"/>
    <cellStyle name="Финансовый 126 2 3" xfId="5120" xr:uid="{00000000-0005-0000-0000-0000C7190000}"/>
    <cellStyle name="Финансовый 126 2 4" xfId="6964" xr:uid="{00000000-0005-0000-0000-0000C8190000}"/>
    <cellStyle name="Финансовый 126 3" xfId="3051" xr:uid="{00000000-0005-0000-0000-0000C9190000}"/>
    <cellStyle name="Финансовый 126 4" xfId="5119" xr:uid="{00000000-0005-0000-0000-0000CA190000}"/>
    <cellStyle name="Финансовый 126 5" xfId="6963" xr:uid="{00000000-0005-0000-0000-0000CB190000}"/>
    <cellStyle name="Финансовый 1260" xfId="8043" xr:uid="{00000000-0005-0000-0000-0000CC190000}"/>
    <cellStyle name="Финансовый 1260 2" xfId="8664" xr:uid="{00000000-0005-0000-0000-0000CD190000}"/>
    <cellStyle name="Финансовый 1260 3" xfId="9833" xr:uid="{00000000-0005-0000-0000-0000CE190000}"/>
    <cellStyle name="Финансовый 1260 3 2" xfId="10972" xr:uid="{00000000-0005-0000-0000-0000CF190000}"/>
    <cellStyle name="Финансовый 1261" xfId="8044" xr:uid="{00000000-0005-0000-0000-0000D0190000}"/>
    <cellStyle name="Финансовый 1261 2" xfId="8665" xr:uid="{00000000-0005-0000-0000-0000D1190000}"/>
    <cellStyle name="Финансовый 1261 3" xfId="9834" xr:uid="{00000000-0005-0000-0000-0000D2190000}"/>
    <cellStyle name="Финансовый 1261 3 2" xfId="10973" xr:uid="{00000000-0005-0000-0000-0000D3190000}"/>
    <cellStyle name="Финансовый 1262" xfId="8045" xr:uid="{00000000-0005-0000-0000-0000D4190000}"/>
    <cellStyle name="Финансовый 1262 2" xfId="8666" xr:uid="{00000000-0005-0000-0000-0000D5190000}"/>
    <cellStyle name="Финансовый 1262 3" xfId="9835" xr:uid="{00000000-0005-0000-0000-0000D6190000}"/>
    <cellStyle name="Финансовый 1262 3 2" xfId="10974" xr:uid="{00000000-0005-0000-0000-0000D7190000}"/>
    <cellStyle name="Финансовый 1263" xfId="8046" xr:uid="{00000000-0005-0000-0000-0000D8190000}"/>
    <cellStyle name="Финансовый 1263 2" xfId="8667" xr:uid="{00000000-0005-0000-0000-0000D9190000}"/>
    <cellStyle name="Финансовый 1263 3" xfId="9836" xr:uid="{00000000-0005-0000-0000-0000DA190000}"/>
    <cellStyle name="Финансовый 1263 3 2" xfId="10975" xr:uid="{00000000-0005-0000-0000-0000DB190000}"/>
    <cellStyle name="Финансовый 1264" xfId="8047" xr:uid="{00000000-0005-0000-0000-0000DC190000}"/>
    <cellStyle name="Финансовый 1264 2" xfId="8668" xr:uid="{00000000-0005-0000-0000-0000DD190000}"/>
    <cellStyle name="Финансовый 1264 3" xfId="9837" xr:uid="{00000000-0005-0000-0000-0000DE190000}"/>
    <cellStyle name="Финансовый 1264 3 2" xfId="10976" xr:uid="{00000000-0005-0000-0000-0000DF190000}"/>
    <cellStyle name="Финансовый 1265" xfId="8048" xr:uid="{00000000-0005-0000-0000-0000E0190000}"/>
    <cellStyle name="Финансовый 1265 2" xfId="8669" xr:uid="{00000000-0005-0000-0000-0000E1190000}"/>
    <cellStyle name="Финансовый 1265 3" xfId="9838" xr:uid="{00000000-0005-0000-0000-0000E2190000}"/>
    <cellStyle name="Финансовый 1265 3 2" xfId="10977" xr:uid="{00000000-0005-0000-0000-0000E3190000}"/>
    <cellStyle name="Финансовый 1266" xfId="8049" xr:uid="{00000000-0005-0000-0000-0000E4190000}"/>
    <cellStyle name="Финансовый 1266 2" xfId="8670" xr:uid="{00000000-0005-0000-0000-0000E5190000}"/>
    <cellStyle name="Финансовый 1266 3" xfId="9839" xr:uid="{00000000-0005-0000-0000-0000E6190000}"/>
    <cellStyle name="Финансовый 1266 3 2" xfId="10978" xr:uid="{00000000-0005-0000-0000-0000E7190000}"/>
    <cellStyle name="Финансовый 1267" xfId="8050" xr:uid="{00000000-0005-0000-0000-0000E8190000}"/>
    <cellStyle name="Финансовый 1267 2" xfId="8671" xr:uid="{00000000-0005-0000-0000-0000E9190000}"/>
    <cellStyle name="Финансовый 1267 3" xfId="9840" xr:uid="{00000000-0005-0000-0000-0000EA190000}"/>
    <cellStyle name="Финансовый 1267 3 2" xfId="10979" xr:uid="{00000000-0005-0000-0000-0000EB190000}"/>
    <cellStyle name="Финансовый 1268" xfId="8051" xr:uid="{00000000-0005-0000-0000-0000EC190000}"/>
    <cellStyle name="Финансовый 1268 2" xfId="8672" xr:uid="{00000000-0005-0000-0000-0000ED190000}"/>
    <cellStyle name="Финансовый 1268 3" xfId="9841" xr:uid="{00000000-0005-0000-0000-0000EE190000}"/>
    <cellStyle name="Финансовый 1268 3 2" xfId="10980" xr:uid="{00000000-0005-0000-0000-0000EF190000}"/>
    <cellStyle name="Финансовый 1269" xfId="8052" xr:uid="{00000000-0005-0000-0000-0000F0190000}"/>
    <cellStyle name="Финансовый 1269 2" xfId="8673" xr:uid="{00000000-0005-0000-0000-0000F1190000}"/>
    <cellStyle name="Финансовый 1269 3" xfId="9842" xr:uid="{00000000-0005-0000-0000-0000F2190000}"/>
    <cellStyle name="Финансовый 1269 3 2" xfId="10981" xr:uid="{00000000-0005-0000-0000-0000F3190000}"/>
    <cellStyle name="Финансовый 127" xfId="1080" xr:uid="{00000000-0005-0000-0000-0000F4190000}"/>
    <cellStyle name="Финансовый 127 2" xfId="1081" xr:uid="{00000000-0005-0000-0000-0000F5190000}"/>
    <cellStyle name="Финансовый 127 2 2" xfId="3054" xr:uid="{00000000-0005-0000-0000-0000F6190000}"/>
    <cellStyle name="Финансовый 127 2 3" xfId="5122" xr:uid="{00000000-0005-0000-0000-0000F7190000}"/>
    <cellStyle name="Финансовый 127 2 4" xfId="6966" xr:uid="{00000000-0005-0000-0000-0000F8190000}"/>
    <cellStyle name="Финансовый 127 3" xfId="3053" xr:uid="{00000000-0005-0000-0000-0000F9190000}"/>
    <cellStyle name="Финансовый 127 4" xfId="5121" xr:uid="{00000000-0005-0000-0000-0000FA190000}"/>
    <cellStyle name="Финансовый 127 5" xfId="6965" xr:uid="{00000000-0005-0000-0000-0000FB190000}"/>
    <cellStyle name="Финансовый 1270" xfId="8053" xr:uid="{00000000-0005-0000-0000-0000FC190000}"/>
    <cellStyle name="Финансовый 1270 2" xfId="8674" xr:uid="{00000000-0005-0000-0000-0000FD190000}"/>
    <cellStyle name="Финансовый 1270 3" xfId="9843" xr:uid="{00000000-0005-0000-0000-0000FE190000}"/>
    <cellStyle name="Финансовый 1270 3 2" xfId="10982" xr:uid="{00000000-0005-0000-0000-0000FF190000}"/>
    <cellStyle name="Финансовый 1271" xfId="8054" xr:uid="{00000000-0005-0000-0000-0000001A0000}"/>
    <cellStyle name="Финансовый 1271 2" xfId="8675" xr:uid="{00000000-0005-0000-0000-0000011A0000}"/>
    <cellStyle name="Финансовый 1271 3" xfId="9844" xr:uid="{00000000-0005-0000-0000-0000021A0000}"/>
    <cellStyle name="Финансовый 1271 3 2" xfId="10983" xr:uid="{00000000-0005-0000-0000-0000031A0000}"/>
    <cellStyle name="Финансовый 1272" xfId="8055" xr:uid="{00000000-0005-0000-0000-0000041A0000}"/>
    <cellStyle name="Финансовый 1272 2" xfId="8676" xr:uid="{00000000-0005-0000-0000-0000051A0000}"/>
    <cellStyle name="Финансовый 1272 3" xfId="9845" xr:uid="{00000000-0005-0000-0000-0000061A0000}"/>
    <cellStyle name="Финансовый 1272 3 2" xfId="10984" xr:uid="{00000000-0005-0000-0000-0000071A0000}"/>
    <cellStyle name="Финансовый 1273" xfId="8056" xr:uid="{00000000-0005-0000-0000-0000081A0000}"/>
    <cellStyle name="Финансовый 1273 2" xfId="8677" xr:uid="{00000000-0005-0000-0000-0000091A0000}"/>
    <cellStyle name="Финансовый 1273 3" xfId="9846" xr:uid="{00000000-0005-0000-0000-00000A1A0000}"/>
    <cellStyle name="Финансовый 1273 3 2" xfId="10985" xr:uid="{00000000-0005-0000-0000-00000B1A0000}"/>
    <cellStyle name="Финансовый 1274" xfId="8057" xr:uid="{00000000-0005-0000-0000-00000C1A0000}"/>
    <cellStyle name="Финансовый 1274 2" xfId="8678" xr:uid="{00000000-0005-0000-0000-00000D1A0000}"/>
    <cellStyle name="Финансовый 1274 3" xfId="9847" xr:uid="{00000000-0005-0000-0000-00000E1A0000}"/>
    <cellStyle name="Финансовый 1274 3 2" xfId="10986" xr:uid="{00000000-0005-0000-0000-00000F1A0000}"/>
    <cellStyle name="Финансовый 1275" xfId="8058" xr:uid="{00000000-0005-0000-0000-0000101A0000}"/>
    <cellStyle name="Финансовый 1275 2" xfId="8679" xr:uid="{00000000-0005-0000-0000-0000111A0000}"/>
    <cellStyle name="Финансовый 1275 3" xfId="9848" xr:uid="{00000000-0005-0000-0000-0000121A0000}"/>
    <cellStyle name="Финансовый 1275 3 2" xfId="10987" xr:uid="{00000000-0005-0000-0000-0000131A0000}"/>
    <cellStyle name="Финансовый 1276" xfId="8059" xr:uid="{00000000-0005-0000-0000-0000141A0000}"/>
    <cellStyle name="Финансовый 1276 2" xfId="8680" xr:uid="{00000000-0005-0000-0000-0000151A0000}"/>
    <cellStyle name="Финансовый 1276 3" xfId="9849" xr:uid="{00000000-0005-0000-0000-0000161A0000}"/>
    <cellStyle name="Финансовый 1276 3 2" xfId="10988" xr:uid="{00000000-0005-0000-0000-0000171A0000}"/>
    <cellStyle name="Финансовый 1277" xfId="8060" xr:uid="{00000000-0005-0000-0000-0000181A0000}"/>
    <cellStyle name="Финансовый 1277 2" xfId="8681" xr:uid="{00000000-0005-0000-0000-0000191A0000}"/>
    <cellStyle name="Финансовый 1277 3" xfId="9850" xr:uid="{00000000-0005-0000-0000-00001A1A0000}"/>
    <cellStyle name="Финансовый 1277 3 2" xfId="10989" xr:uid="{00000000-0005-0000-0000-00001B1A0000}"/>
    <cellStyle name="Финансовый 1278" xfId="8061" xr:uid="{00000000-0005-0000-0000-00001C1A0000}"/>
    <cellStyle name="Финансовый 1278 2" xfId="8682" xr:uid="{00000000-0005-0000-0000-00001D1A0000}"/>
    <cellStyle name="Финансовый 1278 3" xfId="9851" xr:uid="{00000000-0005-0000-0000-00001E1A0000}"/>
    <cellStyle name="Финансовый 1278 3 2" xfId="10990" xr:uid="{00000000-0005-0000-0000-00001F1A0000}"/>
    <cellStyle name="Финансовый 1279" xfId="8062" xr:uid="{00000000-0005-0000-0000-0000201A0000}"/>
    <cellStyle name="Финансовый 1279 2" xfId="8683" xr:uid="{00000000-0005-0000-0000-0000211A0000}"/>
    <cellStyle name="Финансовый 1279 3" xfId="9852" xr:uid="{00000000-0005-0000-0000-0000221A0000}"/>
    <cellStyle name="Финансовый 1279 3 2" xfId="10991" xr:uid="{00000000-0005-0000-0000-0000231A0000}"/>
    <cellStyle name="Финансовый 128" xfId="1082" xr:uid="{00000000-0005-0000-0000-0000241A0000}"/>
    <cellStyle name="Финансовый 128 2" xfId="1083" xr:uid="{00000000-0005-0000-0000-0000251A0000}"/>
    <cellStyle name="Финансовый 128 2 2" xfId="3056" xr:uid="{00000000-0005-0000-0000-0000261A0000}"/>
    <cellStyle name="Финансовый 128 2 3" xfId="5124" xr:uid="{00000000-0005-0000-0000-0000271A0000}"/>
    <cellStyle name="Финансовый 128 2 4" xfId="6968" xr:uid="{00000000-0005-0000-0000-0000281A0000}"/>
    <cellStyle name="Финансовый 128 3" xfId="3055" xr:uid="{00000000-0005-0000-0000-0000291A0000}"/>
    <cellStyle name="Финансовый 128 4" xfId="5123" xr:uid="{00000000-0005-0000-0000-00002A1A0000}"/>
    <cellStyle name="Финансовый 128 5" xfId="6967" xr:uid="{00000000-0005-0000-0000-00002B1A0000}"/>
    <cellStyle name="Финансовый 1280" xfId="8063" xr:uid="{00000000-0005-0000-0000-00002C1A0000}"/>
    <cellStyle name="Финансовый 1280 2" xfId="8684" xr:uid="{00000000-0005-0000-0000-00002D1A0000}"/>
    <cellStyle name="Финансовый 1280 3" xfId="9853" xr:uid="{00000000-0005-0000-0000-00002E1A0000}"/>
    <cellStyle name="Финансовый 1280 3 2" xfId="10992" xr:uid="{00000000-0005-0000-0000-00002F1A0000}"/>
    <cellStyle name="Финансовый 1281" xfId="8064" xr:uid="{00000000-0005-0000-0000-0000301A0000}"/>
    <cellStyle name="Финансовый 1281 2" xfId="8685" xr:uid="{00000000-0005-0000-0000-0000311A0000}"/>
    <cellStyle name="Финансовый 1281 3" xfId="9854" xr:uid="{00000000-0005-0000-0000-0000321A0000}"/>
    <cellStyle name="Финансовый 1281 3 2" xfId="10993" xr:uid="{00000000-0005-0000-0000-0000331A0000}"/>
    <cellStyle name="Финансовый 1282" xfId="8065" xr:uid="{00000000-0005-0000-0000-0000341A0000}"/>
    <cellStyle name="Финансовый 1282 2" xfId="8686" xr:uid="{00000000-0005-0000-0000-0000351A0000}"/>
    <cellStyle name="Финансовый 1282 3" xfId="9855" xr:uid="{00000000-0005-0000-0000-0000361A0000}"/>
    <cellStyle name="Финансовый 1282 3 2" xfId="10994" xr:uid="{00000000-0005-0000-0000-0000371A0000}"/>
    <cellStyle name="Финансовый 1283" xfId="8066" xr:uid="{00000000-0005-0000-0000-0000381A0000}"/>
    <cellStyle name="Финансовый 1283 2" xfId="8687" xr:uid="{00000000-0005-0000-0000-0000391A0000}"/>
    <cellStyle name="Финансовый 1283 3" xfId="9856" xr:uid="{00000000-0005-0000-0000-00003A1A0000}"/>
    <cellStyle name="Финансовый 1283 3 2" xfId="10995" xr:uid="{00000000-0005-0000-0000-00003B1A0000}"/>
    <cellStyle name="Финансовый 1284" xfId="8067" xr:uid="{00000000-0005-0000-0000-00003C1A0000}"/>
    <cellStyle name="Финансовый 1284 2" xfId="8688" xr:uid="{00000000-0005-0000-0000-00003D1A0000}"/>
    <cellStyle name="Финансовый 1284 3" xfId="9857" xr:uid="{00000000-0005-0000-0000-00003E1A0000}"/>
    <cellStyle name="Финансовый 1284 3 2" xfId="10996" xr:uid="{00000000-0005-0000-0000-00003F1A0000}"/>
    <cellStyle name="Финансовый 1285" xfId="8068" xr:uid="{00000000-0005-0000-0000-0000401A0000}"/>
    <cellStyle name="Финансовый 1285 2" xfId="8689" xr:uid="{00000000-0005-0000-0000-0000411A0000}"/>
    <cellStyle name="Финансовый 1285 3" xfId="9858" xr:uid="{00000000-0005-0000-0000-0000421A0000}"/>
    <cellStyle name="Финансовый 1285 3 2" xfId="10997" xr:uid="{00000000-0005-0000-0000-0000431A0000}"/>
    <cellStyle name="Финансовый 1286" xfId="8069" xr:uid="{00000000-0005-0000-0000-0000441A0000}"/>
    <cellStyle name="Финансовый 1286 2" xfId="8690" xr:uid="{00000000-0005-0000-0000-0000451A0000}"/>
    <cellStyle name="Финансовый 1286 3" xfId="9859" xr:uid="{00000000-0005-0000-0000-0000461A0000}"/>
    <cellStyle name="Финансовый 1286 3 2" xfId="10998" xr:uid="{00000000-0005-0000-0000-0000471A0000}"/>
    <cellStyle name="Финансовый 1287" xfId="8070" xr:uid="{00000000-0005-0000-0000-0000481A0000}"/>
    <cellStyle name="Финансовый 1287 2" xfId="8691" xr:uid="{00000000-0005-0000-0000-0000491A0000}"/>
    <cellStyle name="Финансовый 1287 3" xfId="9860" xr:uid="{00000000-0005-0000-0000-00004A1A0000}"/>
    <cellStyle name="Финансовый 1287 3 2" xfId="10999" xr:uid="{00000000-0005-0000-0000-00004B1A0000}"/>
    <cellStyle name="Финансовый 1288" xfId="8071" xr:uid="{00000000-0005-0000-0000-00004C1A0000}"/>
    <cellStyle name="Финансовый 1288 2" xfId="8692" xr:uid="{00000000-0005-0000-0000-00004D1A0000}"/>
    <cellStyle name="Финансовый 1288 3" xfId="9861" xr:uid="{00000000-0005-0000-0000-00004E1A0000}"/>
    <cellStyle name="Финансовый 1288 3 2" xfId="11000" xr:uid="{00000000-0005-0000-0000-00004F1A0000}"/>
    <cellStyle name="Финансовый 1289" xfId="8072" xr:uid="{00000000-0005-0000-0000-0000501A0000}"/>
    <cellStyle name="Финансовый 1289 2" xfId="8693" xr:uid="{00000000-0005-0000-0000-0000511A0000}"/>
    <cellStyle name="Финансовый 1289 3" xfId="9862" xr:uid="{00000000-0005-0000-0000-0000521A0000}"/>
    <cellStyle name="Финансовый 1289 3 2" xfId="11001" xr:uid="{00000000-0005-0000-0000-0000531A0000}"/>
    <cellStyle name="Финансовый 129" xfId="1084" xr:uid="{00000000-0005-0000-0000-0000541A0000}"/>
    <cellStyle name="Финансовый 129 2" xfId="1085" xr:uid="{00000000-0005-0000-0000-0000551A0000}"/>
    <cellStyle name="Финансовый 129 2 2" xfId="3058" xr:uid="{00000000-0005-0000-0000-0000561A0000}"/>
    <cellStyle name="Финансовый 129 2 3" xfId="5126" xr:uid="{00000000-0005-0000-0000-0000571A0000}"/>
    <cellStyle name="Финансовый 129 2 4" xfId="6970" xr:uid="{00000000-0005-0000-0000-0000581A0000}"/>
    <cellStyle name="Финансовый 129 3" xfId="3057" xr:uid="{00000000-0005-0000-0000-0000591A0000}"/>
    <cellStyle name="Финансовый 129 4" xfId="5125" xr:uid="{00000000-0005-0000-0000-00005A1A0000}"/>
    <cellStyle name="Финансовый 129 5" xfId="6969" xr:uid="{00000000-0005-0000-0000-00005B1A0000}"/>
    <cellStyle name="Финансовый 1290" xfId="8073" xr:uid="{00000000-0005-0000-0000-00005C1A0000}"/>
    <cellStyle name="Финансовый 1290 2" xfId="8694" xr:uid="{00000000-0005-0000-0000-00005D1A0000}"/>
    <cellStyle name="Финансовый 1290 3" xfId="9863" xr:uid="{00000000-0005-0000-0000-00005E1A0000}"/>
    <cellStyle name="Финансовый 1290 3 2" xfId="11002" xr:uid="{00000000-0005-0000-0000-00005F1A0000}"/>
    <cellStyle name="Финансовый 1291" xfId="8074" xr:uid="{00000000-0005-0000-0000-0000601A0000}"/>
    <cellStyle name="Финансовый 1291 2" xfId="8695" xr:uid="{00000000-0005-0000-0000-0000611A0000}"/>
    <cellStyle name="Финансовый 1291 3" xfId="9864" xr:uid="{00000000-0005-0000-0000-0000621A0000}"/>
    <cellStyle name="Финансовый 1291 3 2" xfId="11003" xr:uid="{00000000-0005-0000-0000-0000631A0000}"/>
    <cellStyle name="Финансовый 1292" xfId="8075" xr:uid="{00000000-0005-0000-0000-0000641A0000}"/>
    <cellStyle name="Финансовый 1292 2" xfId="8696" xr:uid="{00000000-0005-0000-0000-0000651A0000}"/>
    <cellStyle name="Финансовый 1292 3" xfId="9865" xr:uid="{00000000-0005-0000-0000-0000661A0000}"/>
    <cellStyle name="Финансовый 1292 3 2" xfId="11004" xr:uid="{00000000-0005-0000-0000-0000671A0000}"/>
    <cellStyle name="Финансовый 1293" xfId="8076" xr:uid="{00000000-0005-0000-0000-0000681A0000}"/>
    <cellStyle name="Финансовый 1293 2" xfId="8697" xr:uid="{00000000-0005-0000-0000-0000691A0000}"/>
    <cellStyle name="Финансовый 1293 3" xfId="9866" xr:uid="{00000000-0005-0000-0000-00006A1A0000}"/>
    <cellStyle name="Финансовый 1293 3 2" xfId="11005" xr:uid="{00000000-0005-0000-0000-00006B1A0000}"/>
    <cellStyle name="Финансовый 1294" xfId="8077" xr:uid="{00000000-0005-0000-0000-00006C1A0000}"/>
    <cellStyle name="Финансовый 1294 2" xfId="8698" xr:uid="{00000000-0005-0000-0000-00006D1A0000}"/>
    <cellStyle name="Финансовый 1294 3" xfId="9867" xr:uid="{00000000-0005-0000-0000-00006E1A0000}"/>
    <cellStyle name="Финансовый 1294 3 2" xfId="11006" xr:uid="{00000000-0005-0000-0000-00006F1A0000}"/>
    <cellStyle name="Финансовый 1295" xfId="8078" xr:uid="{00000000-0005-0000-0000-0000701A0000}"/>
    <cellStyle name="Финансовый 1295 2" xfId="8699" xr:uid="{00000000-0005-0000-0000-0000711A0000}"/>
    <cellStyle name="Финансовый 1295 3" xfId="9868" xr:uid="{00000000-0005-0000-0000-0000721A0000}"/>
    <cellStyle name="Финансовый 1295 3 2" xfId="11007" xr:uid="{00000000-0005-0000-0000-0000731A0000}"/>
    <cellStyle name="Финансовый 1296" xfId="8079" xr:uid="{00000000-0005-0000-0000-0000741A0000}"/>
    <cellStyle name="Финансовый 1296 2" xfId="8700" xr:uid="{00000000-0005-0000-0000-0000751A0000}"/>
    <cellStyle name="Финансовый 1296 3" xfId="9869" xr:uid="{00000000-0005-0000-0000-0000761A0000}"/>
    <cellStyle name="Финансовый 1296 3 2" xfId="11008" xr:uid="{00000000-0005-0000-0000-0000771A0000}"/>
    <cellStyle name="Финансовый 1297" xfId="8080" xr:uid="{00000000-0005-0000-0000-0000781A0000}"/>
    <cellStyle name="Финансовый 1297 2" xfId="8701" xr:uid="{00000000-0005-0000-0000-0000791A0000}"/>
    <cellStyle name="Финансовый 1297 3" xfId="9870" xr:uid="{00000000-0005-0000-0000-00007A1A0000}"/>
    <cellStyle name="Финансовый 1297 3 2" xfId="11009" xr:uid="{00000000-0005-0000-0000-00007B1A0000}"/>
    <cellStyle name="Финансовый 1298" xfId="8081" xr:uid="{00000000-0005-0000-0000-00007C1A0000}"/>
    <cellStyle name="Финансовый 1298 2" xfId="8702" xr:uid="{00000000-0005-0000-0000-00007D1A0000}"/>
    <cellStyle name="Финансовый 1298 3" xfId="9871" xr:uid="{00000000-0005-0000-0000-00007E1A0000}"/>
    <cellStyle name="Финансовый 1298 3 2" xfId="11010" xr:uid="{00000000-0005-0000-0000-00007F1A0000}"/>
    <cellStyle name="Финансовый 1299" xfId="8082" xr:uid="{00000000-0005-0000-0000-0000801A0000}"/>
    <cellStyle name="Финансовый 1299 2" xfId="8703" xr:uid="{00000000-0005-0000-0000-0000811A0000}"/>
    <cellStyle name="Финансовый 1299 3" xfId="9872" xr:uid="{00000000-0005-0000-0000-0000821A0000}"/>
    <cellStyle name="Финансовый 1299 3 2" xfId="11011" xr:uid="{00000000-0005-0000-0000-0000831A0000}"/>
    <cellStyle name="Финансовый 13" xfId="1086" xr:uid="{00000000-0005-0000-0000-0000841A0000}"/>
    <cellStyle name="Финансовый 13 2" xfId="1087" xr:uid="{00000000-0005-0000-0000-0000851A0000}"/>
    <cellStyle name="Финансовый 13 2 2" xfId="1088" xr:uid="{00000000-0005-0000-0000-0000861A0000}"/>
    <cellStyle name="Финансовый 13 2 2 2" xfId="1089" xr:uid="{00000000-0005-0000-0000-0000871A0000}"/>
    <cellStyle name="Финансовый 13 2 2 2 2" xfId="3062" xr:uid="{00000000-0005-0000-0000-0000881A0000}"/>
    <cellStyle name="Финансовый 13 2 2 2 3" xfId="5130" xr:uid="{00000000-0005-0000-0000-0000891A0000}"/>
    <cellStyle name="Финансовый 13 2 2 2 4" xfId="6974" xr:uid="{00000000-0005-0000-0000-00008A1A0000}"/>
    <cellStyle name="Финансовый 13 2 2 3" xfId="3061" xr:uid="{00000000-0005-0000-0000-00008B1A0000}"/>
    <cellStyle name="Финансовый 13 2 2 4" xfId="5129" xr:uid="{00000000-0005-0000-0000-00008C1A0000}"/>
    <cellStyle name="Финансовый 13 2 2 5" xfId="6973" xr:uid="{00000000-0005-0000-0000-00008D1A0000}"/>
    <cellStyle name="Финансовый 13 2 3" xfId="1090" xr:uid="{00000000-0005-0000-0000-00008E1A0000}"/>
    <cellStyle name="Финансовый 13 2 3 2" xfId="1091" xr:uid="{00000000-0005-0000-0000-00008F1A0000}"/>
    <cellStyle name="Финансовый 13 2 3 2 2" xfId="3064" xr:uid="{00000000-0005-0000-0000-0000901A0000}"/>
    <cellStyle name="Финансовый 13 2 3 2 3" xfId="5132" xr:uid="{00000000-0005-0000-0000-0000911A0000}"/>
    <cellStyle name="Финансовый 13 2 3 2 4" xfId="6976" xr:uid="{00000000-0005-0000-0000-0000921A0000}"/>
    <cellStyle name="Финансовый 13 2 3 3" xfId="3063" xr:uid="{00000000-0005-0000-0000-0000931A0000}"/>
    <cellStyle name="Финансовый 13 2 3 4" xfId="5131" xr:uid="{00000000-0005-0000-0000-0000941A0000}"/>
    <cellStyle name="Финансовый 13 2 3 5" xfId="6975" xr:uid="{00000000-0005-0000-0000-0000951A0000}"/>
    <cellStyle name="Финансовый 13 2 4" xfId="3060" xr:uid="{00000000-0005-0000-0000-0000961A0000}"/>
    <cellStyle name="Финансовый 13 2 4 2" xfId="5128" xr:uid="{00000000-0005-0000-0000-0000971A0000}"/>
    <cellStyle name="Финансовый 13 2 5" xfId="4182" xr:uid="{00000000-0005-0000-0000-0000981A0000}"/>
    <cellStyle name="Финансовый 13 2 6" xfId="6972" xr:uid="{00000000-0005-0000-0000-0000991A0000}"/>
    <cellStyle name="Финансовый 13 3" xfId="3059" xr:uid="{00000000-0005-0000-0000-00009A1A0000}"/>
    <cellStyle name="Финансовый 13 3 2" xfId="5127" xr:uid="{00000000-0005-0000-0000-00009B1A0000}"/>
    <cellStyle name="Финансовый 13 4" xfId="4181" xr:uid="{00000000-0005-0000-0000-00009C1A0000}"/>
    <cellStyle name="Финансовый 13 5" xfId="6971" xr:uid="{00000000-0005-0000-0000-00009D1A0000}"/>
    <cellStyle name="Финансовый 130" xfId="1092" xr:uid="{00000000-0005-0000-0000-00009E1A0000}"/>
    <cellStyle name="Финансовый 130 2" xfId="1093" xr:uid="{00000000-0005-0000-0000-00009F1A0000}"/>
    <cellStyle name="Финансовый 130 2 2" xfId="3066" xr:uid="{00000000-0005-0000-0000-0000A01A0000}"/>
    <cellStyle name="Финансовый 130 2 3" xfId="5134" xr:uid="{00000000-0005-0000-0000-0000A11A0000}"/>
    <cellStyle name="Финансовый 130 2 4" xfId="6978" xr:uid="{00000000-0005-0000-0000-0000A21A0000}"/>
    <cellStyle name="Финансовый 130 3" xfId="3065" xr:uid="{00000000-0005-0000-0000-0000A31A0000}"/>
    <cellStyle name="Финансовый 130 4" xfId="5133" xr:uid="{00000000-0005-0000-0000-0000A41A0000}"/>
    <cellStyle name="Финансовый 130 5" xfId="6977" xr:uid="{00000000-0005-0000-0000-0000A51A0000}"/>
    <cellStyle name="Финансовый 1300" xfId="8083" xr:uid="{00000000-0005-0000-0000-0000A61A0000}"/>
    <cellStyle name="Финансовый 1300 2" xfId="8704" xr:uid="{00000000-0005-0000-0000-0000A71A0000}"/>
    <cellStyle name="Финансовый 1300 3" xfId="9873" xr:uid="{00000000-0005-0000-0000-0000A81A0000}"/>
    <cellStyle name="Финансовый 1300 3 2" xfId="11012" xr:uid="{00000000-0005-0000-0000-0000A91A0000}"/>
    <cellStyle name="Финансовый 1301" xfId="8084" xr:uid="{00000000-0005-0000-0000-0000AA1A0000}"/>
    <cellStyle name="Финансовый 1301 2" xfId="8705" xr:uid="{00000000-0005-0000-0000-0000AB1A0000}"/>
    <cellStyle name="Финансовый 1301 3" xfId="9874" xr:uid="{00000000-0005-0000-0000-0000AC1A0000}"/>
    <cellStyle name="Финансовый 1301 3 2" xfId="11013" xr:uid="{00000000-0005-0000-0000-0000AD1A0000}"/>
    <cellStyle name="Финансовый 1302" xfId="8085" xr:uid="{00000000-0005-0000-0000-0000AE1A0000}"/>
    <cellStyle name="Финансовый 1302 2" xfId="8706" xr:uid="{00000000-0005-0000-0000-0000AF1A0000}"/>
    <cellStyle name="Финансовый 1302 3" xfId="9875" xr:uid="{00000000-0005-0000-0000-0000B01A0000}"/>
    <cellStyle name="Финансовый 1302 3 2" xfId="11014" xr:uid="{00000000-0005-0000-0000-0000B11A0000}"/>
    <cellStyle name="Финансовый 1303" xfId="8086" xr:uid="{00000000-0005-0000-0000-0000B21A0000}"/>
    <cellStyle name="Финансовый 1303 2" xfId="8707" xr:uid="{00000000-0005-0000-0000-0000B31A0000}"/>
    <cellStyle name="Финансовый 1303 3" xfId="9876" xr:uid="{00000000-0005-0000-0000-0000B41A0000}"/>
    <cellStyle name="Финансовый 1303 3 2" xfId="11015" xr:uid="{00000000-0005-0000-0000-0000B51A0000}"/>
    <cellStyle name="Финансовый 1304" xfId="8087" xr:uid="{00000000-0005-0000-0000-0000B61A0000}"/>
    <cellStyle name="Финансовый 1304 2" xfId="8708" xr:uid="{00000000-0005-0000-0000-0000B71A0000}"/>
    <cellStyle name="Финансовый 1304 3" xfId="9877" xr:uid="{00000000-0005-0000-0000-0000B81A0000}"/>
    <cellStyle name="Финансовый 1304 3 2" xfId="11016" xr:uid="{00000000-0005-0000-0000-0000B91A0000}"/>
    <cellStyle name="Финансовый 1305" xfId="8088" xr:uid="{00000000-0005-0000-0000-0000BA1A0000}"/>
    <cellStyle name="Финансовый 1305 2" xfId="8709" xr:uid="{00000000-0005-0000-0000-0000BB1A0000}"/>
    <cellStyle name="Финансовый 1305 3" xfId="9878" xr:uid="{00000000-0005-0000-0000-0000BC1A0000}"/>
    <cellStyle name="Финансовый 1305 3 2" xfId="11017" xr:uid="{00000000-0005-0000-0000-0000BD1A0000}"/>
    <cellStyle name="Финансовый 1306" xfId="8089" xr:uid="{00000000-0005-0000-0000-0000BE1A0000}"/>
    <cellStyle name="Финансовый 1306 2" xfId="8710" xr:uid="{00000000-0005-0000-0000-0000BF1A0000}"/>
    <cellStyle name="Финансовый 1306 3" xfId="9879" xr:uid="{00000000-0005-0000-0000-0000C01A0000}"/>
    <cellStyle name="Финансовый 1306 3 2" xfId="11018" xr:uid="{00000000-0005-0000-0000-0000C11A0000}"/>
    <cellStyle name="Финансовый 1307" xfId="8090" xr:uid="{00000000-0005-0000-0000-0000C21A0000}"/>
    <cellStyle name="Финансовый 1307 2" xfId="8711" xr:uid="{00000000-0005-0000-0000-0000C31A0000}"/>
    <cellStyle name="Финансовый 1307 3" xfId="9880" xr:uid="{00000000-0005-0000-0000-0000C41A0000}"/>
    <cellStyle name="Финансовый 1308" xfId="8091" xr:uid="{00000000-0005-0000-0000-0000C51A0000}"/>
    <cellStyle name="Финансовый 1308 2" xfId="8712" xr:uid="{00000000-0005-0000-0000-0000C61A0000}"/>
    <cellStyle name="Финансовый 1308 3" xfId="9881" xr:uid="{00000000-0005-0000-0000-0000C71A0000}"/>
    <cellStyle name="Финансовый 1309" xfId="8092" xr:uid="{00000000-0005-0000-0000-0000C81A0000}"/>
    <cellStyle name="Финансовый 1309 2" xfId="8713" xr:uid="{00000000-0005-0000-0000-0000C91A0000}"/>
    <cellStyle name="Финансовый 1309 3" xfId="9882" xr:uid="{00000000-0005-0000-0000-0000CA1A0000}"/>
    <cellStyle name="Финансовый 131" xfId="1094" xr:uid="{00000000-0005-0000-0000-0000CB1A0000}"/>
    <cellStyle name="Финансовый 131 2" xfId="1095" xr:uid="{00000000-0005-0000-0000-0000CC1A0000}"/>
    <cellStyle name="Финансовый 131 2 2" xfId="3068" xr:uid="{00000000-0005-0000-0000-0000CD1A0000}"/>
    <cellStyle name="Финансовый 131 2 3" xfId="5136" xr:uid="{00000000-0005-0000-0000-0000CE1A0000}"/>
    <cellStyle name="Финансовый 131 2 4" xfId="6980" xr:uid="{00000000-0005-0000-0000-0000CF1A0000}"/>
    <cellStyle name="Финансовый 131 3" xfId="3067" xr:uid="{00000000-0005-0000-0000-0000D01A0000}"/>
    <cellStyle name="Финансовый 131 4" xfId="5135" xr:uid="{00000000-0005-0000-0000-0000D11A0000}"/>
    <cellStyle name="Финансовый 131 5" xfId="6979" xr:uid="{00000000-0005-0000-0000-0000D21A0000}"/>
    <cellStyle name="Финансовый 1310" xfId="8093" xr:uid="{00000000-0005-0000-0000-0000D31A0000}"/>
    <cellStyle name="Финансовый 1310 2" xfId="8714" xr:uid="{00000000-0005-0000-0000-0000D41A0000}"/>
    <cellStyle name="Финансовый 1310 3" xfId="9883" xr:uid="{00000000-0005-0000-0000-0000D51A0000}"/>
    <cellStyle name="Финансовый 1311" xfId="8094" xr:uid="{00000000-0005-0000-0000-0000D61A0000}"/>
    <cellStyle name="Финансовый 1311 2" xfId="8715" xr:uid="{00000000-0005-0000-0000-0000D71A0000}"/>
    <cellStyle name="Финансовый 1311 3" xfId="9884" xr:uid="{00000000-0005-0000-0000-0000D81A0000}"/>
    <cellStyle name="Финансовый 1312" xfId="8095" xr:uid="{00000000-0005-0000-0000-0000D91A0000}"/>
    <cellStyle name="Финансовый 1312 2" xfId="8716" xr:uid="{00000000-0005-0000-0000-0000DA1A0000}"/>
    <cellStyle name="Финансовый 1312 3" xfId="9885" xr:uid="{00000000-0005-0000-0000-0000DB1A0000}"/>
    <cellStyle name="Финансовый 1313" xfId="8096" xr:uid="{00000000-0005-0000-0000-0000DC1A0000}"/>
    <cellStyle name="Финансовый 1313 2" xfId="8717" xr:uid="{00000000-0005-0000-0000-0000DD1A0000}"/>
    <cellStyle name="Финансовый 1313 3" xfId="9886" xr:uid="{00000000-0005-0000-0000-0000DE1A0000}"/>
    <cellStyle name="Финансовый 1314" xfId="8099" xr:uid="{00000000-0005-0000-0000-0000DF1A0000}"/>
    <cellStyle name="Финансовый 1314 2" xfId="8720" xr:uid="{00000000-0005-0000-0000-0000E01A0000}"/>
    <cellStyle name="Финансовый 1314 3" xfId="9889" xr:uid="{00000000-0005-0000-0000-0000E11A0000}"/>
    <cellStyle name="Финансовый 1315" xfId="8100" xr:uid="{00000000-0005-0000-0000-0000E21A0000}"/>
    <cellStyle name="Финансовый 1315 2" xfId="8721" xr:uid="{00000000-0005-0000-0000-0000E31A0000}"/>
    <cellStyle name="Финансовый 1315 3" xfId="9890" xr:uid="{00000000-0005-0000-0000-0000E41A0000}"/>
    <cellStyle name="Финансовый 1316" xfId="8101" xr:uid="{00000000-0005-0000-0000-0000E51A0000}"/>
    <cellStyle name="Финансовый 1316 2" xfId="8722" xr:uid="{00000000-0005-0000-0000-0000E61A0000}"/>
    <cellStyle name="Финансовый 1316 3" xfId="9891" xr:uid="{00000000-0005-0000-0000-0000E71A0000}"/>
    <cellStyle name="Финансовый 1317" xfId="8102" xr:uid="{00000000-0005-0000-0000-0000E81A0000}"/>
    <cellStyle name="Финансовый 1317 2" xfId="8723" xr:uid="{00000000-0005-0000-0000-0000E91A0000}"/>
    <cellStyle name="Финансовый 1317 3" xfId="9892" xr:uid="{00000000-0005-0000-0000-0000EA1A0000}"/>
    <cellStyle name="Финансовый 1318" xfId="8103" xr:uid="{00000000-0005-0000-0000-0000EB1A0000}"/>
    <cellStyle name="Финансовый 1318 2" xfId="8724" xr:uid="{00000000-0005-0000-0000-0000EC1A0000}"/>
    <cellStyle name="Финансовый 1318 3" xfId="9893" xr:uid="{00000000-0005-0000-0000-0000ED1A0000}"/>
    <cellStyle name="Финансовый 1319" xfId="8104" xr:uid="{00000000-0005-0000-0000-0000EE1A0000}"/>
    <cellStyle name="Финансовый 1319 2" xfId="8725" xr:uid="{00000000-0005-0000-0000-0000EF1A0000}"/>
    <cellStyle name="Финансовый 1319 3" xfId="9894" xr:uid="{00000000-0005-0000-0000-0000F01A0000}"/>
    <cellStyle name="Финансовый 132" xfId="1096" xr:uid="{00000000-0005-0000-0000-0000F11A0000}"/>
    <cellStyle name="Финансовый 132 2" xfId="1097" xr:uid="{00000000-0005-0000-0000-0000F21A0000}"/>
    <cellStyle name="Финансовый 132 2 2" xfId="3070" xr:uid="{00000000-0005-0000-0000-0000F31A0000}"/>
    <cellStyle name="Финансовый 132 2 3" xfId="5138" xr:uid="{00000000-0005-0000-0000-0000F41A0000}"/>
    <cellStyle name="Финансовый 132 2 4" xfId="6982" xr:uid="{00000000-0005-0000-0000-0000F51A0000}"/>
    <cellStyle name="Финансовый 132 3" xfId="3069" xr:uid="{00000000-0005-0000-0000-0000F61A0000}"/>
    <cellStyle name="Финансовый 132 4" xfId="5137" xr:uid="{00000000-0005-0000-0000-0000F71A0000}"/>
    <cellStyle name="Финансовый 132 5" xfId="6981" xr:uid="{00000000-0005-0000-0000-0000F81A0000}"/>
    <cellStyle name="Финансовый 1320" xfId="8098" xr:uid="{00000000-0005-0000-0000-0000F91A0000}"/>
    <cellStyle name="Финансовый 1320 2" xfId="8719" xr:uid="{00000000-0005-0000-0000-0000FA1A0000}"/>
    <cellStyle name="Финансовый 1320 3" xfId="9888" xr:uid="{00000000-0005-0000-0000-0000FB1A0000}"/>
    <cellStyle name="Финансовый 1321" xfId="8097" xr:uid="{00000000-0005-0000-0000-0000FC1A0000}"/>
    <cellStyle name="Финансовый 1321 2" xfId="8718" xr:uid="{00000000-0005-0000-0000-0000FD1A0000}"/>
    <cellStyle name="Финансовый 1321 3" xfId="9887" xr:uid="{00000000-0005-0000-0000-0000FE1A0000}"/>
    <cellStyle name="Финансовый 1322" xfId="8105" xr:uid="{00000000-0005-0000-0000-0000FF1A0000}"/>
    <cellStyle name="Финансовый 1322 2" xfId="8726" xr:uid="{00000000-0005-0000-0000-0000001B0000}"/>
    <cellStyle name="Финансовый 1322 3" xfId="9895" xr:uid="{00000000-0005-0000-0000-0000011B0000}"/>
    <cellStyle name="Финансовый 1323" xfId="8107" xr:uid="{00000000-0005-0000-0000-0000021B0000}"/>
    <cellStyle name="Финансовый 1323 2" xfId="8728" xr:uid="{00000000-0005-0000-0000-0000031B0000}"/>
    <cellStyle name="Финансовый 1323 3" xfId="9897" xr:uid="{00000000-0005-0000-0000-0000041B0000}"/>
    <cellStyle name="Финансовый 1324" xfId="8106" xr:uid="{00000000-0005-0000-0000-0000051B0000}"/>
    <cellStyle name="Финансовый 1324 2" xfId="8727" xr:uid="{00000000-0005-0000-0000-0000061B0000}"/>
    <cellStyle name="Финансовый 1324 3" xfId="9896" xr:uid="{00000000-0005-0000-0000-0000071B0000}"/>
    <cellStyle name="Финансовый 1325" xfId="8108" xr:uid="{00000000-0005-0000-0000-0000081B0000}"/>
    <cellStyle name="Финансовый 1325 2" xfId="8729" xr:uid="{00000000-0005-0000-0000-0000091B0000}"/>
    <cellStyle name="Финансовый 1325 3" xfId="9898" xr:uid="{00000000-0005-0000-0000-00000A1B0000}"/>
    <cellStyle name="Финансовый 1326" xfId="8109" xr:uid="{00000000-0005-0000-0000-00000B1B0000}"/>
    <cellStyle name="Финансовый 1326 2" xfId="8730" xr:uid="{00000000-0005-0000-0000-00000C1B0000}"/>
    <cellStyle name="Финансовый 1326 3" xfId="9899" xr:uid="{00000000-0005-0000-0000-00000D1B0000}"/>
    <cellStyle name="Финансовый 1327" xfId="8110" xr:uid="{00000000-0005-0000-0000-00000E1B0000}"/>
    <cellStyle name="Финансовый 1327 2" xfId="8731" xr:uid="{00000000-0005-0000-0000-00000F1B0000}"/>
    <cellStyle name="Финансовый 1327 3" xfId="9900" xr:uid="{00000000-0005-0000-0000-0000101B0000}"/>
    <cellStyle name="Финансовый 1328" xfId="8111" xr:uid="{00000000-0005-0000-0000-0000111B0000}"/>
    <cellStyle name="Финансовый 1328 2" xfId="8732" xr:uid="{00000000-0005-0000-0000-0000121B0000}"/>
    <cellStyle name="Финансовый 1328 3" xfId="9901" xr:uid="{00000000-0005-0000-0000-0000131B0000}"/>
    <cellStyle name="Финансовый 1329" xfId="8112" xr:uid="{00000000-0005-0000-0000-0000141B0000}"/>
    <cellStyle name="Финансовый 1329 2" xfId="8733" xr:uid="{00000000-0005-0000-0000-0000151B0000}"/>
    <cellStyle name="Финансовый 1329 3" xfId="9902" xr:uid="{00000000-0005-0000-0000-0000161B0000}"/>
    <cellStyle name="Финансовый 133" xfId="1098" xr:uid="{00000000-0005-0000-0000-0000171B0000}"/>
    <cellStyle name="Финансовый 133 2" xfId="1099" xr:uid="{00000000-0005-0000-0000-0000181B0000}"/>
    <cellStyle name="Финансовый 133 2 2" xfId="3072" xr:uid="{00000000-0005-0000-0000-0000191B0000}"/>
    <cellStyle name="Финансовый 133 2 3" xfId="5140" xr:uid="{00000000-0005-0000-0000-00001A1B0000}"/>
    <cellStyle name="Финансовый 133 2 4" xfId="6984" xr:uid="{00000000-0005-0000-0000-00001B1B0000}"/>
    <cellStyle name="Финансовый 133 3" xfId="3071" xr:uid="{00000000-0005-0000-0000-00001C1B0000}"/>
    <cellStyle name="Финансовый 133 4" xfId="5139" xr:uid="{00000000-0005-0000-0000-00001D1B0000}"/>
    <cellStyle name="Финансовый 133 5" xfId="6983" xr:uid="{00000000-0005-0000-0000-00001E1B0000}"/>
    <cellStyle name="Финансовый 1330" xfId="8113" xr:uid="{00000000-0005-0000-0000-00001F1B0000}"/>
    <cellStyle name="Финансовый 1330 2" xfId="8734" xr:uid="{00000000-0005-0000-0000-0000201B0000}"/>
    <cellStyle name="Финансовый 1330 3" xfId="9903" xr:uid="{00000000-0005-0000-0000-0000211B0000}"/>
    <cellStyle name="Финансовый 1331" xfId="8114" xr:uid="{00000000-0005-0000-0000-0000221B0000}"/>
    <cellStyle name="Финансовый 1331 2" xfId="8735" xr:uid="{00000000-0005-0000-0000-0000231B0000}"/>
    <cellStyle name="Финансовый 1331 3" xfId="9904" xr:uid="{00000000-0005-0000-0000-0000241B0000}"/>
    <cellStyle name="Финансовый 1332" xfId="8115" xr:uid="{00000000-0005-0000-0000-0000251B0000}"/>
    <cellStyle name="Финансовый 1332 2" xfId="8736" xr:uid="{00000000-0005-0000-0000-0000261B0000}"/>
    <cellStyle name="Финансовый 1332 3" xfId="9905" xr:uid="{00000000-0005-0000-0000-0000271B0000}"/>
    <cellStyle name="Финансовый 1333" xfId="8116" xr:uid="{00000000-0005-0000-0000-0000281B0000}"/>
    <cellStyle name="Финансовый 1333 2" xfId="8737" xr:uid="{00000000-0005-0000-0000-0000291B0000}"/>
    <cellStyle name="Финансовый 1333 3" xfId="9906" xr:uid="{00000000-0005-0000-0000-00002A1B0000}"/>
    <cellStyle name="Финансовый 1334" xfId="8117" xr:uid="{00000000-0005-0000-0000-00002B1B0000}"/>
    <cellStyle name="Финансовый 1334 2" xfId="8738" xr:uid="{00000000-0005-0000-0000-00002C1B0000}"/>
    <cellStyle name="Финансовый 1334 3" xfId="9907" xr:uid="{00000000-0005-0000-0000-00002D1B0000}"/>
    <cellStyle name="Финансовый 1335" xfId="8118" xr:uid="{00000000-0005-0000-0000-00002E1B0000}"/>
    <cellStyle name="Финансовый 1335 2" xfId="8739" xr:uid="{00000000-0005-0000-0000-00002F1B0000}"/>
    <cellStyle name="Финансовый 1335 3" xfId="9908" xr:uid="{00000000-0005-0000-0000-0000301B0000}"/>
    <cellStyle name="Финансовый 1336" xfId="8119" xr:uid="{00000000-0005-0000-0000-0000311B0000}"/>
    <cellStyle name="Финансовый 1336 2" xfId="8740" xr:uid="{00000000-0005-0000-0000-0000321B0000}"/>
    <cellStyle name="Финансовый 1336 3" xfId="9909" xr:uid="{00000000-0005-0000-0000-0000331B0000}"/>
    <cellStyle name="Финансовый 1337" xfId="8120" xr:uid="{00000000-0005-0000-0000-0000341B0000}"/>
    <cellStyle name="Финансовый 1337 2" xfId="8741" xr:uid="{00000000-0005-0000-0000-0000351B0000}"/>
    <cellStyle name="Финансовый 1337 3" xfId="9910" xr:uid="{00000000-0005-0000-0000-0000361B0000}"/>
    <cellStyle name="Финансовый 1338" xfId="8121" xr:uid="{00000000-0005-0000-0000-0000371B0000}"/>
    <cellStyle name="Финансовый 1338 2" xfId="8742" xr:uid="{00000000-0005-0000-0000-0000381B0000}"/>
    <cellStyle name="Финансовый 1338 3" xfId="9911" xr:uid="{00000000-0005-0000-0000-0000391B0000}"/>
    <cellStyle name="Финансовый 1339" xfId="8122" xr:uid="{00000000-0005-0000-0000-00003A1B0000}"/>
    <cellStyle name="Финансовый 1339 2" xfId="8743" xr:uid="{00000000-0005-0000-0000-00003B1B0000}"/>
    <cellStyle name="Финансовый 1339 3" xfId="9912" xr:uid="{00000000-0005-0000-0000-00003C1B0000}"/>
    <cellStyle name="Финансовый 134" xfId="1100" xr:uid="{00000000-0005-0000-0000-00003D1B0000}"/>
    <cellStyle name="Финансовый 134 2" xfId="1101" xr:uid="{00000000-0005-0000-0000-00003E1B0000}"/>
    <cellStyle name="Финансовый 134 2 2" xfId="3074" xr:uid="{00000000-0005-0000-0000-00003F1B0000}"/>
    <cellStyle name="Финансовый 134 2 3" xfId="5142" xr:uid="{00000000-0005-0000-0000-0000401B0000}"/>
    <cellStyle name="Финансовый 134 2 4" xfId="6986" xr:uid="{00000000-0005-0000-0000-0000411B0000}"/>
    <cellStyle name="Финансовый 134 3" xfId="3073" xr:uid="{00000000-0005-0000-0000-0000421B0000}"/>
    <cellStyle name="Финансовый 134 4" xfId="5141" xr:uid="{00000000-0005-0000-0000-0000431B0000}"/>
    <cellStyle name="Финансовый 134 5" xfId="6985" xr:uid="{00000000-0005-0000-0000-0000441B0000}"/>
    <cellStyle name="Финансовый 1340" xfId="8123" xr:uid="{00000000-0005-0000-0000-0000451B0000}"/>
    <cellStyle name="Финансовый 1340 2" xfId="8744" xr:uid="{00000000-0005-0000-0000-0000461B0000}"/>
    <cellStyle name="Финансовый 1340 3" xfId="9913" xr:uid="{00000000-0005-0000-0000-0000471B0000}"/>
    <cellStyle name="Финансовый 1341" xfId="8124" xr:uid="{00000000-0005-0000-0000-0000481B0000}"/>
    <cellStyle name="Финансовый 1341 2" xfId="8745" xr:uid="{00000000-0005-0000-0000-0000491B0000}"/>
    <cellStyle name="Финансовый 1341 3" xfId="9914" xr:uid="{00000000-0005-0000-0000-00004A1B0000}"/>
    <cellStyle name="Финансовый 1342" xfId="8125" xr:uid="{00000000-0005-0000-0000-00004B1B0000}"/>
    <cellStyle name="Финансовый 1342 2" xfId="8746" xr:uid="{00000000-0005-0000-0000-00004C1B0000}"/>
    <cellStyle name="Финансовый 1342 3" xfId="9915" xr:uid="{00000000-0005-0000-0000-00004D1B0000}"/>
    <cellStyle name="Финансовый 1343" xfId="8126" xr:uid="{00000000-0005-0000-0000-00004E1B0000}"/>
    <cellStyle name="Финансовый 1343 2" xfId="8747" xr:uid="{00000000-0005-0000-0000-00004F1B0000}"/>
    <cellStyle name="Финансовый 1343 3" xfId="9916" xr:uid="{00000000-0005-0000-0000-0000501B0000}"/>
    <cellStyle name="Финансовый 1344" xfId="8127" xr:uid="{00000000-0005-0000-0000-0000511B0000}"/>
    <cellStyle name="Финансовый 1344 2" xfId="8748" xr:uid="{00000000-0005-0000-0000-0000521B0000}"/>
    <cellStyle name="Финансовый 1344 3" xfId="9917" xr:uid="{00000000-0005-0000-0000-0000531B0000}"/>
    <cellStyle name="Финансовый 1345" xfId="8128" xr:uid="{00000000-0005-0000-0000-0000541B0000}"/>
    <cellStyle name="Финансовый 1345 2" xfId="8749" xr:uid="{00000000-0005-0000-0000-0000551B0000}"/>
    <cellStyle name="Финансовый 1345 3" xfId="9918" xr:uid="{00000000-0005-0000-0000-0000561B0000}"/>
    <cellStyle name="Финансовый 1346" xfId="8129" xr:uid="{00000000-0005-0000-0000-0000571B0000}"/>
    <cellStyle name="Финансовый 1346 2" xfId="8750" xr:uid="{00000000-0005-0000-0000-0000581B0000}"/>
    <cellStyle name="Финансовый 1346 3" xfId="9919" xr:uid="{00000000-0005-0000-0000-0000591B0000}"/>
    <cellStyle name="Финансовый 1347" xfId="8130" xr:uid="{00000000-0005-0000-0000-00005A1B0000}"/>
    <cellStyle name="Финансовый 1347 2" xfId="8751" xr:uid="{00000000-0005-0000-0000-00005B1B0000}"/>
    <cellStyle name="Финансовый 1347 3" xfId="9920" xr:uid="{00000000-0005-0000-0000-00005C1B0000}"/>
    <cellStyle name="Финансовый 1348" xfId="8131" xr:uid="{00000000-0005-0000-0000-00005D1B0000}"/>
    <cellStyle name="Финансовый 1348 2" xfId="8752" xr:uid="{00000000-0005-0000-0000-00005E1B0000}"/>
    <cellStyle name="Финансовый 1348 3" xfId="9921" xr:uid="{00000000-0005-0000-0000-00005F1B0000}"/>
    <cellStyle name="Финансовый 1349" xfId="8132" xr:uid="{00000000-0005-0000-0000-0000601B0000}"/>
    <cellStyle name="Финансовый 1349 2" xfId="8753" xr:uid="{00000000-0005-0000-0000-0000611B0000}"/>
    <cellStyle name="Финансовый 1349 3" xfId="9922" xr:uid="{00000000-0005-0000-0000-0000621B0000}"/>
    <cellStyle name="Финансовый 135" xfId="1102" xr:uid="{00000000-0005-0000-0000-0000631B0000}"/>
    <cellStyle name="Финансовый 135 2" xfId="1103" xr:uid="{00000000-0005-0000-0000-0000641B0000}"/>
    <cellStyle name="Финансовый 135 2 2" xfId="3076" xr:uid="{00000000-0005-0000-0000-0000651B0000}"/>
    <cellStyle name="Финансовый 135 2 3" xfId="5144" xr:uid="{00000000-0005-0000-0000-0000661B0000}"/>
    <cellStyle name="Финансовый 135 2 4" xfId="6988" xr:uid="{00000000-0005-0000-0000-0000671B0000}"/>
    <cellStyle name="Финансовый 135 3" xfId="3075" xr:uid="{00000000-0005-0000-0000-0000681B0000}"/>
    <cellStyle name="Финансовый 135 4" xfId="5143" xr:uid="{00000000-0005-0000-0000-0000691B0000}"/>
    <cellStyle name="Финансовый 135 5" xfId="6987" xr:uid="{00000000-0005-0000-0000-00006A1B0000}"/>
    <cellStyle name="Финансовый 1350" xfId="8133" xr:uid="{00000000-0005-0000-0000-00006B1B0000}"/>
    <cellStyle name="Финансовый 1350 2" xfId="8754" xr:uid="{00000000-0005-0000-0000-00006C1B0000}"/>
    <cellStyle name="Финансовый 1350 3" xfId="9923" xr:uid="{00000000-0005-0000-0000-00006D1B0000}"/>
    <cellStyle name="Финансовый 1351" xfId="8134" xr:uid="{00000000-0005-0000-0000-00006E1B0000}"/>
    <cellStyle name="Финансовый 1351 2" xfId="8755" xr:uid="{00000000-0005-0000-0000-00006F1B0000}"/>
    <cellStyle name="Финансовый 1351 3" xfId="9924" xr:uid="{00000000-0005-0000-0000-0000701B0000}"/>
    <cellStyle name="Финансовый 1352" xfId="8135" xr:uid="{00000000-0005-0000-0000-0000711B0000}"/>
    <cellStyle name="Финансовый 1352 2" xfId="8756" xr:uid="{00000000-0005-0000-0000-0000721B0000}"/>
    <cellStyle name="Финансовый 1352 3" xfId="9925" xr:uid="{00000000-0005-0000-0000-0000731B0000}"/>
    <cellStyle name="Финансовый 1353" xfId="8136" xr:uid="{00000000-0005-0000-0000-0000741B0000}"/>
    <cellStyle name="Финансовый 1353 2" xfId="8757" xr:uid="{00000000-0005-0000-0000-0000751B0000}"/>
    <cellStyle name="Финансовый 1353 3" xfId="9926" xr:uid="{00000000-0005-0000-0000-0000761B0000}"/>
    <cellStyle name="Финансовый 1354" xfId="8137" xr:uid="{00000000-0005-0000-0000-0000771B0000}"/>
    <cellStyle name="Финансовый 1354 2" xfId="8758" xr:uid="{00000000-0005-0000-0000-0000781B0000}"/>
    <cellStyle name="Финансовый 1354 3" xfId="9927" xr:uid="{00000000-0005-0000-0000-0000791B0000}"/>
    <cellStyle name="Финансовый 1355" xfId="8138" xr:uid="{00000000-0005-0000-0000-00007A1B0000}"/>
    <cellStyle name="Финансовый 1355 2" xfId="8759" xr:uid="{00000000-0005-0000-0000-00007B1B0000}"/>
    <cellStyle name="Финансовый 1355 3" xfId="9928" xr:uid="{00000000-0005-0000-0000-00007C1B0000}"/>
    <cellStyle name="Финансовый 1356" xfId="8139" xr:uid="{00000000-0005-0000-0000-00007D1B0000}"/>
    <cellStyle name="Финансовый 1356 2" xfId="8760" xr:uid="{00000000-0005-0000-0000-00007E1B0000}"/>
    <cellStyle name="Финансовый 1356 3" xfId="9929" xr:uid="{00000000-0005-0000-0000-00007F1B0000}"/>
    <cellStyle name="Финансовый 1357" xfId="8140" xr:uid="{00000000-0005-0000-0000-0000801B0000}"/>
    <cellStyle name="Финансовый 1357 2" xfId="8761" xr:uid="{00000000-0005-0000-0000-0000811B0000}"/>
    <cellStyle name="Финансовый 1357 3" xfId="9930" xr:uid="{00000000-0005-0000-0000-0000821B0000}"/>
    <cellStyle name="Финансовый 1358" xfId="8142" xr:uid="{00000000-0005-0000-0000-0000831B0000}"/>
    <cellStyle name="Финансовый 1358 2" xfId="8762" xr:uid="{00000000-0005-0000-0000-0000841B0000}"/>
    <cellStyle name="Финансовый 1358 3" xfId="9931" xr:uid="{00000000-0005-0000-0000-0000851B0000}"/>
    <cellStyle name="Финансовый 1359" xfId="8143" xr:uid="{00000000-0005-0000-0000-0000861B0000}"/>
    <cellStyle name="Финансовый 1359 2" xfId="8763" xr:uid="{00000000-0005-0000-0000-0000871B0000}"/>
    <cellStyle name="Финансовый 1359 3" xfId="9932" xr:uid="{00000000-0005-0000-0000-0000881B0000}"/>
    <cellStyle name="Финансовый 136" xfId="1104" xr:uid="{00000000-0005-0000-0000-0000891B0000}"/>
    <cellStyle name="Финансовый 136 2" xfId="1105" xr:uid="{00000000-0005-0000-0000-00008A1B0000}"/>
    <cellStyle name="Финансовый 136 2 2" xfId="3078" xr:uid="{00000000-0005-0000-0000-00008B1B0000}"/>
    <cellStyle name="Финансовый 136 2 3" xfId="5146" xr:uid="{00000000-0005-0000-0000-00008C1B0000}"/>
    <cellStyle name="Финансовый 136 2 4" xfId="6990" xr:uid="{00000000-0005-0000-0000-00008D1B0000}"/>
    <cellStyle name="Финансовый 136 3" xfId="3077" xr:uid="{00000000-0005-0000-0000-00008E1B0000}"/>
    <cellStyle name="Финансовый 136 4" xfId="5145" xr:uid="{00000000-0005-0000-0000-00008F1B0000}"/>
    <cellStyle name="Финансовый 136 5" xfId="6989" xr:uid="{00000000-0005-0000-0000-0000901B0000}"/>
    <cellStyle name="Финансовый 1360" xfId="8144" xr:uid="{00000000-0005-0000-0000-0000911B0000}"/>
    <cellStyle name="Финансовый 1360 2" xfId="8764" xr:uid="{00000000-0005-0000-0000-0000921B0000}"/>
    <cellStyle name="Финансовый 1360 3" xfId="9933" xr:uid="{00000000-0005-0000-0000-0000931B0000}"/>
    <cellStyle name="Финансовый 1361" xfId="8145" xr:uid="{00000000-0005-0000-0000-0000941B0000}"/>
    <cellStyle name="Финансовый 1361 2" xfId="8765" xr:uid="{00000000-0005-0000-0000-0000951B0000}"/>
    <cellStyle name="Финансовый 1361 3" xfId="9934" xr:uid="{00000000-0005-0000-0000-0000961B0000}"/>
    <cellStyle name="Финансовый 1362" xfId="8146" xr:uid="{00000000-0005-0000-0000-0000971B0000}"/>
    <cellStyle name="Финансовый 1362 2" xfId="8766" xr:uid="{00000000-0005-0000-0000-0000981B0000}"/>
    <cellStyle name="Финансовый 1362 3" xfId="9935" xr:uid="{00000000-0005-0000-0000-0000991B0000}"/>
    <cellStyle name="Финансовый 1363" xfId="8147" xr:uid="{00000000-0005-0000-0000-00009A1B0000}"/>
    <cellStyle name="Финансовый 1363 2" xfId="8767" xr:uid="{00000000-0005-0000-0000-00009B1B0000}"/>
    <cellStyle name="Финансовый 1363 3" xfId="9936" xr:uid="{00000000-0005-0000-0000-00009C1B0000}"/>
    <cellStyle name="Финансовый 1364" xfId="8148" xr:uid="{00000000-0005-0000-0000-00009D1B0000}"/>
    <cellStyle name="Финансовый 1364 2" xfId="8768" xr:uid="{00000000-0005-0000-0000-00009E1B0000}"/>
    <cellStyle name="Финансовый 1364 3" xfId="9937" xr:uid="{00000000-0005-0000-0000-00009F1B0000}"/>
    <cellStyle name="Финансовый 1365" xfId="8149" xr:uid="{00000000-0005-0000-0000-0000A01B0000}"/>
    <cellStyle name="Финансовый 1365 2" xfId="8769" xr:uid="{00000000-0005-0000-0000-0000A11B0000}"/>
    <cellStyle name="Финансовый 1365 3" xfId="9938" xr:uid="{00000000-0005-0000-0000-0000A21B0000}"/>
    <cellStyle name="Финансовый 1366" xfId="8150" xr:uid="{00000000-0005-0000-0000-0000A31B0000}"/>
    <cellStyle name="Финансовый 1366 2" xfId="8770" xr:uid="{00000000-0005-0000-0000-0000A41B0000}"/>
    <cellStyle name="Финансовый 1366 3" xfId="9939" xr:uid="{00000000-0005-0000-0000-0000A51B0000}"/>
    <cellStyle name="Финансовый 1367" xfId="8151" xr:uid="{00000000-0005-0000-0000-0000A61B0000}"/>
    <cellStyle name="Финансовый 1367 2" xfId="8771" xr:uid="{00000000-0005-0000-0000-0000A71B0000}"/>
    <cellStyle name="Финансовый 1367 3" xfId="9940" xr:uid="{00000000-0005-0000-0000-0000A81B0000}"/>
    <cellStyle name="Финансовый 1368" xfId="8152" xr:uid="{00000000-0005-0000-0000-0000A91B0000}"/>
    <cellStyle name="Финансовый 1368 2" xfId="8772" xr:uid="{00000000-0005-0000-0000-0000AA1B0000}"/>
    <cellStyle name="Финансовый 1368 3" xfId="9941" xr:uid="{00000000-0005-0000-0000-0000AB1B0000}"/>
    <cellStyle name="Финансовый 1369" xfId="8153" xr:uid="{00000000-0005-0000-0000-0000AC1B0000}"/>
    <cellStyle name="Финансовый 1369 2" xfId="8773" xr:uid="{00000000-0005-0000-0000-0000AD1B0000}"/>
    <cellStyle name="Финансовый 1369 3" xfId="9942" xr:uid="{00000000-0005-0000-0000-0000AE1B0000}"/>
    <cellStyle name="Финансовый 137" xfId="1106" xr:uid="{00000000-0005-0000-0000-0000AF1B0000}"/>
    <cellStyle name="Финансовый 137 2" xfId="1107" xr:uid="{00000000-0005-0000-0000-0000B01B0000}"/>
    <cellStyle name="Финансовый 137 2 2" xfId="3080" xr:uid="{00000000-0005-0000-0000-0000B11B0000}"/>
    <cellStyle name="Финансовый 137 2 3" xfId="5148" xr:uid="{00000000-0005-0000-0000-0000B21B0000}"/>
    <cellStyle name="Финансовый 137 2 4" xfId="6992" xr:uid="{00000000-0005-0000-0000-0000B31B0000}"/>
    <cellStyle name="Финансовый 137 3" xfId="3079" xr:uid="{00000000-0005-0000-0000-0000B41B0000}"/>
    <cellStyle name="Финансовый 137 4" xfId="5147" xr:uid="{00000000-0005-0000-0000-0000B51B0000}"/>
    <cellStyle name="Финансовый 137 5" xfId="6991" xr:uid="{00000000-0005-0000-0000-0000B61B0000}"/>
    <cellStyle name="Финансовый 1370" xfId="8154" xr:uid="{00000000-0005-0000-0000-0000B71B0000}"/>
    <cellStyle name="Финансовый 1370 2" xfId="8774" xr:uid="{00000000-0005-0000-0000-0000B81B0000}"/>
    <cellStyle name="Финансовый 1370 3" xfId="9943" xr:uid="{00000000-0005-0000-0000-0000B91B0000}"/>
    <cellStyle name="Финансовый 1371" xfId="8155" xr:uid="{00000000-0005-0000-0000-0000BA1B0000}"/>
    <cellStyle name="Финансовый 1371 2" xfId="8775" xr:uid="{00000000-0005-0000-0000-0000BB1B0000}"/>
    <cellStyle name="Финансовый 1371 3" xfId="9944" xr:uid="{00000000-0005-0000-0000-0000BC1B0000}"/>
    <cellStyle name="Финансовый 1372" xfId="8156" xr:uid="{00000000-0005-0000-0000-0000BD1B0000}"/>
    <cellStyle name="Финансовый 1372 2" xfId="8776" xr:uid="{00000000-0005-0000-0000-0000BE1B0000}"/>
    <cellStyle name="Финансовый 1372 3" xfId="9945" xr:uid="{00000000-0005-0000-0000-0000BF1B0000}"/>
    <cellStyle name="Финансовый 1373" xfId="8157" xr:uid="{00000000-0005-0000-0000-0000C01B0000}"/>
    <cellStyle name="Финансовый 1373 2" xfId="8777" xr:uid="{00000000-0005-0000-0000-0000C11B0000}"/>
    <cellStyle name="Финансовый 1373 3" xfId="9946" xr:uid="{00000000-0005-0000-0000-0000C21B0000}"/>
    <cellStyle name="Финансовый 1374" xfId="8158" xr:uid="{00000000-0005-0000-0000-0000C31B0000}"/>
    <cellStyle name="Финансовый 1374 2" xfId="8778" xr:uid="{00000000-0005-0000-0000-0000C41B0000}"/>
    <cellStyle name="Финансовый 1374 3" xfId="9947" xr:uid="{00000000-0005-0000-0000-0000C51B0000}"/>
    <cellStyle name="Финансовый 1375" xfId="8159" xr:uid="{00000000-0005-0000-0000-0000C61B0000}"/>
    <cellStyle name="Финансовый 1375 2" xfId="8779" xr:uid="{00000000-0005-0000-0000-0000C71B0000}"/>
    <cellStyle name="Финансовый 1375 3" xfId="9948" xr:uid="{00000000-0005-0000-0000-0000C81B0000}"/>
    <cellStyle name="Финансовый 1376" xfId="8160" xr:uid="{00000000-0005-0000-0000-0000C91B0000}"/>
    <cellStyle name="Финансовый 1376 2" xfId="8780" xr:uid="{00000000-0005-0000-0000-0000CA1B0000}"/>
    <cellStyle name="Финансовый 1376 3" xfId="9949" xr:uid="{00000000-0005-0000-0000-0000CB1B0000}"/>
    <cellStyle name="Финансовый 1377" xfId="8161" xr:uid="{00000000-0005-0000-0000-0000CC1B0000}"/>
    <cellStyle name="Финансовый 1377 2" xfId="8781" xr:uid="{00000000-0005-0000-0000-0000CD1B0000}"/>
    <cellStyle name="Финансовый 1377 3" xfId="9950" xr:uid="{00000000-0005-0000-0000-0000CE1B0000}"/>
    <cellStyle name="Финансовый 1378" xfId="8162" xr:uid="{00000000-0005-0000-0000-0000CF1B0000}"/>
    <cellStyle name="Финансовый 1378 2" xfId="8782" xr:uid="{00000000-0005-0000-0000-0000D01B0000}"/>
    <cellStyle name="Финансовый 1378 3" xfId="9951" xr:uid="{00000000-0005-0000-0000-0000D11B0000}"/>
    <cellStyle name="Финансовый 1378 3 2" xfId="11019" xr:uid="{00000000-0005-0000-0000-0000D21B0000}"/>
    <cellStyle name="Финансовый 1379" xfId="8163" xr:uid="{00000000-0005-0000-0000-0000D31B0000}"/>
    <cellStyle name="Финансовый 1379 2" xfId="8783" xr:uid="{00000000-0005-0000-0000-0000D41B0000}"/>
    <cellStyle name="Финансовый 1379 3" xfId="9952" xr:uid="{00000000-0005-0000-0000-0000D51B0000}"/>
    <cellStyle name="Финансовый 1379 3 2" xfId="11020" xr:uid="{00000000-0005-0000-0000-0000D61B0000}"/>
    <cellStyle name="Финансовый 138" xfId="1108" xr:uid="{00000000-0005-0000-0000-0000D71B0000}"/>
    <cellStyle name="Финансовый 138 2" xfId="1109" xr:uid="{00000000-0005-0000-0000-0000D81B0000}"/>
    <cellStyle name="Финансовый 138 2 2" xfId="3082" xr:uid="{00000000-0005-0000-0000-0000D91B0000}"/>
    <cellStyle name="Финансовый 138 2 3" xfId="5150" xr:uid="{00000000-0005-0000-0000-0000DA1B0000}"/>
    <cellStyle name="Финансовый 138 2 4" xfId="6994" xr:uid="{00000000-0005-0000-0000-0000DB1B0000}"/>
    <cellStyle name="Финансовый 138 3" xfId="3081" xr:uid="{00000000-0005-0000-0000-0000DC1B0000}"/>
    <cellStyle name="Финансовый 138 4" xfId="5149" xr:uid="{00000000-0005-0000-0000-0000DD1B0000}"/>
    <cellStyle name="Финансовый 138 5" xfId="6993" xr:uid="{00000000-0005-0000-0000-0000DE1B0000}"/>
    <cellStyle name="Финансовый 1380" xfId="8164" xr:uid="{00000000-0005-0000-0000-0000DF1B0000}"/>
    <cellStyle name="Финансовый 1380 2" xfId="8784" xr:uid="{00000000-0005-0000-0000-0000E01B0000}"/>
    <cellStyle name="Финансовый 1380 3" xfId="9953" xr:uid="{00000000-0005-0000-0000-0000E11B0000}"/>
    <cellStyle name="Финансовый 1380 3 2" xfId="11021" xr:uid="{00000000-0005-0000-0000-0000E21B0000}"/>
    <cellStyle name="Финансовый 1381" xfId="8165" xr:uid="{00000000-0005-0000-0000-0000E31B0000}"/>
    <cellStyle name="Финансовый 1381 2" xfId="8785" xr:uid="{00000000-0005-0000-0000-0000E41B0000}"/>
    <cellStyle name="Финансовый 1381 3" xfId="9954" xr:uid="{00000000-0005-0000-0000-0000E51B0000}"/>
    <cellStyle name="Финансовый 1381 3 2" xfId="11022" xr:uid="{00000000-0005-0000-0000-0000E61B0000}"/>
    <cellStyle name="Финансовый 1382" xfId="8166" xr:uid="{00000000-0005-0000-0000-0000E71B0000}"/>
    <cellStyle name="Финансовый 1382 2" xfId="8786" xr:uid="{00000000-0005-0000-0000-0000E81B0000}"/>
    <cellStyle name="Финансовый 1382 3" xfId="9955" xr:uid="{00000000-0005-0000-0000-0000E91B0000}"/>
    <cellStyle name="Финансовый 1382 3 2" xfId="11023" xr:uid="{00000000-0005-0000-0000-0000EA1B0000}"/>
    <cellStyle name="Финансовый 1383" xfId="8167" xr:uid="{00000000-0005-0000-0000-0000EB1B0000}"/>
    <cellStyle name="Финансовый 1383 2" xfId="8787" xr:uid="{00000000-0005-0000-0000-0000EC1B0000}"/>
    <cellStyle name="Финансовый 1383 3" xfId="9956" xr:uid="{00000000-0005-0000-0000-0000ED1B0000}"/>
    <cellStyle name="Финансовый 1383 3 2" xfId="11024" xr:uid="{00000000-0005-0000-0000-0000EE1B0000}"/>
    <cellStyle name="Финансовый 1384" xfId="8168" xr:uid="{00000000-0005-0000-0000-0000EF1B0000}"/>
    <cellStyle name="Финансовый 1384 2" xfId="8788" xr:uid="{00000000-0005-0000-0000-0000F01B0000}"/>
    <cellStyle name="Финансовый 1384 3" xfId="9957" xr:uid="{00000000-0005-0000-0000-0000F11B0000}"/>
    <cellStyle name="Финансовый 1384 3 2" xfId="11025" xr:uid="{00000000-0005-0000-0000-0000F21B0000}"/>
    <cellStyle name="Финансовый 1385" xfId="8169" xr:uid="{00000000-0005-0000-0000-0000F31B0000}"/>
    <cellStyle name="Финансовый 1385 2" xfId="8789" xr:uid="{00000000-0005-0000-0000-0000F41B0000}"/>
    <cellStyle name="Финансовый 1385 3" xfId="9958" xr:uid="{00000000-0005-0000-0000-0000F51B0000}"/>
    <cellStyle name="Финансовый 1385 3 2" xfId="11026" xr:uid="{00000000-0005-0000-0000-0000F61B0000}"/>
    <cellStyle name="Финансовый 1386" xfId="8170" xr:uid="{00000000-0005-0000-0000-0000F71B0000}"/>
    <cellStyle name="Финансовый 1386 2" xfId="8790" xr:uid="{00000000-0005-0000-0000-0000F81B0000}"/>
    <cellStyle name="Финансовый 1386 3" xfId="9959" xr:uid="{00000000-0005-0000-0000-0000F91B0000}"/>
    <cellStyle name="Финансовый 1386 3 2" xfId="11027" xr:uid="{00000000-0005-0000-0000-0000FA1B0000}"/>
    <cellStyle name="Финансовый 1387" xfId="8171" xr:uid="{00000000-0005-0000-0000-0000FB1B0000}"/>
    <cellStyle name="Финансовый 1387 2" xfId="8791" xr:uid="{00000000-0005-0000-0000-0000FC1B0000}"/>
    <cellStyle name="Финансовый 1387 3" xfId="9960" xr:uid="{00000000-0005-0000-0000-0000FD1B0000}"/>
    <cellStyle name="Финансовый 1387 3 2" xfId="11028" xr:uid="{00000000-0005-0000-0000-0000FE1B0000}"/>
    <cellStyle name="Финансовый 1388" xfId="8172" xr:uid="{00000000-0005-0000-0000-0000FF1B0000}"/>
    <cellStyle name="Финансовый 1389" xfId="8173" xr:uid="{00000000-0005-0000-0000-0000001C0000}"/>
    <cellStyle name="Финансовый 139" xfId="1110" xr:uid="{00000000-0005-0000-0000-0000011C0000}"/>
    <cellStyle name="Финансовый 139 2" xfId="1111" xr:uid="{00000000-0005-0000-0000-0000021C0000}"/>
    <cellStyle name="Финансовый 139 2 2" xfId="3084" xr:uid="{00000000-0005-0000-0000-0000031C0000}"/>
    <cellStyle name="Финансовый 139 2 3" xfId="5152" xr:uid="{00000000-0005-0000-0000-0000041C0000}"/>
    <cellStyle name="Финансовый 139 2 4" xfId="6996" xr:uid="{00000000-0005-0000-0000-0000051C0000}"/>
    <cellStyle name="Финансовый 139 3" xfId="3083" xr:uid="{00000000-0005-0000-0000-0000061C0000}"/>
    <cellStyle name="Финансовый 139 4" xfId="5151" xr:uid="{00000000-0005-0000-0000-0000071C0000}"/>
    <cellStyle name="Финансовый 139 5" xfId="6995" xr:uid="{00000000-0005-0000-0000-0000081C0000}"/>
    <cellStyle name="Финансовый 1390" xfId="8177" xr:uid="{00000000-0005-0000-0000-0000091C0000}"/>
    <cellStyle name="Финансовый 1391" xfId="8175" xr:uid="{00000000-0005-0000-0000-00000A1C0000}"/>
    <cellStyle name="Финансовый 1392" xfId="8178" xr:uid="{00000000-0005-0000-0000-00000B1C0000}"/>
    <cellStyle name="Финансовый 1393" xfId="8179" xr:uid="{00000000-0005-0000-0000-00000C1C0000}"/>
    <cellStyle name="Финансовый 1394" xfId="8180" xr:uid="{00000000-0005-0000-0000-00000D1C0000}"/>
    <cellStyle name="Финансовый 1395" xfId="8181" xr:uid="{00000000-0005-0000-0000-00000E1C0000}"/>
    <cellStyle name="Финансовый 1396" xfId="8182" xr:uid="{00000000-0005-0000-0000-00000F1C0000}"/>
    <cellStyle name="Финансовый 1397" xfId="8183" xr:uid="{00000000-0005-0000-0000-0000101C0000}"/>
    <cellStyle name="Финансовый 1398" xfId="8184" xr:uid="{00000000-0005-0000-0000-0000111C0000}"/>
    <cellStyle name="Финансовый 1399" xfId="8174" xr:uid="{00000000-0005-0000-0000-0000121C0000}"/>
    <cellStyle name="Финансовый 14" xfId="1112" xr:uid="{00000000-0005-0000-0000-0000131C0000}"/>
    <cellStyle name="Финансовый 14 2" xfId="1113" xr:uid="{00000000-0005-0000-0000-0000141C0000}"/>
    <cellStyle name="Финансовый 14 2 2" xfId="1114" xr:uid="{00000000-0005-0000-0000-0000151C0000}"/>
    <cellStyle name="Финансовый 14 2 2 2" xfId="1115" xr:uid="{00000000-0005-0000-0000-0000161C0000}"/>
    <cellStyle name="Финансовый 14 2 2 2 2" xfId="3088" xr:uid="{00000000-0005-0000-0000-0000171C0000}"/>
    <cellStyle name="Финансовый 14 2 2 2 3" xfId="5156" xr:uid="{00000000-0005-0000-0000-0000181C0000}"/>
    <cellStyle name="Финансовый 14 2 2 2 4" xfId="7000" xr:uid="{00000000-0005-0000-0000-0000191C0000}"/>
    <cellStyle name="Финансовый 14 2 2 3" xfId="3087" xr:uid="{00000000-0005-0000-0000-00001A1C0000}"/>
    <cellStyle name="Финансовый 14 2 2 4" xfId="5155" xr:uid="{00000000-0005-0000-0000-00001B1C0000}"/>
    <cellStyle name="Финансовый 14 2 2 5" xfId="6999" xr:uid="{00000000-0005-0000-0000-00001C1C0000}"/>
    <cellStyle name="Финансовый 14 2 3" xfId="1116" xr:uid="{00000000-0005-0000-0000-00001D1C0000}"/>
    <cellStyle name="Финансовый 14 2 3 2" xfId="1117" xr:uid="{00000000-0005-0000-0000-00001E1C0000}"/>
    <cellStyle name="Финансовый 14 2 3 2 2" xfId="3090" xr:uid="{00000000-0005-0000-0000-00001F1C0000}"/>
    <cellStyle name="Финансовый 14 2 3 2 3" xfId="5158" xr:uid="{00000000-0005-0000-0000-0000201C0000}"/>
    <cellStyle name="Финансовый 14 2 3 2 4" xfId="7002" xr:uid="{00000000-0005-0000-0000-0000211C0000}"/>
    <cellStyle name="Финансовый 14 2 3 3" xfId="3089" xr:uid="{00000000-0005-0000-0000-0000221C0000}"/>
    <cellStyle name="Финансовый 14 2 3 4" xfId="5157" xr:uid="{00000000-0005-0000-0000-0000231C0000}"/>
    <cellStyle name="Финансовый 14 2 3 5" xfId="7001" xr:uid="{00000000-0005-0000-0000-0000241C0000}"/>
    <cellStyle name="Финансовый 14 2 4" xfId="3086" xr:uid="{00000000-0005-0000-0000-0000251C0000}"/>
    <cellStyle name="Финансовый 14 2 4 2" xfId="5154" xr:uid="{00000000-0005-0000-0000-0000261C0000}"/>
    <cellStyle name="Финансовый 14 2 5" xfId="4184" xr:uid="{00000000-0005-0000-0000-0000271C0000}"/>
    <cellStyle name="Финансовый 14 2 6" xfId="6998" xr:uid="{00000000-0005-0000-0000-0000281C0000}"/>
    <cellStyle name="Финансовый 14 3" xfId="3085" xr:uid="{00000000-0005-0000-0000-0000291C0000}"/>
    <cellStyle name="Финансовый 14 3 2" xfId="5153" xr:uid="{00000000-0005-0000-0000-00002A1C0000}"/>
    <cellStyle name="Финансовый 14 4" xfId="4183" xr:uid="{00000000-0005-0000-0000-00002B1C0000}"/>
    <cellStyle name="Финансовый 14 5" xfId="6997" xr:uid="{00000000-0005-0000-0000-00002C1C0000}"/>
    <cellStyle name="Финансовый 140" xfId="1118" xr:uid="{00000000-0005-0000-0000-00002D1C0000}"/>
    <cellStyle name="Финансовый 140 2" xfId="1119" xr:uid="{00000000-0005-0000-0000-00002E1C0000}"/>
    <cellStyle name="Финансовый 140 2 2" xfId="3092" xr:uid="{00000000-0005-0000-0000-00002F1C0000}"/>
    <cellStyle name="Финансовый 140 2 3" xfId="5160" xr:uid="{00000000-0005-0000-0000-0000301C0000}"/>
    <cellStyle name="Финансовый 140 2 4" xfId="7004" xr:uid="{00000000-0005-0000-0000-0000311C0000}"/>
    <cellStyle name="Финансовый 140 3" xfId="3091" xr:uid="{00000000-0005-0000-0000-0000321C0000}"/>
    <cellStyle name="Финансовый 140 4" xfId="5159" xr:uid="{00000000-0005-0000-0000-0000331C0000}"/>
    <cellStyle name="Финансовый 140 5" xfId="7003" xr:uid="{00000000-0005-0000-0000-0000341C0000}"/>
    <cellStyle name="Финансовый 1400" xfId="8185" xr:uid="{00000000-0005-0000-0000-0000351C0000}"/>
    <cellStyle name="Финансовый 1401" xfId="8187" xr:uid="{00000000-0005-0000-0000-0000361C0000}"/>
    <cellStyle name="Финансовый 1402" xfId="8188" xr:uid="{00000000-0005-0000-0000-0000371C0000}"/>
    <cellStyle name="Финансовый 1403" xfId="8186" xr:uid="{00000000-0005-0000-0000-0000381C0000}"/>
    <cellStyle name="Финансовый 1404" xfId="8189" xr:uid="{00000000-0005-0000-0000-0000391C0000}"/>
    <cellStyle name="Финансовый 1405" xfId="8191" xr:uid="{00000000-0005-0000-0000-00003A1C0000}"/>
    <cellStyle name="Финансовый 1406" xfId="8192" xr:uid="{00000000-0005-0000-0000-00003B1C0000}"/>
    <cellStyle name="Финансовый 1407" xfId="8190" xr:uid="{00000000-0005-0000-0000-00003C1C0000}"/>
    <cellStyle name="Финансовый 1408" xfId="8193" xr:uid="{00000000-0005-0000-0000-00003D1C0000}"/>
    <cellStyle name="Финансовый 1409" xfId="8194" xr:uid="{00000000-0005-0000-0000-00003E1C0000}"/>
    <cellStyle name="Финансовый 141" xfId="1120" xr:uid="{00000000-0005-0000-0000-00003F1C0000}"/>
    <cellStyle name="Финансовый 141 2" xfId="1121" xr:uid="{00000000-0005-0000-0000-0000401C0000}"/>
    <cellStyle name="Финансовый 141 2 2" xfId="3094" xr:uid="{00000000-0005-0000-0000-0000411C0000}"/>
    <cellStyle name="Финансовый 141 2 3" xfId="5162" xr:uid="{00000000-0005-0000-0000-0000421C0000}"/>
    <cellStyle name="Финансовый 141 2 4" xfId="7006" xr:uid="{00000000-0005-0000-0000-0000431C0000}"/>
    <cellStyle name="Финансовый 141 3" xfId="3093" xr:uid="{00000000-0005-0000-0000-0000441C0000}"/>
    <cellStyle name="Финансовый 141 4" xfId="5161" xr:uid="{00000000-0005-0000-0000-0000451C0000}"/>
    <cellStyle name="Финансовый 141 5" xfId="7005" xr:uid="{00000000-0005-0000-0000-0000461C0000}"/>
    <cellStyle name="Финансовый 1410" xfId="8195" xr:uid="{00000000-0005-0000-0000-0000471C0000}"/>
    <cellStyle name="Финансовый 1411" xfId="8196" xr:uid="{00000000-0005-0000-0000-0000481C0000}"/>
    <cellStyle name="Финансовый 1412" xfId="8197" xr:uid="{00000000-0005-0000-0000-0000491C0000}"/>
    <cellStyle name="Финансовый 1413" xfId="8198" xr:uid="{00000000-0005-0000-0000-00004A1C0000}"/>
    <cellStyle name="Финансовый 1414" xfId="8793" xr:uid="{00000000-0005-0000-0000-00004B1C0000}"/>
    <cellStyle name="Финансовый 1415" xfId="8433" xr:uid="{00000000-0005-0000-0000-00004C1C0000}"/>
    <cellStyle name="Финансовый 1416" xfId="8792" xr:uid="{00000000-0005-0000-0000-00004D1C0000}"/>
    <cellStyle name="Финансовый 1417" xfId="8227" xr:uid="{00000000-0005-0000-0000-00004E1C0000}"/>
    <cellStyle name="Финансовый 1418" xfId="8212" xr:uid="{00000000-0005-0000-0000-00004F1C0000}"/>
    <cellStyle name="Финансовый 1419" xfId="8217" xr:uid="{00000000-0005-0000-0000-0000501C0000}"/>
    <cellStyle name="Финансовый 142" xfId="1122" xr:uid="{00000000-0005-0000-0000-0000511C0000}"/>
    <cellStyle name="Финансовый 142 2" xfId="1123" xr:uid="{00000000-0005-0000-0000-0000521C0000}"/>
    <cellStyle name="Финансовый 142 2 2" xfId="3096" xr:uid="{00000000-0005-0000-0000-0000531C0000}"/>
    <cellStyle name="Финансовый 142 2 3" xfId="5164" xr:uid="{00000000-0005-0000-0000-0000541C0000}"/>
    <cellStyle name="Финансовый 142 2 4" xfId="7008" xr:uid="{00000000-0005-0000-0000-0000551C0000}"/>
    <cellStyle name="Финансовый 142 3" xfId="3095" xr:uid="{00000000-0005-0000-0000-0000561C0000}"/>
    <cellStyle name="Финансовый 142 4" xfId="5163" xr:uid="{00000000-0005-0000-0000-0000571C0000}"/>
    <cellStyle name="Финансовый 142 5" xfId="7007" xr:uid="{00000000-0005-0000-0000-0000581C0000}"/>
    <cellStyle name="Финансовый 1420" xfId="8218" xr:uid="{00000000-0005-0000-0000-0000591C0000}"/>
    <cellStyle name="Финансовый 1421" xfId="8364" xr:uid="{00000000-0005-0000-0000-00005A1C0000}"/>
    <cellStyle name="Финансовый 1422" xfId="8431" xr:uid="{00000000-0005-0000-0000-00005B1C0000}"/>
    <cellStyle name="Финансовый 1423" xfId="8285" xr:uid="{00000000-0005-0000-0000-00005C1C0000}"/>
    <cellStyle name="Финансовый 1424" xfId="8365" xr:uid="{00000000-0005-0000-0000-00005D1C0000}"/>
    <cellStyle name="Финансовый 1425" xfId="8432" xr:uid="{00000000-0005-0000-0000-00005E1C0000}"/>
    <cellStyle name="Финансовый 1426" xfId="8211" xr:uid="{00000000-0005-0000-0000-00005F1C0000}"/>
    <cellStyle name="Финансовый 1427" xfId="8213" xr:uid="{00000000-0005-0000-0000-0000601C0000}"/>
    <cellStyle name="Финансовый 1428" xfId="8216" xr:uid="{00000000-0005-0000-0000-0000611C0000}"/>
    <cellStyle name="Финансовый 1429" xfId="8275" xr:uid="{00000000-0005-0000-0000-0000621C0000}"/>
    <cellStyle name="Финансовый 143" xfId="1124" xr:uid="{00000000-0005-0000-0000-0000631C0000}"/>
    <cellStyle name="Финансовый 143 2" xfId="1125" xr:uid="{00000000-0005-0000-0000-0000641C0000}"/>
    <cellStyle name="Финансовый 143 2 2" xfId="3098" xr:uid="{00000000-0005-0000-0000-0000651C0000}"/>
    <cellStyle name="Финансовый 143 2 3" xfId="5166" xr:uid="{00000000-0005-0000-0000-0000661C0000}"/>
    <cellStyle name="Финансовый 143 2 4" xfId="7010" xr:uid="{00000000-0005-0000-0000-0000671C0000}"/>
    <cellStyle name="Финансовый 143 3" xfId="3097" xr:uid="{00000000-0005-0000-0000-0000681C0000}"/>
    <cellStyle name="Финансовый 143 4" xfId="5165" xr:uid="{00000000-0005-0000-0000-0000691C0000}"/>
    <cellStyle name="Финансовый 143 5" xfId="7009" xr:uid="{00000000-0005-0000-0000-00006A1C0000}"/>
    <cellStyle name="Финансовый 1430" xfId="8276" xr:uid="{00000000-0005-0000-0000-00006B1C0000}"/>
    <cellStyle name="Финансовый 1431" xfId="8286" xr:uid="{00000000-0005-0000-0000-00006C1C0000}"/>
    <cellStyle name="Финансовый 1432" xfId="8438" xr:uid="{00000000-0005-0000-0000-00006D1C0000}"/>
    <cellStyle name="Финансовый 1433" xfId="8274" xr:uid="{00000000-0005-0000-0000-00006E1C0000}"/>
    <cellStyle name="Финансовый 1434" xfId="8214" xr:uid="{00000000-0005-0000-0000-00006F1C0000}"/>
    <cellStyle name="Финансовый 1435" xfId="8220" xr:uid="{00000000-0005-0000-0000-0000701C0000}"/>
    <cellStyle name="Финансовый 1436" xfId="8439" xr:uid="{00000000-0005-0000-0000-0000711C0000}"/>
    <cellStyle name="Финансовый 1437" xfId="8560" xr:uid="{00000000-0005-0000-0000-0000721C0000}"/>
    <cellStyle name="Финансовый 1438" xfId="8559" xr:uid="{00000000-0005-0000-0000-0000731C0000}"/>
    <cellStyle name="Финансовый 1439" xfId="8284" xr:uid="{00000000-0005-0000-0000-0000741C0000}"/>
    <cellStyle name="Финансовый 144" xfId="1126" xr:uid="{00000000-0005-0000-0000-0000751C0000}"/>
    <cellStyle name="Финансовый 144 2" xfId="1127" xr:uid="{00000000-0005-0000-0000-0000761C0000}"/>
    <cellStyle name="Финансовый 144 2 2" xfId="3100" xr:uid="{00000000-0005-0000-0000-0000771C0000}"/>
    <cellStyle name="Финансовый 144 2 3" xfId="5168" xr:uid="{00000000-0005-0000-0000-0000781C0000}"/>
    <cellStyle name="Финансовый 144 2 4" xfId="7012" xr:uid="{00000000-0005-0000-0000-0000791C0000}"/>
    <cellStyle name="Финансовый 144 3" xfId="3099" xr:uid="{00000000-0005-0000-0000-00007A1C0000}"/>
    <cellStyle name="Финансовый 144 4" xfId="5167" xr:uid="{00000000-0005-0000-0000-00007B1C0000}"/>
    <cellStyle name="Финансовый 144 5" xfId="7011" xr:uid="{00000000-0005-0000-0000-00007C1C0000}"/>
    <cellStyle name="Финансовый 1440" xfId="8215" xr:uid="{00000000-0005-0000-0000-00007D1C0000}"/>
    <cellStyle name="Финансовый 1441" xfId="8363" xr:uid="{00000000-0005-0000-0000-00007E1C0000}"/>
    <cellStyle name="Финансовый 1442" xfId="8430" xr:uid="{00000000-0005-0000-0000-00007F1C0000}"/>
    <cellStyle name="Финансовый 1443" xfId="8366" xr:uid="{00000000-0005-0000-0000-0000801C0000}"/>
    <cellStyle name="Финансовый 1444" xfId="8219" xr:uid="{00000000-0005-0000-0000-0000811C0000}"/>
    <cellStyle name="Финансовый 1445" xfId="9731" xr:uid="{00000000-0005-0000-0000-0000821C0000}"/>
    <cellStyle name="Финансовый 1446" xfId="9961" xr:uid="{00000000-0005-0000-0000-0000831C0000}"/>
    <cellStyle name="Финансовый 1446 2" xfId="11244" xr:uid="{F35B8173-8D43-41C4-8839-C88FA36F5CA2}"/>
    <cellStyle name="Финансовый 1447" xfId="9962" xr:uid="{00000000-0005-0000-0000-0000841C0000}"/>
    <cellStyle name="Финансовый 1447 2" xfId="11245" xr:uid="{C72E2F4A-8E0A-497B-A77A-20E667DFC817}"/>
    <cellStyle name="Финансовый 1448" xfId="9963" xr:uid="{00000000-0005-0000-0000-0000851C0000}"/>
    <cellStyle name="Финансовый 1448 2" xfId="11246" xr:uid="{E28ABAC6-4A7D-4171-B886-2B971F0A3F3C}"/>
    <cellStyle name="Финансовый 1449" xfId="9964" xr:uid="{00000000-0005-0000-0000-0000861C0000}"/>
    <cellStyle name="Финансовый 1449 2" xfId="11247" xr:uid="{1DFB1600-5BEB-47A9-9BC8-6BD715951D89}"/>
    <cellStyle name="Финансовый 145" xfId="1128" xr:uid="{00000000-0005-0000-0000-0000871C0000}"/>
    <cellStyle name="Финансовый 145 2" xfId="1129" xr:uid="{00000000-0005-0000-0000-0000881C0000}"/>
    <cellStyle name="Финансовый 145 2 2" xfId="3102" xr:uid="{00000000-0005-0000-0000-0000891C0000}"/>
    <cellStyle name="Финансовый 145 2 3" xfId="5170" xr:uid="{00000000-0005-0000-0000-00008A1C0000}"/>
    <cellStyle name="Финансовый 145 2 4" xfId="7014" xr:uid="{00000000-0005-0000-0000-00008B1C0000}"/>
    <cellStyle name="Финансовый 145 3" xfId="3101" xr:uid="{00000000-0005-0000-0000-00008C1C0000}"/>
    <cellStyle name="Финансовый 145 4" xfId="5169" xr:uid="{00000000-0005-0000-0000-00008D1C0000}"/>
    <cellStyle name="Финансовый 145 5" xfId="7013" xr:uid="{00000000-0005-0000-0000-00008E1C0000}"/>
    <cellStyle name="Финансовый 1450" xfId="9966" xr:uid="{00000000-0005-0000-0000-00008F1C0000}"/>
    <cellStyle name="Финансовый 1450 2" xfId="11249" xr:uid="{61DB9939-675C-437D-9FC7-94F1F220708A}"/>
    <cellStyle name="Финансовый 1451" xfId="9967" xr:uid="{00000000-0005-0000-0000-0000901C0000}"/>
    <cellStyle name="Финансовый 1451 2" xfId="11250" xr:uid="{CCF27370-2831-4ADD-978D-6ED5E0AF9840}"/>
    <cellStyle name="Финансовый 1452" xfId="9965" xr:uid="{00000000-0005-0000-0000-0000911C0000}"/>
    <cellStyle name="Финансовый 1452 2" xfId="11248" xr:uid="{B2761210-49F7-4C89-A78D-B660007B5215}"/>
    <cellStyle name="Финансовый 1453" xfId="9968" xr:uid="{00000000-0005-0000-0000-0000921C0000}"/>
    <cellStyle name="Финансовый 1453 2" xfId="11251" xr:uid="{1121385D-93D9-4BE1-AF00-108B04A94ED3}"/>
    <cellStyle name="Финансовый 1454" xfId="9971" xr:uid="{00000000-0005-0000-0000-0000931C0000}"/>
    <cellStyle name="Финансовый 1454 2" xfId="11252" xr:uid="{08CDF5DC-0828-49BA-8B17-BC6CFEF6AC0B}"/>
    <cellStyle name="Финансовый 1455" xfId="9972" xr:uid="{00000000-0005-0000-0000-0000941C0000}"/>
    <cellStyle name="Финансовый 1455 2" xfId="11253" xr:uid="{B4E6B1F4-2A39-432B-A27E-5FC3FE0B5D56}"/>
    <cellStyle name="Финансовый 1456" xfId="9973" xr:uid="{00000000-0005-0000-0000-0000951C0000}"/>
    <cellStyle name="Финансовый 1456 2" xfId="11254" xr:uid="{BBF9A077-BD2F-4632-9C9A-04870378208D}"/>
    <cellStyle name="Финансовый 1457" xfId="9974" xr:uid="{00000000-0005-0000-0000-0000961C0000}"/>
    <cellStyle name="Финансовый 1457 2" xfId="11255" xr:uid="{452F4A9E-3DB5-4CE5-B2BC-11608BC470C6}"/>
    <cellStyle name="Финансовый 1458" xfId="9976" xr:uid="{00000000-0005-0000-0000-0000971C0000}"/>
    <cellStyle name="Финансовый 1458 2" xfId="11256" xr:uid="{A7288053-A942-4293-95BE-7085045282DD}"/>
    <cellStyle name="Финансовый 1459" xfId="9979" xr:uid="{00000000-0005-0000-0000-0000981C0000}"/>
    <cellStyle name="Финансовый 1459 2" xfId="11259" xr:uid="{DCD1852A-4551-4C96-B7D9-D1FB8968461E}"/>
    <cellStyle name="Финансовый 146" xfId="1130" xr:uid="{00000000-0005-0000-0000-0000991C0000}"/>
    <cellStyle name="Финансовый 146 2" xfId="1131" xr:uid="{00000000-0005-0000-0000-00009A1C0000}"/>
    <cellStyle name="Финансовый 146 2 2" xfId="3104" xr:uid="{00000000-0005-0000-0000-00009B1C0000}"/>
    <cellStyle name="Финансовый 146 2 3" xfId="5172" xr:uid="{00000000-0005-0000-0000-00009C1C0000}"/>
    <cellStyle name="Финансовый 146 2 4" xfId="7016" xr:uid="{00000000-0005-0000-0000-00009D1C0000}"/>
    <cellStyle name="Финансовый 146 3" xfId="3103" xr:uid="{00000000-0005-0000-0000-00009E1C0000}"/>
    <cellStyle name="Финансовый 146 4" xfId="5171" xr:uid="{00000000-0005-0000-0000-00009F1C0000}"/>
    <cellStyle name="Финансовый 146 5" xfId="7015" xr:uid="{00000000-0005-0000-0000-0000A01C0000}"/>
    <cellStyle name="Финансовый 1460" xfId="9981" xr:uid="{00000000-0005-0000-0000-0000A11C0000}"/>
    <cellStyle name="Финансовый 1460 2" xfId="11261" xr:uid="{0F678E90-58CF-462F-87D8-96554D0D13A6}"/>
    <cellStyle name="Финансовый 1461" xfId="9982" xr:uid="{00000000-0005-0000-0000-0000A21C0000}"/>
    <cellStyle name="Финансовый 1461 2" xfId="11262" xr:uid="{BBEC8707-E064-4F85-A057-18384CFF3D1B}"/>
    <cellStyle name="Финансовый 1462" xfId="9983" xr:uid="{00000000-0005-0000-0000-0000A31C0000}"/>
    <cellStyle name="Финансовый 1462 2" xfId="11263" xr:uid="{C56E522B-1EAB-49CE-8FB6-0B35D6508662}"/>
    <cellStyle name="Финансовый 1463" xfId="9978" xr:uid="{00000000-0005-0000-0000-0000A41C0000}"/>
    <cellStyle name="Финансовый 1463 2" xfId="11258" xr:uid="{C06BCE81-A7D4-469A-B25C-74107C4FEC35}"/>
    <cellStyle name="Финансовый 1464" xfId="9984" xr:uid="{00000000-0005-0000-0000-0000A51C0000}"/>
    <cellStyle name="Финансовый 1464 2" xfId="11264" xr:uid="{C173768F-3049-447C-B997-C1FB77BCFE5B}"/>
    <cellStyle name="Финансовый 1465" xfId="9985" xr:uid="{00000000-0005-0000-0000-0000A61C0000}"/>
    <cellStyle name="Финансовый 1465 2" xfId="11265" xr:uid="{D7B0694B-B79E-415A-B845-F3CC7557C368}"/>
    <cellStyle name="Финансовый 1466" xfId="9986" xr:uid="{00000000-0005-0000-0000-0000A71C0000}"/>
    <cellStyle name="Финансовый 1466 2" xfId="11266" xr:uid="{09C9E511-9B66-4924-B01F-6320E0C6C1C3}"/>
    <cellStyle name="Финансовый 1467" xfId="9987" xr:uid="{00000000-0005-0000-0000-0000A81C0000}"/>
    <cellStyle name="Финансовый 1467 2" xfId="11267" xr:uid="{F93BD549-1DEC-499F-84C6-102D614B844C}"/>
    <cellStyle name="Финансовый 1468" xfId="9988" xr:uid="{00000000-0005-0000-0000-0000A91C0000}"/>
    <cellStyle name="Финансовый 1468 2" xfId="11268" xr:uid="{C869082E-39D9-4FBE-9FC3-F04C161A5651}"/>
    <cellStyle name="Финансовый 1469" xfId="9989" xr:uid="{00000000-0005-0000-0000-0000AA1C0000}"/>
    <cellStyle name="Финансовый 1469 2" xfId="11269" xr:uid="{7992F82E-CB44-4CD8-B5B7-421301C008E0}"/>
    <cellStyle name="Финансовый 147" xfId="1132" xr:uid="{00000000-0005-0000-0000-0000AB1C0000}"/>
    <cellStyle name="Финансовый 147 2" xfId="1133" xr:uid="{00000000-0005-0000-0000-0000AC1C0000}"/>
    <cellStyle name="Финансовый 147 2 2" xfId="3106" xr:uid="{00000000-0005-0000-0000-0000AD1C0000}"/>
    <cellStyle name="Финансовый 147 2 3" xfId="5174" xr:uid="{00000000-0005-0000-0000-0000AE1C0000}"/>
    <cellStyle name="Финансовый 147 2 4" xfId="7018" xr:uid="{00000000-0005-0000-0000-0000AF1C0000}"/>
    <cellStyle name="Финансовый 147 3" xfId="3105" xr:uid="{00000000-0005-0000-0000-0000B01C0000}"/>
    <cellStyle name="Финансовый 147 4" xfId="5173" xr:uid="{00000000-0005-0000-0000-0000B11C0000}"/>
    <cellStyle name="Финансовый 147 5" xfId="7017" xr:uid="{00000000-0005-0000-0000-0000B21C0000}"/>
    <cellStyle name="Финансовый 1470" xfId="9990" xr:uid="{00000000-0005-0000-0000-0000B31C0000}"/>
    <cellStyle name="Финансовый 1470 2" xfId="11270" xr:uid="{1EF8B0A7-2CA2-4825-8C90-17788B710EE3}"/>
    <cellStyle name="Финансовый 1471" xfId="9991" xr:uid="{00000000-0005-0000-0000-0000B41C0000}"/>
    <cellStyle name="Финансовый 1471 2" xfId="11271" xr:uid="{CCCA1BE0-5971-48E6-9B1A-E28461AC738C}"/>
    <cellStyle name="Финансовый 1472" xfId="9992" xr:uid="{00000000-0005-0000-0000-0000B51C0000}"/>
    <cellStyle name="Финансовый 1472 2" xfId="11272" xr:uid="{06757CFE-1854-4A32-8FA1-2B8415642882}"/>
    <cellStyle name="Финансовый 1473" xfId="9993" xr:uid="{00000000-0005-0000-0000-0000B61C0000}"/>
    <cellStyle name="Финансовый 1473 2" xfId="11273" xr:uid="{90F0A05F-1917-47D7-8198-41B2BC27C047}"/>
    <cellStyle name="Финансовый 1474" xfId="9994" xr:uid="{00000000-0005-0000-0000-0000B71C0000}"/>
    <cellStyle name="Финансовый 1474 2" xfId="11274" xr:uid="{5629C96B-0F73-47DF-B467-D77251CA0143}"/>
    <cellStyle name="Финансовый 1475" xfId="9995" xr:uid="{00000000-0005-0000-0000-0000B81C0000}"/>
    <cellStyle name="Финансовый 1475 2" xfId="11275" xr:uid="{7A84B028-BC53-43C3-AFBB-A9A6961AB470}"/>
    <cellStyle name="Финансовый 1476" xfId="9996" xr:uid="{00000000-0005-0000-0000-0000B91C0000}"/>
    <cellStyle name="Финансовый 1476 2" xfId="11276" xr:uid="{C4691C60-B8E4-4CC0-B7BF-18BFABD2A8B3}"/>
    <cellStyle name="Финансовый 1477" xfId="9997" xr:uid="{00000000-0005-0000-0000-0000BA1C0000}"/>
    <cellStyle name="Финансовый 1477 2" xfId="11277" xr:uid="{8A42A03D-3DF5-4621-8071-A21F46A54957}"/>
    <cellStyle name="Финансовый 1478" xfId="9998" xr:uid="{00000000-0005-0000-0000-0000BB1C0000}"/>
    <cellStyle name="Финансовый 1478 2" xfId="11278" xr:uid="{8814A093-6CF7-4AB4-978A-A7798F0C588D}"/>
    <cellStyle name="Финансовый 1479" xfId="9999" xr:uid="{00000000-0005-0000-0000-0000BC1C0000}"/>
    <cellStyle name="Финансовый 1479 2" xfId="11279" xr:uid="{44014CC7-5AA4-4A2D-BF3D-B2A88B523C36}"/>
    <cellStyle name="Финансовый 148" xfId="1134" xr:uid="{00000000-0005-0000-0000-0000BD1C0000}"/>
    <cellStyle name="Финансовый 148 2" xfId="1135" xr:uid="{00000000-0005-0000-0000-0000BE1C0000}"/>
    <cellStyle name="Финансовый 148 2 2" xfId="3108" xr:uid="{00000000-0005-0000-0000-0000BF1C0000}"/>
    <cellStyle name="Финансовый 148 2 3" xfId="5176" xr:uid="{00000000-0005-0000-0000-0000C01C0000}"/>
    <cellStyle name="Финансовый 148 2 4" xfId="7020" xr:uid="{00000000-0005-0000-0000-0000C11C0000}"/>
    <cellStyle name="Финансовый 148 3" xfId="3107" xr:uid="{00000000-0005-0000-0000-0000C21C0000}"/>
    <cellStyle name="Финансовый 148 4" xfId="5175" xr:uid="{00000000-0005-0000-0000-0000C31C0000}"/>
    <cellStyle name="Финансовый 148 5" xfId="7019" xr:uid="{00000000-0005-0000-0000-0000C41C0000}"/>
    <cellStyle name="Финансовый 1480" xfId="10000" xr:uid="{00000000-0005-0000-0000-0000C51C0000}"/>
    <cellStyle name="Финансовый 1480 2" xfId="11280" xr:uid="{F2683A55-35DB-4E4A-9257-AD1219DE84C7}"/>
    <cellStyle name="Финансовый 1481" xfId="10001" xr:uid="{00000000-0005-0000-0000-0000C61C0000}"/>
    <cellStyle name="Финансовый 1481 2" xfId="11281" xr:uid="{171E44BE-650D-4850-B7B0-C1795CFF83CE}"/>
    <cellStyle name="Финансовый 1482" xfId="10002" xr:uid="{00000000-0005-0000-0000-0000C71C0000}"/>
    <cellStyle name="Финансовый 1482 2" xfId="11282" xr:uid="{06583C65-F166-45C6-8991-936901805E77}"/>
    <cellStyle name="Финансовый 1483" xfId="10003" xr:uid="{00000000-0005-0000-0000-0000C81C0000}"/>
    <cellStyle name="Финансовый 1483 2" xfId="11283" xr:uid="{FDFCE4AF-B57A-4AED-B688-61CC8205B29B}"/>
    <cellStyle name="Финансовый 1484" xfId="10004" xr:uid="{00000000-0005-0000-0000-0000C91C0000}"/>
    <cellStyle name="Финансовый 1484 2" xfId="11284" xr:uid="{165DC19A-868B-46BF-A554-FA9390EBD6C1}"/>
    <cellStyle name="Финансовый 1485" xfId="10005" xr:uid="{00000000-0005-0000-0000-0000CA1C0000}"/>
    <cellStyle name="Финансовый 1485 2" xfId="11285" xr:uid="{F835CA64-6EE6-4A67-BC43-EB0715F2F452}"/>
    <cellStyle name="Финансовый 1486" xfId="10006" xr:uid="{00000000-0005-0000-0000-0000CB1C0000}"/>
    <cellStyle name="Финансовый 1486 2" xfId="11286" xr:uid="{29A69230-D231-496F-BCF3-BF55F4B13434}"/>
    <cellStyle name="Финансовый 1487" xfId="10007" xr:uid="{00000000-0005-0000-0000-0000CC1C0000}"/>
    <cellStyle name="Финансовый 1487 2" xfId="11287" xr:uid="{7B7C1E8A-9153-4CA4-BE92-CD2092768BDB}"/>
    <cellStyle name="Финансовый 1488" xfId="10008" xr:uid="{00000000-0005-0000-0000-0000CD1C0000}"/>
    <cellStyle name="Финансовый 1488 2" xfId="11288" xr:uid="{C5027B5C-7014-49AC-91F8-F5DD77E90042}"/>
    <cellStyle name="Финансовый 1489" xfId="10009" xr:uid="{00000000-0005-0000-0000-0000CE1C0000}"/>
    <cellStyle name="Финансовый 1489 2" xfId="11289" xr:uid="{817099FB-1822-4C57-A7CE-A01A7301CEDB}"/>
    <cellStyle name="Финансовый 149" xfId="1136" xr:uid="{00000000-0005-0000-0000-0000CF1C0000}"/>
    <cellStyle name="Финансовый 149 2" xfId="1137" xr:uid="{00000000-0005-0000-0000-0000D01C0000}"/>
    <cellStyle name="Финансовый 149 2 2" xfId="3110" xr:uid="{00000000-0005-0000-0000-0000D11C0000}"/>
    <cellStyle name="Финансовый 149 2 3" xfId="5178" xr:uid="{00000000-0005-0000-0000-0000D21C0000}"/>
    <cellStyle name="Финансовый 149 2 4" xfId="7022" xr:uid="{00000000-0005-0000-0000-0000D31C0000}"/>
    <cellStyle name="Финансовый 149 3" xfId="3109" xr:uid="{00000000-0005-0000-0000-0000D41C0000}"/>
    <cellStyle name="Финансовый 149 4" xfId="5177" xr:uid="{00000000-0005-0000-0000-0000D51C0000}"/>
    <cellStyle name="Финансовый 149 5" xfId="7021" xr:uid="{00000000-0005-0000-0000-0000D61C0000}"/>
    <cellStyle name="Финансовый 1490" xfId="10010" xr:uid="{00000000-0005-0000-0000-0000D71C0000}"/>
    <cellStyle name="Финансовый 1490 2" xfId="11290" xr:uid="{A59C453A-2440-498F-BDD4-30790105146C}"/>
    <cellStyle name="Финансовый 1491" xfId="10011" xr:uid="{00000000-0005-0000-0000-0000D81C0000}"/>
    <cellStyle name="Финансовый 1491 2" xfId="11291" xr:uid="{A8115560-5B86-42E9-9BFE-3EC21543BC7A}"/>
    <cellStyle name="Финансовый 1492" xfId="10012" xr:uid="{00000000-0005-0000-0000-0000D91C0000}"/>
    <cellStyle name="Финансовый 1492 2" xfId="11292" xr:uid="{BC330A92-75A1-4464-B7D3-53BD9B217C5B}"/>
    <cellStyle name="Финансовый 1493" xfId="10013" xr:uid="{00000000-0005-0000-0000-0000DA1C0000}"/>
    <cellStyle name="Финансовый 1493 2" xfId="11293" xr:uid="{E6557A28-7CC1-4FB8-8BBF-248343864738}"/>
    <cellStyle name="Финансовый 1494" xfId="10015" xr:uid="{00000000-0005-0000-0000-0000DB1C0000}"/>
    <cellStyle name="Финансовый 1494 2" xfId="11295" xr:uid="{DFCB0139-89E7-4F3C-ACCA-4EABC6ABA1DD}"/>
    <cellStyle name="Финансовый 1495" xfId="10014" xr:uid="{00000000-0005-0000-0000-0000DC1C0000}"/>
    <cellStyle name="Финансовый 1495 2" xfId="11294" xr:uid="{CC7A062A-D6FC-4AB8-BEE4-E2E7652EBDA5}"/>
    <cellStyle name="Финансовый 1496" xfId="10016" xr:uid="{00000000-0005-0000-0000-0000DD1C0000}"/>
    <cellStyle name="Финансовый 1496 2" xfId="11296" xr:uid="{953F197A-8091-45C6-8F20-D6952ABE15D8}"/>
    <cellStyle name="Финансовый 1497" xfId="10017" xr:uid="{00000000-0005-0000-0000-0000DE1C0000}"/>
    <cellStyle name="Финансовый 1498" xfId="11031" xr:uid="{00000000-0005-0000-0000-0000DF1C0000}"/>
    <cellStyle name="Финансовый 1498 2" xfId="11300" xr:uid="{5442A39B-CF75-43E6-9667-AF0C29ED0520}"/>
    <cellStyle name="Финансовый 1499" xfId="11032" xr:uid="{00000000-0005-0000-0000-0000E01C0000}"/>
    <cellStyle name="Финансовый 1499 2" xfId="11301" xr:uid="{F1BD40D8-B0E9-4FBA-9AB4-B9E7A3D9F6FE}"/>
    <cellStyle name="Финансовый 15" xfId="1138" xr:uid="{00000000-0005-0000-0000-0000E11C0000}"/>
    <cellStyle name="Финансовый 15 2" xfId="1139" xr:uid="{00000000-0005-0000-0000-0000E21C0000}"/>
    <cellStyle name="Финансовый 15 2 2" xfId="1140" xr:uid="{00000000-0005-0000-0000-0000E31C0000}"/>
    <cellStyle name="Финансовый 15 2 2 2" xfId="1141" xr:uid="{00000000-0005-0000-0000-0000E41C0000}"/>
    <cellStyle name="Финансовый 15 2 2 2 2" xfId="3114" xr:uid="{00000000-0005-0000-0000-0000E51C0000}"/>
    <cellStyle name="Финансовый 15 2 2 2 3" xfId="5182" xr:uid="{00000000-0005-0000-0000-0000E61C0000}"/>
    <cellStyle name="Финансовый 15 2 2 2 4" xfId="7026" xr:uid="{00000000-0005-0000-0000-0000E71C0000}"/>
    <cellStyle name="Финансовый 15 2 2 3" xfId="3113" xr:uid="{00000000-0005-0000-0000-0000E81C0000}"/>
    <cellStyle name="Финансовый 15 2 2 4" xfId="5181" xr:uid="{00000000-0005-0000-0000-0000E91C0000}"/>
    <cellStyle name="Финансовый 15 2 2 5" xfId="7025" xr:uid="{00000000-0005-0000-0000-0000EA1C0000}"/>
    <cellStyle name="Финансовый 15 2 3" xfId="1142" xr:uid="{00000000-0005-0000-0000-0000EB1C0000}"/>
    <cellStyle name="Финансовый 15 2 3 2" xfId="1143" xr:uid="{00000000-0005-0000-0000-0000EC1C0000}"/>
    <cellStyle name="Финансовый 15 2 3 2 2" xfId="3116" xr:uid="{00000000-0005-0000-0000-0000ED1C0000}"/>
    <cellStyle name="Финансовый 15 2 3 2 3" xfId="5184" xr:uid="{00000000-0005-0000-0000-0000EE1C0000}"/>
    <cellStyle name="Финансовый 15 2 3 2 4" xfId="7028" xr:uid="{00000000-0005-0000-0000-0000EF1C0000}"/>
    <cellStyle name="Финансовый 15 2 3 3" xfId="3115" xr:uid="{00000000-0005-0000-0000-0000F01C0000}"/>
    <cellStyle name="Финансовый 15 2 3 4" xfId="5183" xr:uid="{00000000-0005-0000-0000-0000F11C0000}"/>
    <cellStyle name="Финансовый 15 2 3 5" xfId="7027" xr:uid="{00000000-0005-0000-0000-0000F21C0000}"/>
    <cellStyle name="Финансовый 15 2 4" xfId="3112" xr:uid="{00000000-0005-0000-0000-0000F31C0000}"/>
    <cellStyle name="Финансовый 15 2 4 2" xfId="5180" xr:uid="{00000000-0005-0000-0000-0000F41C0000}"/>
    <cellStyle name="Финансовый 15 2 5" xfId="4186" xr:uid="{00000000-0005-0000-0000-0000F51C0000}"/>
    <cellStyle name="Финансовый 15 2 6" xfId="7024" xr:uid="{00000000-0005-0000-0000-0000F61C0000}"/>
    <cellStyle name="Финансовый 15 3" xfId="3111" xr:uid="{00000000-0005-0000-0000-0000F71C0000}"/>
    <cellStyle name="Финансовый 15 3 2" xfId="5179" xr:uid="{00000000-0005-0000-0000-0000F81C0000}"/>
    <cellStyle name="Финансовый 15 4" xfId="4185" xr:uid="{00000000-0005-0000-0000-0000F91C0000}"/>
    <cellStyle name="Финансовый 15 5" xfId="7023" xr:uid="{00000000-0005-0000-0000-0000FA1C0000}"/>
    <cellStyle name="Финансовый 150" xfId="1144" xr:uid="{00000000-0005-0000-0000-0000FB1C0000}"/>
    <cellStyle name="Финансовый 150 2" xfId="1145" xr:uid="{00000000-0005-0000-0000-0000FC1C0000}"/>
    <cellStyle name="Финансовый 150 2 2" xfId="3118" xr:uid="{00000000-0005-0000-0000-0000FD1C0000}"/>
    <cellStyle name="Финансовый 150 2 3" xfId="5186" xr:uid="{00000000-0005-0000-0000-0000FE1C0000}"/>
    <cellStyle name="Финансовый 150 2 4" xfId="7030" xr:uid="{00000000-0005-0000-0000-0000FF1C0000}"/>
    <cellStyle name="Финансовый 150 3" xfId="3117" xr:uid="{00000000-0005-0000-0000-0000001D0000}"/>
    <cellStyle name="Финансовый 150 4" xfId="5185" xr:uid="{00000000-0005-0000-0000-0000011D0000}"/>
    <cellStyle name="Финансовый 150 5" xfId="7029" xr:uid="{00000000-0005-0000-0000-0000021D0000}"/>
    <cellStyle name="Финансовый 1500" xfId="11030" xr:uid="{00000000-0005-0000-0000-0000031D0000}"/>
    <cellStyle name="Финансовый 1500 2" xfId="11299" xr:uid="{CA0CBBEC-C639-4A10-9328-0E81190A4202}"/>
    <cellStyle name="Финансовый 1501" xfId="11033" xr:uid="{00000000-0005-0000-0000-0000041D0000}"/>
    <cellStyle name="Финансовый 1501 2" xfId="11302" xr:uid="{81F81D49-A66A-4077-8094-55218C323227}"/>
    <cellStyle name="Финансовый 1502" xfId="11034" xr:uid="{00000000-0005-0000-0000-0000051D0000}"/>
    <cellStyle name="Финансовый 1503" xfId="11035" xr:uid="{00000000-0005-0000-0000-0000061D0000}"/>
    <cellStyle name="Финансовый 1504" xfId="11036" xr:uid="{00000000-0005-0000-0000-0000071D0000}"/>
    <cellStyle name="Финансовый 1505" xfId="11037" xr:uid="{00000000-0005-0000-0000-0000081D0000}"/>
    <cellStyle name="Финансовый 1506" xfId="11038" xr:uid="{00000000-0005-0000-0000-0000091D0000}"/>
    <cellStyle name="Финансовый 1507" xfId="11039" xr:uid="{00000000-0005-0000-0000-00000A1D0000}"/>
    <cellStyle name="Финансовый 1507 2" xfId="11303" xr:uid="{DEF3E0FF-33EC-4966-A557-F6866CC84BAC}"/>
    <cellStyle name="Финансовый 1508" xfId="11040" xr:uid="{00000000-0005-0000-0000-00000B1D0000}"/>
    <cellStyle name="Финансовый 1508 2" xfId="11304" xr:uid="{5269F263-7CA4-4E40-B752-2BEB53D710F2}"/>
    <cellStyle name="Финансовый 1509" xfId="11041" xr:uid="{00000000-0005-0000-0000-00000C1D0000}"/>
    <cellStyle name="Финансовый 1509 2" xfId="11305" xr:uid="{887C305F-0F8A-4485-9594-B9A22206A564}"/>
    <cellStyle name="Финансовый 151" xfId="1146" xr:uid="{00000000-0005-0000-0000-00000D1D0000}"/>
    <cellStyle name="Финансовый 151 2" xfId="1147" xr:uid="{00000000-0005-0000-0000-00000E1D0000}"/>
    <cellStyle name="Финансовый 151 2 2" xfId="3120" xr:uid="{00000000-0005-0000-0000-00000F1D0000}"/>
    <cellStyle name="Финансовый 151 2 3" xfId="5188" xr:uid="{00000000-0005-0000-0000-0000101D0000}"/>
    <cellStyle name="Финансовый 151 2 4" xfId="7032" xr:uid="{00000000-0005-0000-0000-0000111D0000}"/>
    <cellStyle name="Финансовый 151 3" xfId="3119" xr:uid="{00000000-0005-0000-0000-0000121D0000}"/>
    <cellStyle name="Финансовый 151 4" xfId="5187" xr:uid="{00000000-0005-0000-0000-0000131D0000}"/>
    <cellStyle name="Финансовый 151 5" xfId="7031" xr:uid="{00000000-0005-0000-0000-0000141D0000}"/>
    <cellStyle name="Финансовый 1510" xfId="11042" xr:uid="{00000000-0005-0000-0000-0000151D0000}"/>
    <cellStyle name="Финансовый 1510 2" xfId="11306" xr:uid="{B6DDD49C-BE54-422C-9D9D-B12C5DD99C53}"/>
    <cellStyle name="Финансовый 1511" xfId="11043" xr:uid="{00000000-0005-0000-0000-0000161D0000}"/>
    <cellStyle name="Финансовый 1511 2" xfId="11307" xr:uid="{59ABEEBC-FDAF-4DAD-B7A4-67B277AA56A0}"/>
    <cellStyle name="Финансовый 1512" xfId="11044" xr:uid="{00000000-0005-0000-0000-0000171D0000}"/>
    <cellStyle name="Финансовый 1512 2" xfId="11308" xr:uid="{7F22C5D4-DBA4-4524-B1C9-932064102786}"/>
    <cellStyle name="Финансовый 1513" xfId="11045" xr:uid="{00000000-0005-0000-0000-0000181D0000}"/>
    <cellStyle name="Финансовый 1513 2" xfId="11309" xr:uid="{121E90B0-4318-4ED4-BBF4-9A25F330987D}"/>
    <cellStyle name="Финансовый 1514" xfId="11046" xr:uid="{00000000-0005-0000-0000-0000191D0000}"/>
    <cellStyle name="Финансовый 1514 2" xfId="11310" xr:uid="{60F146D3-4E10-44EA-96FA-3A21E972D99F}"/>
    <cellStyle name="Финансовый 1515" xfId="11048" xr:uid="{00000000-0005-0000-0000-00001A1D0000}"/>
    <cellStyle name="Финансовый 1515 2" xfId="11311" xr:uid="{39026339-76D8-45DD-A4FB-9994E77DDF69}"/>
    <cellStyle name="Финансовый 1516" xfId="11049" xr:uid="{00000000-0005-0000-0000-00001B1D0000}"/>
    <cellStyle name="Финансовый 1516 2" xfId="11312" xr:uid="{97E64131-CB75-4C9F-ABBF-BBB068361DB6}"/>
    <cellStyle name="Финансовый 1517" xfId="11047" xr:uid="{00000000-0005-0000-0000-00001C1D0000}"/>
    <cellStyle name="Финансовый 1518" xfId="11053" xr:uid="{00000000-0005-0000-0000-00001D1D0000}"/>
    <cellStyle name="Финансовый 1519" xfId="11052" xr:uid="{00000000-0005-0000-0000-00001E1D0000}"/>
    <cellStyle name="Финансовый 152" xfId="1148" xr:uid="{00000000-0005-0000-0000-00001F1D0000}"/>
    <cellStyle name="Финансовый 152 2" xfId="1149" xr:uid="{00000000-0005-0000-0000-0000201D0000}"/>
    <cellStyle name="Финансовый 152 2 2" xfId="3122" xr:uid="{00000000-0005-0000-0000-0000211D0000}"/>
    <cellStyle name="Финансовый 152 2 3" xfId="5190" xr:uid="{00000000-0005-0000-0000-0000221D0000}"/>
    <cellStyle name="Финансовый 152 2 4" xfId="7034" xr:uid="{00000000-0005-0000-0000-0000231D0000}"/>
    <cellStyle name="Финансовый 152 3" xfId="3121" xr:uid="{00000000-0005-0000-0000-0000241D0000}"/>
    <cellStyle name="Финансовый 152 4" xfId="5189" xr:uid="{00000000-0005-0000-0000-0000251D0000}"/>
    <cellStyle name="Финансовый 152 5" xfId="7033" xr:uid="{00000000-0005-0000-0000-0000261D0000}"/>
    <cellStyle name="Финансовый 1520" xfId="11054" xr:uid="{00000000-0005-0000-0000-0000271D0000}"/>
    <cellStyle name="Финансовый 1521" xfId="11055" xr:uid="{00000000-0005-0000-0000-0000281D0000}"/>
    <cellStyle name="Финансовый 1522" xfId="11056" xr:uid="{00000000-0005-0000-0000-0000291D0000}"/>
    <cellStyle name="Финансовый 1523" xfId="11057" xr:uid="{00000000-0005-0000-0000-00002A1D0000}"/>
    <cellStyle name="Финансовый 1524" xfId="11058" xr:uid="{00000000-0005-0000-0000-00002B1D0000}"/>
    <cellStyle name="Финансовый 1525" xfId="11060" xr:uid="{00000000-0005-0000-0000-00002C1D0000}"/>
    <cellStyle name="Финансовый 1526" xfId="11059" xr:uid="{00000000-0005-0000-0000-00002D1D0000}"/>
    <cellStyle name="Финансовый 1527" xfId="11061" xr:uid="{00000000-0005-0000-0000-00002E1D0000}"/>
    <cellStyle name="Финансовый 1528" xfId="11062" xr:uid="{00000000-0005-0000-0000-00002F1D0000}"/>
    <cellStyle name="Финансовый 1529" xfId="11063" xr:uid="{00000000-0005-0000-0000-0000301D0000}"/>
    <cellStyle name="Финансовый 153" xfId="1150" xr:uid="{00000000-0005-0000-0000-0000311D0000}"/>
    <cellStyle name="Финансовый 153 2" xfId="1151" xr:uid="{00000000-0005-0000-0000-0000321D0000}"/>
    <cellStyle name="Финансовый 153 2 2" xfId="3124" xr:uid="{00000000-0005-0000-0000-0000331D0000}"/>
    <cellStyle name="Финансовый 153 2 3" xfId="5192" xr:uid="{00000000-0005-0000-0000-0000341D0000}"/>
    <cellStyle name="Финансовый 153 2 4" xfId="7036" xr:uid="{00000000-0005-0000-0000-0000351D0000}"/>
    <cellStyle name="Финансовый 153 3" xfId="3123" xr:uid="{00000000-0005-0000-0000-0000361D0000}"/>
    <cellStyle name="Финансовый 153 4" xfId="5191" xr:uid="{00000000-0005-0000-0000-0000371D0000}"/>
    <cellStyle name="Финансовый 153 5" xfId="7035" xr:uid="{00000000-0005-0000-0000-0000381D0000}"/>
    <cellStyle name="Финансовый 1530" xfId="11064" xr:uid="{00000000-0005-0000-0000-0000391D0000}"/>
    <cellStyle name="Финансовый 1531" xfId="11065" xr:uid="{00000000-0005-0000-0000-00003A1D0000}"/>
    <cellStyle name="Финансовый 1532" xfId="11066" xr:uid="{00000000-0005-0000-0000-00003B1D0000}"/>
    <cellStyle name="Финансовый 1533" xfId="11067" xr:uid="{00000000-0005-0000-0000-00003C1D0000}"/>
    <cellStyle name="Финансовый 1534" xfId="11068" xr:uid="{00000000-0005-0000-0000-00003D1D0000}"/>
    <cellStyle name="Финансовый 1535" xfId="11069" xr:uid="{00000000-0005-0000-0000-00003E1D0000}"/>
    <cellStyle name="Финансовый 1536" xfId="11070" xr:uid="{00000000-0005-0000-0000-00003F1D0000}"/>
    <cellStyle name="Финансовый 1537" xfId="11071" xr:uid="{00000000-0005-0000-0000-0000401D0000}"/>
    <cellStyle name="Финансовый 1538" xfId="11073" xr:uid="{00000000-0005-0000-0000-0000411D0000}"/>
    <cellStyle name="Финансовый 1539" xfId="11072" xr:uid="{00000000-0005-0000-0000-0000421D0000}"/>
    <cellStyle name="Финансовый 154" xfId="1152" xr:uid="{00000000-0005-0000-0000-0000431D0000}"/>
    <cellStyle name="Финансовый 154 2" xfId="1153" xr:uid="{00000000-0005-0000-0000-0000441D0000}"/>
    <cellStyle name="Финансовый 154 2 2" xfId="3126" xr:uid="{00000000-0005-0000-0000-0000451D0000}"/>
    <cellStyle name="Финансовый 154 2 3" xfId="5194" xr:uid="{00000000-0005-0000-0000-0000461D0000}"/>
    <cellStyle name="Финансовый 154 2 4" xfId="7038" xr:uid="{00000000-0005-0000-0000-0000471D0000}"/>
    <cellStyle name="Финансовый 154 3" xfId="3125" xr:uid="{00000000-0005-0000-0000-0000481D0000}"/>
    <cellStyle name="Финансовый 154 4" xfId="5193" xr:uid="{00000000-0005-0000-0000-0000491D0000}"/>
    <cellStyle name="Финансовый 154 5" xfId="7037" xr:uid="{00000000-0005-0000-0000-00004A1D0000}"/>
    <cellStyle name="Финансовый 1540" xfId="11074" xr:uid="{00000000-0005-0000-0000-00004B1D0000}"/>
    <cellStyle name="Финансовый 1541" xfId="11075" xr:uid="{00000000-0005-0000-0000-00004C1D0000}"/>
    <cellStyle name="Финансовый 1542" xfId="11076" xr:uid="{00000000-0005-0000-0000-00004D1D0000}"/>
    <cellStyle name="Финансовый 1543" xfId="11077" xr:uid="{00000000-0005-0000-0000-00004E1D0000}"/>
    <cellStyle name="Финансовый 1544" xfId="11078" xr:uid="{00000000-0005-0000-0000-00004F1D0000}"/>
    <cellStyle name="Финансовый 1545" xfId="11079" xr:uid="{00000000-0005-0000-0000-0000501D0000}"/>
    <cellStyle name="Финансовый 1546" xfId="11080" xr:uid="{00000000-0005-0000-0000-0000511D0000}"/>
    <cellStyle name="Финансовый 1547" xfId="11081" xr:uid="{00000000-0005-0000-0000-0000521D0000}"/>
    <cellStyle name="Финансовый 1548" xfId="11082" xr:uid="{00000000-0005-0000-0000-0000531D0000}"/>
    <cellStyle name="Финансовый 1549" xfId="11083" xr:uid="{00000000-0005-0000-0000-0000541D0000}"/>
    <cellStyle name="Финансовый 155" xfId="1154" xr:uid="{00000000-0005-0000-0000-0000551D0000}"/>
    <cellStyle name="Финансовый 155 2" xfId="1155" xr:uid="{00000000-0005-0000-0000-0000561D0000}"/>
    <cellStyle name="Финансовый 155 2 2" xfId="3128" xr:uid="{00000000-0005-0000-0000-0000571D0000}"/>
    <cellStyle name="Финансовый 155 2 3" xfId="5196" xr:uid="{00000000-0005-0000-0000-0000581D0000}"/>
    <cellStyle name="Финансовый 155 2 4" xfId="7040" xr:uid="{00000000-0005-0000-0000-0000591D0000}"/>
    <cellStyle name="Финансовый 155 3" xfId="3127" xr:uid="{00000000-0005-0000-0000-00005A1D0000}"/>
    <cellStyle name="Финансовый 155 4" xfId="5195" xr:uid="{00000000-0005-0000-0000-00005B1D0000}"/>
    <cellStyle name="Финансовый 155 5" xfId="7039" xr:uid="{00000000-0005-0000-0000-00005C1D0000}"/>
    <cellStyle name="Финансовый 1550" xfId="11085" xr:uid="{00000000-0005-0000-0000-00005D1D0000}"/>
    <cellStyle name="Финансовый 1551" xfId="11084" xr:uid="{00000000-0005-0000-0000-00005E1D0000}"/>
    <cellStyle name="Финансовый 1552" xfId="11086" xr:uid="{00000000-0005-0000-0000-00005F1D0000}"/>
    <cellStyle name="Финансовый 1553" xfId="11087" xr:uid="{00000000-0005-0000-0000-0000601D0000}"/>
    <cellStyle name="Финансовый 1554" xfId="11088" xr:uid="{00000000-0005-0000-0000-0000611D0000}"/>
    <cellStyle name="Финансовый 1555" xfId="11089" xr:uid="{00000000-0005-0000-0000-0000621D0000}"/>
    <cellStyle name="Финансовый 1556" xfId="11090" xr:uid="{00000000-0005-0000-0000-0000631D0000}"/>
    <cellStyle name="Финансовый 1557" xfId="11091" xr:uid="{00000000-0005-0000-0000-0000641D0000}"/>
    <cellStyle name="Финансовый 1558" xfId="11093" xr:uid="{00000000-0005-0000-0000-0000651D0000}"/>
    <cellStyle name="Финансовый 1559" xfId="11092" xr:uid="{00000000-0005-0000-0000-0000661D0000}"/>
    <cellStyle name="Финансовый 156" xfId="1156" xr:uid="{00000000-0005-0000-0000-0000671D0000}"/>
    <cellStyle name="Финансовый 156 2" xfId="1157" xr:uid="{00000000-0005-0000-0000-0000681D0000}"/>
    <cellStyle name="Финансовый 156 2 2" xfId="3130" xr:uid="{00000000-0005-0000-0000-0000691D0000}"/>
    <cellStyle name="Финансовый 156 2 3" xfId="5198" xr:uid="{00000000-0005-0000-0000-00006A1D0000}"/>
    <cellStyle name="Финансовый 156 2 4" xfId="7042" xr:uid="{00000000-0005-0000-0000-00006B1D0000}"/>
    <cellStyle name="Финансовый 156 3" xfId="3129" xr:uid="{00000000-0005-0000-0000-00006C1D0000}"/>
    <cellStyle name="Финансовый 156 4" xfId="5197" xr:uid="{00000000-0005-0000-0000-00006D1D0000}"/>
    <cellStyle name="Финансовый 156 5" xfId="7041" xr:uid="{00000000-0005-0000-0000-00006E1D0000}"/>
    <cellStyle name="Финансовый 1560" xfId="11094" xr:uid="{00000000-0005-0000-0000-00006F1D0000}"/>
    <cellStyle name="Финансовый 1561" xfId="11095" xr:uid="{00000000-0005-0000-0000-0000701D0000}"/>
    <cellStyle name="Финансовый 1562" xfId="11096" xr:uid="{00000000-0005-0000-0000-0000711D0000}"/>
    <cellStyle name="Финансовый 1563" xfId="11097" xr:uid="{00000000-0005-0000-0000-0000721D0000}"/>
    <cellStyle name="Финансовый 1564" xfId="11098" xr:uid="{00000000-0005-0000-0000-0000731D0000}"/>
    <cellStyle name="Финансовый 1565" xfId="11099" xr:uid="{00000000-0005-0000-0000-0000741D0000}"/>
    <cellStyle name="Финансовый 1566" xfId="11100" xr:uid="{00000000-0005-0000-0000-0000751D0000}"/>
    <cellStyle name="Финансовый 1567" xfId="11101" xr:uid="{00000000-0005-0000-0000-0000761D0000}"/>
    <cellStyle name="Финансовый 1568" xfId="11102" xr:uid="{00000000-0005-0000-0000-0000771D0000}"/>
    <cellStyle name="Финансовый 1569" xfId="11103" xr:uid="{00000000-0005-0000-0000-0000781D0000}"/>
    <cellStyle name="Финансовый 157" xfId="1158" xr:uid="{00000000-0005-0000-0000-0000791D0000}"/>
    <cellStyle name="Финансовый 157 2" xfId="1159" xr:uid="{00000000-0005-0000-0000-00007A1D0000}"/>
    <cellStyle name="Финансовый 157 2 2" xfId="3132" xr:uid="{00000000-0005-0000-0000-00007B1D0000}"/>
    <cellStyle name="Финансовый 157 2 3" xfId="5200" xr:uid="{00000000-0005-0000-0000-00007C1D0000}"/>
    <cellStyle name="Финансовый 157 2 4" xfId="7044" xr:uid="{00000000-0005-0000-0000-00007D1D0000}"/>
    <cellStyle name="Финансовый 157 3" xfId="3131" xr:uid="{00000000-0005-0000-0000-00007E1D0000}"/>
    <cellStyle name="Финансовый 157 4" xfId="5199" xr:uid="{00000000-0005-0000-0000-00007F1D0000}"/>
    <cellStyle name="Финансовый 157 5" xfId="7043" xr:uid="{00000000-0005-0000-0000-0000801D0000}"/>
    <cellStyle name="Финансовый 1570" xfId="11104" xr:uid="{00000000-0005-0000-0000-0000811D0000}"/>
    <cellStyle name="Финансовый 1571" xfId="11105" xr:uid="{00000000-0005-0000-0000-0000821D0000}"/>
    <cellStyle name="Финансовый 1572" xfId="11106" xr:uid="{00000000-0005-0000-0000-0000831D0000}"/>
    <cellStyle name="Финансовый 1573" xfId="11107" xr:uid="{00000000-0005-0000-0000-0000841D0000}"/>
    <cellStyle name="Финансовый 1574" xfId="11108" xr:uid="{00000000-0005-0000-0000-0000851D0000}"/>
    <cellStyle name="Финансовый 1575" xfId="11109" xr:uid="{00000000-0005-0000-0000-0000861D0000}"/>
    <cellStyle name="Финансовый 1576" xfId="11110" xr:uid="{00000000-0005-0000-0000-0000871D0000}"/>
    <cellStyle name="Финансовый 1577" xfId="11112" xr:uid="{00000000-0005-0000-0000-0000881D0000}"/>
    <cellStyle name="Финансовый 1578" xfId="11111" xr:uid="{00000000-0005-0000-0000-0000891D0000}"/>
    <cellStyle name="Финансовый 1579" xfId="11113" xr:uid="{00000000-0005-0000-0000-00008A1D0000}"/>
    <cellStyle name="Финансовый 158" xfId="1160" xr:uid="{00000000-0005-0000-0000-00008B1D0000}"/>
    <cellStyle name="Финансовый 158 2" xfId="1161" xr:uid="{00000000-0005-0000-0000-00008C1D0000}"/>
    <cellStyle name="Финансовый 158 2 2" xfId="3134" xr:uid="{00000000-0005-0000-0000-00008D1D0000}"/>
    <cellStyle name="Финансовый 158 2 3" xfId="5202" xr:uid="{00000000-0005-0000-0000-00008E1D0000}"/>
    <cellStyle name="Финансовый 158 2 4" xfId="7046" xr:uid="{00000000-0005-0000-0000-00008F1D0000}"/>
    <cellStyle name="Финансовый 158 3" xfId="3133" xr:uid="{00000000-0005-0000-0000-0000901D0000}"/>
    <cellStyle name="Финансовый 158 4" xfId="5201" xr:uid="{00000000-0005-0000-0000-0000911D0000}"/>
    <cellStyle name="Финансовый 158 5" xfId="7045" xr:uid="{00000000-0005-0000-0000-0000921D0000}"/>
    <cellStyle name="Финансовый 1580" xfId="11114" xr:uid="{00000000-0005-0000-0000-0000931D0000}"/>
    <cellStyle name="Финансовый 1581" xfId="11115" xr:uid="{00000000-0005-0000-0000-0000941D0000}"/>
    <cellStyle name="Финансовый 1582" xfId="11116" xr:uid="{00000000-0005-0000-0000-0000951D0000}"/>
    <cellStyle name="Финансовый 1583" xfId="11117" xr:uid="{00000000-0005-0000-0000-0000961D0000}"/>
    <cellStyle name="Финансовый 1584" xfId="11118" xr:uid="{00000000-0005-0000-0000-0000971D0000}"/>
    <cellStyle name="Финансовый 1585" xfId="11119" xr:uid="{00000000-0005-0000-0000-0000981D0000}"/>
    <cellStyle name="Финансовый 1586" xfId="11120" xr:uid="{00000000-0005-0000-0000-0000991D0000}"/>
    <cellStyle name="Финансовый 1587" xfId="11121" xr:uid="{00000000-0005-0000-0000-00009A1D0000}"/>
    <cellStyle name="Финансовый 1588" xfId="11122" xr:uid="{00000000-0005-0000-0000-00009B1D0000}"/>
    <cellStyle name="Финансовый 1589" xfId="11123" xr:uid="{00000000-0005-0000-0000-00009C1D0000}"/>
    <cellStyle name="Финансовый 159" xfId="1162" xr:uid="{00000000-0005-0000-0000-00009D1D0000}"/>
    <cellStyle name="Финансовый 159 2" xfId="1163" xr:uid="{00000000-0005-0000-0000-00009E1D0000}"/>
    <cellStyle name="Финансовый 159 2 2" xfId="3136" xr:uid="{00000000-0005-0000-0000-00009F1D0000}"/>
    <cellStyle name="Финансовый 159 2 3" xfId="5204" xr:uid="{00000000-0005-0000-0000-0000A01D0000}"/>
    <cellStyle name="Финансовый 159 2 4" xfId="7048" xr:uid="{00000000-0005-0000-0000-0000A11D0000}"/>
    <cellStyle name="Финансовый 159 3" xfId="3135" xr:uid="{00000000-0005-0000-0000-0000A21D0000}"/>
    <cellStyle name="Финансовый 159 4" xfId="5203" xr:uid="{00000000-0005-0000-0000-0000A31D0000}"/>
    <cellStyle name="Финансовый 159 5" xfId="7047" xr:uid="{00000000-0005-0000-0000-0000A41D0000}"/>
    <cellStyle name="Финансовый 1590" xfId="11124" xr:uid="{00000000-0005-0000-0000-0000A51D0000}"/>
    <cellStyle name="Финансовый 1591" xfId="11125" xr:uid="{00000000-0005-0000-0000-0000A61D0000}"/>
    <cellStyle name="Финансовый 1592" xfId="11126" xr:uid="{00000000-0005-0000-0000-0000A71D0000}"/>
    <cellStyle name="Финансовый 1593" xfId="11127" xr:uid="{00000000-0005-0000-0000-0000A81D0000}"/>
    <cellStyle name="Финансовый 1594" xfId="11128" xr:uid="{00000000-0005-0000-0000-0000A91D0000}"/>
    <cellStyle name="Финансовый 1595" xfId="11129" xr:uid="{00000000-0005-0000-0000-0000AA1D0000}"/>
    <cellStyle name="Финансовый 1596" xfId="11130" xr:uid="{00000000-0005-0000-0000-0000AB1D0000}"/>
    <cellStyle name="Финансовый 1597" xfId="11131" xr:uid="{00000000-0005-0000-0000-0000AC1D0000}"/>
    <cellStyle name="Финансовый 1598" xfId="11147" xr:uid="{1F6FE9A1-EC18-4044-B8FE-F15A74521CF1}"/>
    <cellStyle name="Финансовый 1598 2" xfId="11314" xr:uid="{CAE592D6-F0AB-4201-8104-3C03E1F1A87D}"/>
    <cellStyle name="Финансовый 1599" xfId="11146" xr:uid="{A435C4D9-6CB0-4368-82E4-BF720C3C0E81}"/>
    <cellStyle name="Финансовый 1599 2" xfId="11313" xr:uid="{94DD6860-FBDD-4767-ABF8-BC6130CAB8A5}"/>
    <cellStyle name="Финансовый 16" xfId="1164" xr:uid="{00000000-0005-0000-0000-0000AD1D0000}"/>
    <cellStyle name="Финансовый 16 2" xfId="1165" xr:uid="{00000000-0005-0000-0000-0000AE1D0000}"/>
    <cellStyle name="Финансовый 16 2 2" xfId="1166" xr:uid="{00000000-0005-0000-0000-0000AF1D0000}"/>
    <cellStyle name="Финансовый 16 2 2 2" xfId="1167" xr:uid="{00000000-0005-0000-0000-0000B01D0000}"/>
    <cellStyle name="Финансовый 16 2 2 2 2" xfId="3140" xr:uid="{00000000-0005-0000-0000-0000B11D0000}"/>
    <cellStyle name="Финансовый 16 2 2 2 3" xfId="5208" xr:uid="{00000000-0005-0000-0000-0000B21D0000}"/>
    <cellStyle name="Финансовый 16 2 2 2 4" xfId="7052" xr:uid="{00000000-0005-0000-0000-0000B31D0000}"/>
    <cellStyle name="Финансовый 16 2 2 3" xfId="3139" xr:uid="{00000000-0005-0000-0000-0000B41D0000}"/>
    <cellStyle name="Финансовый 16 2 2 4" xfId="5207" xr:uid="{00000000-0005-0000-0000-0000B51D0000}"/>
    <cellStyle name="Финансовый 16 2 2 5" xfId="7051" xr:uid="{00000000-0005-0000-0000-0000B61D0000}"/>
    <cellStyle name="Финансовый 16 2 3" xfId="1168" xr:uid="{00000000-0005-0000-0000-0000B71D0000}"/>
    <cellStyle name="Финансовый 16 2 3 2" xfId="1169" xr:uid="{00000000-0005-0000-0000-0000B81D0000}"/>
    <cellStyle name="Финансовый 16 2 3 2 2" xfId="3142" xr:uid="{00000000-0005-0000-0000-0000B91D0000}"/>
    <cellStyle name="Финансовый 16 2 3 2 3" xfId="5210" xr:uid="{00000000-0005-0000-0000-0000BA1D0000}"/>
    <cellStyle name="Финансовый 16 2 3 2 4" xfId="7054" xr:uid="{00000000-0005-0000-0000-0000BB1D0000}"/>
    <cellStyle name="Финансовый 16 2 3 3" xfId="3141" xr:uid="{00000000-0005-0000-0000-0000BC1D0000}"/>
    <cellStyle name="Финансовый 16 2 3 4" xfId="5209" xr:uid="{00000000-0005-0000-0000-0000BD1D0000}"/>
    <cellStyle name="Финансовый 16 2 3 5" xfId="7053" xr:uid="{00000000-0005-0000-0000-0000BE1D0000}"/>
    <cellStyle name="Финансовый 16 2 4" xfId="3138" xr:uid="{00000000-0005-0000-0000-0000BF1D0000}"/>
    <cellStyle name="Финансовый 16 2 4 2" xfId="5206" xr:uid="{00000000-0005-0000-0000-0000C01D0000}"/>
    <cellStyle name="Финансовый 16 2 5" xfId="4188" xr:uid="{00000000-0005-0000-0000-0000C11D0000}"/>
    <cellStyle name="Финансовый 16 2 6" xfId="7050" xr:uid="{00000000-0005-0000-0000-0000C21D0000}"/>
    <cellStyle name="Финансовый 16 3" xfId="3137" xr:uid="{00000000-0005-0000-0000-0000C31D0000}"/>
    <cellStyle name="Финансовый 16 3 2" xfId="5205" xr:uid="{00000000-0005-0000-0000-0000C41D0000}"/>
    <cellStyle name="Финансовый 16 4" xfId="4187" xr:uid="{00000000-0005-0000-0000-0000C51D0000}"/>
    <cellStyle name="Финансовый 16 5" xfId="7049" xr:uid="{00000000-0005-0000-0000-0000C61D0000}"/>
    <cellStyle name="Финансовый 160" xfId="1170" xr:uid="{00000000-0005-0000-0000-0000C71D0000}"/>
    <cellStyle name="Финансовый 160 2" xfId="1171" xr:uid="{00000000-0005-0000-0000-0000C81D0000}"/>
    <cellStyle name="Финансовый 160 2 2" xfId="3144" xr:uid="{00000000-0005-0000-0000-0000C91D0000}"/>
    <cellStyle name="Финансовый 160 2 3" xfId="5212" xr:uid="{00000000-0005-0000-0000-0000CA1D0000}"/>
    <cellStyle name="Финансовый 160 2 4" xfId="7056" xr:uid="{00000000-0005-0000-0000-0000CB1D0000}"/>
    <cellStyle name="Финансовый 160 3" xfId="3143" xr:uid="{00000000-0005-0000-0000-0000CC1D0000}"/>
    <cellStyle name="Финансовый 160 4" xfId="5211" xr:uid="{00000000-0005-0000-0000-0000CD1D0000}"/>
    <cellStyle name="Финансовый 160 5" xfId="7055" xr:uid="{00000000-0005-0000-0000-0000CE1D0000}"/>
    <cellStyle name="Финансовый 1600" xfId="11148" xr:uid="{63F607AA-20F5-4763-B78A-EC05FA043FB6}"/>
    <cellStyle name="Финансовый 1600 2" xfId="11315" xr:uid="{5C65A031-3716-4569-AFBA-387AA15F3329}"/>
    <cellStyle name="Финансовый 1601" xfId="11149" xr:uid="{6538671F-C609-469F-AFA0-2B4C48A088E7}"/>
    <cellStyle name="Финансовый 1601 2" xfId="11316" xr:uid="{57D9E830-AD6A-404B-9AE6-91A90D0D957D}"/>
    <cellStyle name="Финансовый 1602" xfId="11150" xr:uid="{3180401C-7798-44D4-AB8E-78F0DEC06500}"/>
    <cellStyle name="Финансовый 1602 2" xfId="11317" xr:uid="{B3DE40F6-ABCF-486A-9B16-C6E5B036C246}"/>
    <cellStyle name="Финансовый 1603" xfId="11151" xr:uid="{8FFE5E45-D6AE-4FE6-87F4-402D27FC195E}"/>
    <cellStyle name="Финансовый 1603 2" xfId="11318" xr:uid="{D07B78C4-2FA2-4E8B-B06C-A68624C5CA8C}"/>
    <cellStyle name="Финансовый 1604" xfId="11152" xr:uid="{CC0D26E1-5B61-48D8-9702-C494C0F338B5}"/>
    <cellStyle name="Финансовый 1604 2" xfId="11319" xr:uid="{F3621E8F-4366-436E-BC97-682AE7E39450}"/>
    <cellStyle name="Финансовый 1605" xfId="11153" xr:uid="{65814577-A177-420D-B805-5957B775A440}"/>
    <cellStyle name="Финансовый 1605 2" xfId="11320" xr:uid="{23DA396E-3993-4072-9472-8CDE73A8966E}"/>
    <cellStyle name="Финансовый 1606" xfId="11154" xr:uid="{292C4BA9-22A6-45E3-9757-B8C2D58B0394}"/>
    <cellStyle name="Финансовый 1606 2" xfId="11321" xr:uid="{1314F51B-565C-45CA-8382-AF06F4CD10F0}"/>
    <cellStyle name="Финансовый 1607" xfId="11155" xr:uid="{D83ECE97-D276-40CF-9E0B-631B1F15BFB8}"/>
    <cellStyle name="Финансовый 1607 2" xfId="11322" xr:uid="{1092606E-E242-433C-8425-D11BDA0B8E6F}"/>
    <cellStyle name="Финансовый 1608" xfId="11156" xr:uid="{62986400-9C8E-43FE-9CCC-50CDFB3DAFCB}"/>
    <cellStyle name="Финансовый 1608 2" xfId="11323" xr:uid="{F147E025-5420-4C30-98C1-4332DB6D5E33}"/>
    <cellStyle name="Финансовый 1609" xfId="11166" xr:uid="{5464563C-0400-4B61-8DAA-7DC02A428922}"/>
    <cellStyle name="Финансовый 161" xfId="1172" xr:uid="{00000000-0005-0000-0000-0000CF1D0000}"/>
    <cellStyle name="Финансовый 161 2" xfId="1173" xr:uid="{00000000-0005-0000-0000-0000D01D0000}"/>
    <cellStyle name="Финансовый 161 2 2" xfId="3146" xr:uid="{00000000-0005-0000-0000-0000D11D0000}"/>
    <cellStyle name="Финансовый 161 2 3" xfId="5214" xr:uid="{00000000-0005-0000-0000-0000D21D0000}"/>
    <cellStyle name="Финансовый 161 2 4" xfId="7058" xr:uid="{00000000-0005-0000-0000-0000D31D0000}"/>
    <cellStyle name="Финансовый 161 3" xfId="3145" xr:uid="{00000000-0005-0000-0000-0000D41D0000}"/>
    <cellStyle name="Финансовый 161 4" xfId="5213" xr:uid="{00000000-0005-0000-0000-0000D51D0000}"/>
    <cellStyle name="Финансовый 161 5" xfId="7057" xr:uid="{00000000-0005-0000-0000-0000D61D0000}"/>
    <cellStyle name="Финансовый 1610" xfId="11165" xr:uid="{3F6BB1F1-5B1C-4CC6-A69D-84252EF9ECB5}"/>
    <cellStyle name="Финансовый 1611" xfId="11167" xr:uid="{57DB71A8-D6EB-4D32-BCDA-EA5C8BD2D9D0}"/>
    <cellStyle name="Финансовый 1612" xfId="11168" xr:uid="{148C261C-DB71-45E7-BA60-01582C09C252}"/>
    <cellStyle name="Финансовый 1613" xfId="11169" xr:uid="{AE36E0B4-665A-47A4-A6FC-2D9CD3224798}"/>
    <cellStyle name="Финансовый 1614" xfId="11170" xr:uid="{852495F7-9E67-4627-A29A-051FCA9D1CDF}"/>
    <cellStyle name="Финансовый 1615" xfId="11171" xr:uid="{E5D399F5-6BE0-41F1-8569-3EFFC9D6961F}"/>
    <cellStyle name="Финансовый 1616" xfId="11172" xr:uid="{0B28CE9C-4895-4414-BD7A-F726CCB60F42}"/>
    <cellStyle name="Финансовый 1617" xfId="11173" xr:uid="{D4603617-9249-4683-B0C0-956B6FEE9947}"/>
    <cellStyle name="Финансовый 1618" xfId="11174" xr:uid="{4A808790-EBDF-49C7-A3D7-50994BD2A0F1}"/>
    <cellStyle name="Финансовый 1619" xfId="11175" xr:uid="{9C3D1B38-5422-495D-A3D2-EB0997163ED0}"/>
    <cellStyle name="Финансовый 162" xfId="1174" xr:uid="{00000000-0005-0000-0000-0000D71D0000}"/>
    <cellStyle name="Финансовый 162 2" xfId="1175" xr:uid="{00000000-0005-0000-0000-0000D81D0000}"/>
    <cellStyle name="Финансовый 162 2 2" xfId="3148" xr:uid="{00000000-0005-0000-0000-0000D91D0000}"/>
    <cellStyle name="Финансовый 162 2 3" xfId="5216" xr:uid="{00000000-0005-0000-0000-0000DA1D0000}"/>
    <cellStyle name="Финансовый 162 2 4" xfId="7060" xr:uid="{00000000-0005-0000-0000-0000DB1D0000}"/>
    <cellStyle name="Финансовый 162 3" xfId="3147" xr:uid="{00000000-0005-0000-0000-0000DC1D0000}"/>
    <cellStyle name="Финансовый 162 4" xfId="5215" xr:uid="{00000000-0005-0000-0000-0000DD1D0000}"/>
    <cellStyle name="Финансовый 162 5" xfId="7059" xr:uid="{00000000-0005-0000-0000-0000DE1D0000}"/>
    <cellStyle name="Финансовый 1620" xfId="11176" xr:uid="{3C6AD213-9BE5-4390-A948-BF8A81524BC8}"/>
    <cellStyle name="Финансовый 1621" xfId="11177" xr:uid="{7F41718C-8AB2-4526-ABDF-3DBBB6190289}"/>
    <cellStyle name="Финансовый 1622" xfId="11178" xr:uid="{85350B43-14DC-48B1-B758-46981693BEE8}"/>
    <cellStyle name="Финансовый 1623" xfId="11179" xr:uid="{84A90EEA-F65E-4E9B-BCE3-E7BDDE6CCB73}"/>
    <cellStyle name="Финансовый 1624" xfId="11180" xr:uid="{C7A03196-E021-459A-83C5-624CE7A256FC}"/>
    <cellStyle name="Финансовый 1625" xfId="11181" xr:uid="{0DF835ED-AEF7-479C-AD6C-761AC0894B23}"/>
    <cellStyle name="Финансовый 1626" xfId="11182" xr:uid="{01C02D08-5851-43DF-8AD2-8D7AC86BAED7}"/>
    <cellStyle name="Финансовый 1627" xfId="11183" xr:uid="{DF072EFD-366C-4D23-8A1A-CC567C053EF5}"/>
    <cellStyle name="Финансовый 1628" xfId="11184" xr:uid="{257FACF5-8434-4DA5-9E40-462B286A084F}"/>
    <cellStyle name="Финансовый 1629" xfId="11185" xr:uid="{35D0A8EA-9831-4B42-918A-17893E55DB7B}"/>
    <cellStyle name="Финансовый 163" xfId="1176" xr:uid="{00000000-0005-0000-0000-0000DF1D0000}"/>
    <cellStyle name="Финансовый 163 2" xfId="1177" xr:uid="{00000000-0005-0000-0000-0000E01D0000}"/>
    <cellStyle name="Финансовый 163 2 2" xfId="3150" xr:uid="{00000000-0005-0000-0000-0000E11D0000}"/>
    <cellStyle name="Финансовый 163 2 3" xfId="5218" xr:uid="{00000000-0005-0000-0000-0000E21D0000}"/>
    <cellStyle name="Финансовый 163 2 4" xfId="7062" xr:uid="{00000000-0005-0000-0000-0000E31D0000}"/>
    <cellStyle name="Финансовый 163 3" xfId="3149" xr:uid="{00000000-0005-0000-0000-0000E41D0000}"/>
    <cellStyle name="Финансовый 163 4" xfId="5217" xr:uid="{00000000-0005-0000-0000-0000E51D0000}"/>
    <cellStyle name="Финансовый 163 5" xfId="7061" xr:uid="{00000000-0005-0000-0000-0000E61D0000}"/>
    <cellStyle name="Финансовый 1630" xfId="11186" xr:uid="{DFA06ECD-EE1B-4126-8A02-657B062C5758}"/>
    <cellStyle name="Финансовый 1631" xfId="11187" xr:uid="{0655FADA-BB22-409A-9FB4-9EC329536B63}"/>
    <cellStyle name="Финансовый 1632" xfId="11188" xr:uid="{8159AB4C-9903-49F6-9445-B5DC55F63BEC}"/>
    <cellStyle name="Финансовый 1633" xfId="11189" xr:uid="{645FF5EC-6BBA-4705-A83A-4C528202E73B}"/>
    <cellStyle name="Финансовый 1634" xfId="11190" xr:uid="{16F94CEB-A7BB-4425-AF3F-DD5BAF7BBFA4}"/>
    <cellStyle name="Финансовый 1634 2" xfId="11332" xr:uid="{915DC5A3-5874-49DF-AC33-F9D10FFEDDB4}"/>
    <cellStyle name="Финансовый 1635" xfId="11191" xr:uid="{3D189133-2A61-4504-BD85-B1E8EBCFE121}"/>
    <cellStyle name="Финансовый 1635 2" xfId="11333" xr:uid="{ACF6DBCC-BDCB-43CE-9028-AB1E2B8E3955}"/>
    <cellStyle name="Финансовый 1636" xfId="11192" xr:uid="{F75D6DC2-8A5D-4BFF-B0E5-0CA5DA3F9F28}"/>
    <cellStyle name="Финансовый 1636 2" xfId="11334" xr:uid="{8112AD69-0E9B-4297-8D7D-2EDD9DF59F5B}"/>
    <cellStyle name="Финансовый 1637" xfId="11193" xr:uid="{2502F8DE-C7F6-4EF9-B25F-7D159C5810D5}"/>
    <cellStyle name="Финансовый 1637 2" xfId="11335" xr:uid="{67B270E3-DF71-4D9E-B3DF-8E0739247B72}"/>
    <cellStyle name="Финансовый 1638" xfId="11194" xr:uid="{A55233E3-CB8F-4DF0-8F72-B67025D64750}"/>
    <cellStyle name="Финансовый 1638 2" xfId="11336" xr:uid="{6B87739F-B8EB-4CB6-985B-A419D457050B}"/>
    <cellStyle name="Финансовый 1639" xfId="11195" xr:uid="{FCE4F0E6-B58F-4D7C-B05D-16D9A23BBF03}"/>
    <cellStyle name="Финансовый 1639 2" xfId="11337" xr:uid="{5BA0F734-7C52-41F8-80DB-239237021EF8}"/>
    <cellStyle name="Финансовый 164" xfId="1178" xr:uid="{00000000-0005-0000-0000-0000E71D0000}"/>
    <cellStyle name="Финансовый 164 2" xfId="1179" xr:uid="{00000000-0005-0000-0000-0000E81D0000}"/>
    <cellStyle name="Финансовый 164 2 2" xfId="3152" xr:uid="{00000000-0005-0000-0000-0000E91D0000}"/>
    <cellStyle name="Финансовый 164 2 3" xfId="5220" xr:uid="{00000000-0005-0000-0000-0000EA1D0000}"/>
    <cellStyle name="Финансовый 164 2 4" xfId="7064" xr:uid="{00000000-0005-0000-0000-0000EB1D0000}"/>
    <cellStyle name="Финансовый 164 3" xfId="3151" xr:uid="{00000000-0005-0000-0000-0000EC1D0000}"/>
    <cellStyle name="Финансовый 164 4" xfId="5219" xr:uid="{00000000-0005-0000-0000-0000ED1D0000}"/>
    <cellStyle name="Финансовый 164 5" xfId="7063" xr:uid="{00000000-0005-0000-0000-0000EE1D0000}"/>
    <cellStyle name="Финансовый 1640" xfId="11196" xr:uid="{4FFF2875-EF9F-47F1-A79C-6C9CB0D6EABB}"/>
    <cellStyle name="Финансовый 1640 2" xfId="11338" xr:uid="{001A061C-873F-4F88-AD8D-699147C0B6FE}"/>
    <cellStyle name="Финансовый 1641" xfId="11197" xr:uid="{6C3FC77F-76C4-48B2-8D23-20A79C7E77BD}"/>
    <cellStyle name="Финансовый 1641 2" xfId="11339" xr:uid="{9C289B56-743E-4036-BBFC-2CBDA5D5EF53}"/>
    <cellStyle name="Финансовый 1642" xfId="11198" xr:uid="{B5B7FA76-7D6F-42D7-B4BF-82E48BA28C64}"/>
    <cellStyle name="Финансовый 1642 2" xfId="11340" xr:uid="{9F0E4053-F0CD-4FE0-A23B-4DE542897B5E}"/>
    <cellStyle name="Финансовый 1643" xfId="11199" xr:uid="{0AD564CA-E0F5-4890-8BBA-70AA4586566C}"/>
    <cellStyle name="Финансовый 1643 2" xfId="11341" xr:uid="{B1A73663-11B6-4BAE-ADA5-4D465BCE45E5}"/>
    <cellStyle name="Финансовый 1644" xfId="11200" xr:uid="{7390A203-E148-4DA9-B456-CF416ED57334}"/>
    <cellStyle name="Финансовый 1644 2" xfId="11342" xr:uid="{7495024C-1143-4AB7-A220-EEE63240B8FE}"/>
    <cellStyle name="Финансовый 1645" xfId="11201" xr:uid="{39E79B61-4079-4C14-95CB-626C4680E6D3}"/>
    <cellStyle name="Финансовый 1645 2" xfId="11343" xr:uid="{2341E6BA-8514-40E8-A74C-4AE28FF5EFD8}"/>
    <cellStyle name="Финансовый 1646" xfId="11202" xr:uid="{55F4FB45-EAE9-4A85-A6EC-67E3B7FC9341}"/>
    <cellStyle name="Финансовый 1646 2" xfId="11344" xr:uid="{E3A77D38-2DE3-4272-AB20-153CCE0E4BFF}"/>
    <cellStyle name="Финансовый 1647" xfId="11203" xr:uid="{CB79E488-D325-4EF0-B06F-F8DF78DD085D}"/>
    <cellStyle name="Финансовый 1647 2" xfId="11345" xr:uid="{69704C41-0682-47F8-895C-25A0B64E6046}"/>
    <cellStyle name="Финансовый 1648" xfId="11204" xr:uid="{26B5A62B-D31E-405B-83AA-E4CCA3255362}"/>
    <cellStyle name="Финансовый 1648 2" xfId="11346" xr:uid="{83472C11-70F3-4EB5-9C81-0C0C3E363482}"/>
    <cellStyle name="Финансовый 1649" xfId="11205" xr:uid="{9ACD96E0-814A-4C76-BEAA-14E1F837E605}"/>
    <cellStyle name="Финансовый 1649 2" xfId="11347" xr:uid="{0776B859-1C01-49FE-AEB0-89E8D9A83B90}"/>
    <cellStyle name="Финансовый 165" xfId="1180" xr:uid="{00000000-0005-0000-0000-0000EF1D0000}"/>
    <cellStyle name="Финансовый 165 2" xfId="1181" xr:uid="{00000000-0005-0000-0000-0000F01D0000}"/>
    <cellStyle name="Финансовый 165 2 2" xfId="3154" xr:uid="{00000000-0005-0000-0000-0000F11D0000}"/>
    <cellStyle name="Финансовый 165 2 3" xfId="5222" xr:uid="{00000000-0005-0000-0000-0000F21D0000}"/>
    <cellStyle name="Финансовый 165 2 4" xfId="7066" xr:uid="{00000000-0005-0000-0000-0000F31D0000}"/>
    <cellStyle name="Финансовый 165 3" xfId="3153" xr:uid="{00000000-0005-0000-0000-0000F41D0000}"/>
    <cellStyle name="Финансовый 165 4" xfId="5221" xr:uid="{00000000-0005-0000-0000-0000F51D0000}"/>
    <cellStyle name="Финансовый 165 5" xfId="7065" xr:uid="{00000000-0005-0000-0000-0000F61D0000}"/>
    <cellStyle name="Финансовый 1650" xfId="11206" xr:uid="{67621EA6-1A4D-4F36-8CBC-B8334E071D13}"/>
    <cellStyle name="Финансовый 1650 2" xfId="11348" xr:uid="{837289AC-2520-49B9-83C6-EB1282EA5DE3}"/>
    <cellStyle name="Финансовый 1651" xfId="11207" xr:uid="{E549B904-95C5-4D7B-8745-27A2A46D4B28}"/>
    <cellStyle name="Финансовый 1651 2" xfId="11349" xr:uid="{01F0E894-B86E-4729-B84D-E87003B878A2}"/>
    <cellStyle name="Финансовый 1652" xfId="11208" xr:uid="{ABA941E7-F04B-4D88-ACC7-9B3D931630C1}"/>
    <cellStyle name="Финансовый 1652 2" xfId="11350" xr:uid="{097CA92B-094F-4FA4-A09A-E514B229CC0D}"/>
    <cellStyle name="Финансовый 1653" xfId="11209" xr:uid="{B6FFB5A7-294F-4A95-A326-F63981556E16}"/>
    <cellStyle name="Финансовый 1653 2" xfId="11351" xr:uid="{9853EA77-C21E-46AD-B219-C78B3E33642C}"/>
    <cellStyle name="Финансовый 1654" xfId="11210" xr:uid="{9626AE3A-3257-48D4-8747-C51E1944EF03}"/>
    <cellStyle name="Финансовый 1654 2" xfId="11352" xr:uid="{2482A649-A511-47DB-A09B-BC201A4396B6}"/>
    <cellStyle name="Финансовый 1655" xfId="11211" xr:uid="{3263510E-CD00-47B9-B709-77C507FE453A}"/>
    <cellStyle name="Финансовый 1655 2" xfId="11353" xr:uid="{7D170140-B12D-4712-A11D-4822C0096EB7}"/>
    <cellStyle name="Финансовый 1656" xfId="11212" xr:uid="{FF71367A-5AC0-464A-8304-0C2D3A59E24D}"/>
    <cellStyle name="Финансовый 1656 2" xfId="11354" xr:uid="{DF8DD37E-6DA2-4E31-B5BE-9BEF5741B527}"/>
    <cellStyle name="Финансовый 1657" xfId="11213" xr:uid="{A99BEF67-303A-45E3-8224-019A378A4A02}"/>
    <cellStyle name="Финансовый 1657 2" xfId="11355" xr:uid="{9D0D4A27-9CCE-4EE5-A365-4C13DBE1B934}"/>
    <cellStyle name="Финансовый 1658" xfId="11214" xr:uid="{A4C60DBF-7B94-4364-886D-51D38212C68C}"/>
    <cellStyle name="Финансовый 1658 2" xfId="11356" xr:uid="{605DC1D9-11B4-44D9-B08D-25C8D70D2273}"/>
    <cellStyle name="Финансовый 1659" xfId="11215" xr:uid="{2B47C52D-F671-4F54-AC58-DD5A0707DC69}"/>
    <cellStyle name="Финансовый 1659 2" xfId="11357" xr:uid="{0C4188F9-2DF2-451D-BE6D-738B044AFCA7}"/>
    <cellStyle name="Финансовый 166" xfId="1182" xr:uid="{00000000-0005-0000-0000-0000F71D0000}"/>
    <cellStyle name="Финансовый 166 2" xfId="1183" xr:uid="{00000000-0005-0000-0000-0000F81D0000}"/>
    <cellStyle name="Финансовый 166 2 2" xfId="3156" xr:uid="{00000000-0005-0000-0000-0000F91D0000}"/>
    <cellStyle name="Финансовый 166 2 3" xfId="5224" xr:uid="{00000000-0005-0000-0000-0000FA1D0000}"/>
    <cellStyle name="Финансовый 166 2 4" xfId="7068" xr:uid="{00000000-0005-0000-0000-0000FB1D0000}"/>
    <cellStyle name="Финансовый 166 3" xfId="3155" xr:uid="{00000000-0005-0000-0000-0000FC1D0000}"/>
    <cellStyle name="Финансовый 166 4" xfId="5223" xr:uid="{00000000-0005-0000-0000-0000FD1D0000}"/>
    <cellStyle name="Финансовый 166 5" xfId="7067" xr:uid="{00000000-0005-0000-0000-0000FE1D0000}"/>
    <cellStyle name="Финансовый 1660" xfId="11216" xr:uid="{B777C4AC-7223-4236-9DF3-038C9ECADDE5}"/>
    <cellStyle name="Финансовый 1660 2" xfId="11358" xr:uid="{9F4D71F0-8770-45A8-AA44-477C4103FC24}"/>
    <cellStyle name="Финансовый 1661" xfId="11217" xr:uid="{2F11F556-DA9B-4BED-8293-7620C461857E}"/>
    <cellStyle name="Финансовый 1661 2" xfId="11359" xr:uid="{BD891A39-E357-48C0-876C-A22D328D272B}"/>
    <cellStyle name="Финансовый 1662" xfId="11218" xr:uid="{231E8F4C-B109-40AA-A7B6-FCEBC31305EC}"/>
    <cellStyle name="Финансовый 1662 2" xfId="11360" xr:uid="{0C169A79-D9D1-4359-A968-B393BFFE81A5}"/>
    <cellStyle name="Финансовый 1663" xfId="11219" xr:uid="{7068BC1D-16BA-4A3D-B9AB-904FAEB08D11}"/>
    <cellStyle name="Финансовый 1663 2" xfId="11361" xr:uid="{BF7CBC2C-81A1-4021-B862-E700182E0F22}"/>
    <cellStyle name="Финансовый 1664" xfId="11220" xr:uid="{DABF44B3-15B1-44B2-9DE3-B4E279DA9D09}"/>
    <cellStyle name="Финансовый 1664 2" xfId="11362" xr:uid="{096D8D8A-3E9C-4B3C-9E89-125E18F2803D}"/>
    <cellStyle name="Финансовый 1665" xfId="11221" xr:uid="{58576B94-666D-49DF-AE25-26AE34C77F91}"/>
    <cellStyle name="Финансовый 1665 2" xfId="11363" xr:uid="{6FF27C39-F30F-4BA7-950C-A4A66DD93B8F}"/>
    <cellStyle name="Финансовый 1666" xfId="11222" xr:uid="{09507C3B-02D8-4E12-8249-09CC0618E64E}"/>
    <cellStyle name="Финансовый 1666 2" xfId="11364" xr:uid="{6C70A812-9659-402E-8A51-A1DF54003119}"/>
    <cellStyle name="Финансовый 1667" xfId="11223" xr:uid="{2CD8C235-1710-420E-88A2-E9785002CA9C}"/>
    <cellStyle name="Финансовый 1667 2" xfId="11365" xr:uid="{EE77B592-83C0-4A0A-852A-49C49215E2F8}"/>
    <cellStyle name="Финансовый 1668" xfId="11224" xr:uid="{96BD688F-B5C2-44E9-BC20-0B84AF6EA972}"/>
    <cellStyle name="Финансовый 1668 2" xfId="11366" xr:uid="{66E95168-C1FE-4B37-BD93-5EE22A275ECC}"/>
    <cellStyle name="Финансовый 1669" xfId="11225" xr:uid="{A374A1C9-29AE-4A62-A4EF-4D7F73D77D22}"/>
    <cellStyle name="Финансовый 1669 2" xfId="11367" xr:uid="{84F2ABBA-2F4B-47CE-BF0B-839E2713C3D6}"/>
    <cellStyle name="Финансовый 167" xfId="1184" xr:uid="{00000000-0005-0000-0000-0000FF1D0000}"/>
    <cellStyle name="Финансовый 167 2" xfId="1185" xr:uid="{00000000-0005-0000-0000-0000001E0000}"/>
    <cellStyle name="Финансовый 167 2 2" xfId="3158" xr:uid="{00000000-0005-0000-0000-0000011E0000}"/>
    <cellStyle name="Финансовый 167 2 3" xfId="5226" xr:uid="{00000000-0005-0000-0000-0000021E0000}"/>
    <cellStyle name="Финансовый 167 2 4" xfId="7070" xr:uid="{00000000-0005-0000-0000-0000031E0000}"/>
    <cellStyle name="Финансовый 167 3" xfId="3157" xr:uid="{00000000-0005-0000-0000-0000041E0000}"/>
    <cellStyle name="Финансовый 167 4" xfId="5225" xr:uid="{00000000-0005-0000-0000-0000051E0000}"/>
    <cellStyle name="Финансовый 167 5" xfId="7069" xr:uid="{00000000-0005-0000-0000-0000061E0000}"/>
    <cellStyle name="Финансовый 1670" xfId="11226" xr:uid="{B8C7C207-21CA-4987-A1EC-0FB57B96E975}"/>
    <cellStyle name="Финансовый 1670 2" xfId="11368" xr:uid="{B2F364F1-6364-40AD-BF10-AEA594F08287}"/>
    <cellStyle name="Финансовый 1671" xfId="11227" xr:uid="{D005CCAF-10A2-4A83-B0A9-20CF07F65761}"/>
    <cellStyle name="Финансовый 1671 2" xfId="11369" xr:uid="{C9587B7E-3585-4B57-90CB-8544A985A7F6}"/>
    <cellStyle name="Финансовый 1672" xfId="11228" xr:uid="{57FC123D-0C03-4A03-8F6B-70E5DEFDD1C3}"/>
    <cellStyle name="Финансовый 1672 2" xfId="11370" xr:uid="{92EA6D0F-A717-40DB-9D7B-968B42535112}"/>
    <cellStyle name="Финансовый 1673" xfId="11229" xr:uid="{46B4C32F-D18D-409C-90B1-2C9A63801ED9}"/>
    <cellStyle name="Финансовый 1673 2" xfId="11371" xr:uid="{CA347581-8547-4C05-AC64-B7117AB79B33}"/>
    <cellStyle name="Финансовый 1674" xfId="11230" xr:uid="{F599FE86-FCE7-4935-8022-31DE3A4E278B}"/>
    <cellStyle name="Финансовый 1674 2" xfId="11372" xr:uid="{950DFB5B-9A77-4BC3-9613-FEECD9D40C2F}"/>
    <cellStyle name="Финансовый 1675" xfId="11231" xr:uid="{7228D3D7-B822-48F4-84F4-E7F929BB4A26}"/>
    <cellStyle name="Финансовый 1675 2" xfId="11373" xr:uid="{C8BE2320-0960-4DEB-BA88-0A0FF17F8EFC}"/>
    <cellStyle name="Финансовый 1676" xfId="11232" xr:uid="{B7AF20F7-57EE-4741-AA0E-70990C480759}"/>
    <cellStyle name="Финансовый 1676 2" xfId="11374" xr:uid="{0203A4F0-4424-4AC2-A92A-40CF504109AB}"/>
    <cellStyle name="Финансовый 1677" xfId="11233" xr:uid="{42976D1D-A763-4C49-A8DE-FECB65D7E687}"/>
    <cellStyle name="Финансовый 1677 2" xfId="11375" xr:uid="{20BD55CD-5A67-48EA-A8B9-E212CE14B523}"/>
    <cellStyle name="Финансовый 1678" xfId="11234" xr:uid="{717103BF-0EB2-45E1-A40A-ED5E89E191B5}"/>
    <cellStyle name="Финансовый 1678 2" xfId="11376" xr:uid="{F251CF95-BAC7-48AE-82AF-277ED6E6F79E}"/>
    <cellStyle name="Финансовый 1679" xfId="11235" xr:uid="{2109592A-90A5-49A7-9D62-CC1366209135}"/>
    <cellStyle name="Финансовый 1679 2" xfId="11377" xr:uid="{83561232-B5D2-4994-9397-60198FBE9706}"/>
    <cellStyle name="Финансовый 168" xfId="1186" xr:uid="{00000000-0005-0000-0000-0000071E0000}"/>
    <cellStyle name="Финансовый 168 2" xfId="1187" xr:uid="{00000000-0005-0000-0000-0000081E0000}"/>
    <cellStyle name="Финансовый 168 2 2" xfId="3160" xr:uid="{00000000-0005-0000-0000-0000091E0000}"/>
    <cellStyle name="Финансовый 168 2 3" xfId="5228" xr:uid="{00000000-0005-0000-0000-00000A1E0000}"/>
    <cellStyle name="Финансовый 168 2 4" xfId="7072" xr:uid="{00000000-0005-0000-0000-00000B1E0000}"/>
    <cellStyle name="Финансовый 168 3" xfId="3159" xr:uid="{00000000-0005-0000-0000-00000C1E0000}"/>
    <cellStyle name="Финансовый 168 4" xfId="5227" xr:uid="{00000000-0005-0000-0000-00000D1E0000}"/>
    <cellStyle name="Финансовый 168 5" xfId="7071" xr:uid="{00000000-0005-0000-0000-00000E1E0000}"/>
    <cellStyle name="Финансовый 1680" xfId="11236" xr:uid="{9184ACC7-D323-4217-84C7-06A49DEBA58E}"/>
    <cellStyle name="Финансовый 1680 2" xfId="11378" xr:uid="{244855E0-1C4B-40E5-B2D7-ABA834780339}"/>
    <cellStyle name="Финансовый 1681" xfId="11238" xr:uid="{439A5BFC-E929-43DA-BD33-1D604E964D4A}"/>
    <cellStyle name="Финансовый 1681 2" xfId="11380" xr:uid="{D0AF8391-2A12-4094-9F6C-8BCAA03B904A}"/>
    <cellStyle name="Финансовый 1682" xfId="11237" xr:uid="{140A7463-41A4-42BC-95D4-AE79E32449AF}"/>
    <cellStyle name="Финансовый 1682 2" xfId="11379" xr:uid="{EC50DC17-33F1-4C80-ADAD-1908F2244158}"/>
    <cellStyle name="Финансовый 169" xfId="1188" xr:uid="{00000000-0005-0000-0000-00000F1E0000}"/>
    <cellStyle name="Финансовый 169 2" xfId="1189" xr:uid="{00000000-0005-0000-0000-0000101E0000}"/>
    <cellStyle name="Финансовый 169 2 2" xfId="3162" xr:uid="{00000000-0005-0000-0000-0000111E0000}"/>
    <cellStyle name="Финансовый 169 2 3" xfId="5230" xr:uid="{00000000-0005-0000-0000-0000121E0000}"/>
    <cellStyle name="Финансовый 169 2 4" xfId="7074" xr:uid="{00000000-0005-0000-0000-0000131E0000}"/>
    <cellStyle name="Финансовый 169 3" xfId="3161" xr:uid="{00000000-0005-0000-0000-0000141E0000}"/>
    <cellStyle name="Финансовый 169 4" xfId="5229" xr:uid="{00000000-0005-0000-0000-0000151E0000}"/>
    <cellStyle name="Финансовый 169 5" xfId="7073" xr:uid="{00000000-0005-0000-0000-0000161E0000}"/>
    <cellStyle name="Финансовый 17" xfId="1190" xr:uid="{00000000-0005-0000-0000-0000171E0000}"/>
    <cellStyle name="Финансовый 17 2" xfId="1191" xr:uid="{00000000-0005-0000-0000-0000181E0000}"/>
    <cellStyle name="Финансовый 17 2 2" xfId="1192" xr:uid="{00000000-0005-0000-0000-0000191E0000}"/>
    <cellStyle name="Финансовый 17 2 2 2" xfId="1193" xr:uid="{00000000-0005-0000-0000-00001A1E0000}"/>
    <cellStyle name="Финансовый 17 2 2 2 2" xfId="3166" xr:uid="{00000000-0005-0000-0000-00001B1E0000}"/>
    <cellStyle name="Финансовый 17 2 2 2 3" xfId="5234" xr:uid="{00000000-0005-0000-0000-00001C1E0000}"/>
    <cellStyle name="Финансовый 17 2 2 2 4" xfId="7078" xr:uid="{00000000-0005-0000-0000-00001D1E0000}"/>
    <cellStyle name="Финансовый 17 2 2 3" xfId="3165" xr:uid="{00000000-0005-0000-0000-00001E1E0000}"/>
    <cellStyle name="Финансовый 17 2 2 4" xfId="5233" xr:uid="{00000000-0005-0000-0000-00001F1E0000}"/>
    <cellStyle name="Финансовый 17 2 2 5" xfId="7077" xr:uid="{00000000-0005-0000-0000-0000201E0000}"/>
    <cellStyle name="Финансовый 17 2 3" xfId="1194" xr:uid="{00000000-0005-0000-0000-0000211E0000}"/>
    <cellStyle name="Финансовый 17 2 3 2" xfId="1195" xr:uid="{00000000-0005-0000-0000-0000221E0000}"/>
    <cellStyle name="Финансовый 17 2 3 2 2" xfId="3168" xr:uid="{00000000-0005-0000-0000-0000231E0000}"/>
    <cellStyle name="Финансовый 17 2 3 2 3" xfId="5236" xr:uid="{00000000-0005-0000-0000-0000241E0000}"/>
    <cellStyle name="Финансовый 17 2 3 2 4" xfId="7080" xr:uid="{00000000-0005-0000-0000-0000251E0000}"/>
    <cellStyle name="Финансовый 17 2 3 3" xfId="3167" xr:uid="{00000000-0005-0000-0000-0000261E0000}"/>
    <cellStyle name="Финансовый 17 2 3 4" xfId="5235" xr:uid="{00000000-0005-0000-0000-0000271E0000}"/>
    <cellStyle name="Финансовый 17 2 3 5" xfId="7079" xr:uid="{00000000-0005-0000-0000-0000281E0000}"/>
    <cellStyle name="Финансовый 17 2 4" xfId="3164" xr:uid="{00000000-0005-0000-0000-0000291E0000}"/>
    <cellStyle name="Финансовый 17 2 4 2" xfId="5232" xr:uid="{00000000-0005-0000-0000-00002A1E0000}"/>
    <cellStyle name="Финансовый 17 2 5" xfId="4190" xr:uid="{00000000-0005-0000-0000-00002B1E0000}"/>
    <cellStyle name="Финансовый 17 2 6" xfId="7076" xr:uid="{00000000-0005-0000-0000-00002C1E0000}"/>
    <cellStyle name="Финансовый 17 3" xfId="3163" xr:uid="{00000000-0005-0000-0000-00002D1E0000}"/>
    <cellStyle name="Финансовый 17 3 2" xfId="5231" xr:uid="{00000000-0005-0000-0000-00002E1E0000}"/>
    <cellStyle name="Финансовый 17 4" xfId="4189" xr:uid="{00000000-0005-0000-0000-00002F1E0000}"/>
    <cellStyle name="Финансовый 17 5" xfId="7075" xr:uid="{00000000-0005-0000-0000-0000301E0000}"/>
    <cellStyle name="Финансовый 170" xfId="1196" xr:uid="{00000000-0005-0000-0000-0000311E0000}"/>
    <cellStyle name="Финансовый 170 2" xfId="1197" xr:uid="{00000000-0005-0000-0000-0000321E0000}"/>
    <cellStyle name="Финансовый 170 2 2" xfId="3170" xr:uid="{00000000-0005-0000-0000-0000331E0000}"/>
    <cellStyle name="Финансовый 170 2 3" xfId="5238" xr:uid="{00000000-0005-0000-0000-0000341E0000}"/>
    <cellStyle name="Финансовый 170 2 4" xfId="7082" xr:uid="{00000000-0005-0000-0000-0000351E0000}"/>
    <cellStyle name="Финансовый 170 3" xfId="3169" xr:uid="{00000000-0005-0000-0000-0000361E0000}"/>
    <cellStyle name="Финансовый 170 4" xfId="5237" xr:uid="{00000000-0005-0000-0000-0000371E0000}"/>
    <cellStyle name="Финансовый 170 5" xfId="7081" xr:uid="{00000000-0005-0000-0000-0000381E0000}"/>
    <cellStyle name="Финансовый 171" xfId="1198" xr:uid="{00000000-0005-0000-0000-0000391E0000}"/>
    <cellStyle name="Финансовый 171 2" xfId="1199" xr:uid="{00000000-0005-0000-0000-00003A1E0000}"/>
    <cellStyle name="Финансовый 171 2 2" xfId="3172" xr:uid="{00000000-0005-0000-0000-00003B1E0000}"/>
    <cellStyle name="Финансовый 171 2 3" xfId="5240" xr:uid="{00000000-0005-0000-0000-00003C1E0000}"/>
    <cellStyle name="Финансовый 171 2 4" xfId="7084" xr:uid="{00000000-0005-0000-0000-00003D1E0000}"/>
    <cellStyle name="Финансовый 171 3" xfId="3171" xr:uid="{00000000-0005-0000-0000-00003E1E0000}"/>
    <cellStyle name="Финансовый 171 4" xfId="5239" xr:uid="{00000000-0005-0000-0000-00003F1E0000}"/>
    <cellStyle name="Финансовый 171 5" xfId="7083" xr:uid="{00000000-0005-0000-0000-0000401E0000}"/>
    <cellStyle name="Финансовый 172" xfId="1200" xr:uid="{00000000-0005-0000-0000-0000411E0000}"/>
    <cellStyle name="Финансовый 172 2" xfId="1201" xr:uid="{00000000-0005-0000-0000-0000421E0000}"/>
    <cellStyle name="Финансовый 172 2 2" xfId="3174" xr:uid="{00000000-0005-0000-0000-0000431E0000}"/>
    <cellStyle name="Финансовый 172 2 3" xfId="5242" xr:uid="{00000000-0005-0000-0000-0000441E0000}"/>
    <cellStyle name="Финансовый 172 2 4" xfId="7086" xr:uid="{00000000-0005-0000-0000-0000451E0000}"/>
    <cellStyle name="Финансовый 172 3" xfId="3173" xr:uid="{00000000-0005-0000-0000-0000461E0000}"/>
    <cellStyle name="Финансовый 172 4" xfId="5241" xr:uid="{00000000-0005-0000-0000-0000471E0000}"/>
    <cellStyle name="Финансовый 172 5" xfId="7085" xr:uid="{00000000-0005-0000-0000-0000481E0000}"/>
    <cellStyle name="Финансовый 173" xfId="1202" xr:uid="{00000000-0005-0000-0000-0000491E0000}"/>
    <cellStyle name="Финансовый 173 2" xfId="1203" xr:uid="{00000000-0005-0000-0000-00004A1E0000}"/>
    <cellStyle name="Финансовый 173 2 2" xfId="3176" xr:uid="{00000000-0005-0000-0000-00004B1E0000}"/>
    <cellStyle name="Финансовый 173 2 3" xfId="5244" xr:uid="{00000000-0005-0000-0000-00004C1E0000}"/>
    <cellStyle name="Финансовый 173 2 4" xfId="7088" xr:uid="{00000000-0005-0000-0000-00004D1E0000}"/>
    <cellStyle name="Финансовый 173 3" xfId="3175" xr:uid="{00000000-0005-0000-0000-00004E1E0000}"/>
    <cellStyle name="Финансовый 173 4" xfId="5243" xr:uid="{00000000-0005-0000-0000-00004F1E0000}"/>
    <cellStyle name="Финансовый 173 5" xfId="7087" xr:uid="{00000000-0005-0000-0000-0000501E0000}"/>
    <cellStyle name="Финансовый 174" xfId="1204" xr:uid="{00000000-0005-0000-0000-0000511E0000}"/>
    <cellStyle name="Финансовый 174 2" xfId="1205" xr:uid="{00000000-0005-0000-0000-0000521E0000}"/>
    <cellStyle name="Финансовый 174 2 2" xfId="3178" xr:uid="{00000000-0005-0000-0000-0000531E0000}"/>
    <cellStyle name="Финансовый 174 2 3" xfId="5246" xr:uid="{00000000-0005-0000-0000-0000541E0000}"/>
    <cellStyle name="Финансовый 174 2 4" xfId="7090" xr:uid="{00000000-0005-0000-0000-0000551E0000}"/>
    <cellStyle name="Финансовый 174 3" xfId="3177" xr:uid="{00000000-0005-0000-0000-0000561E0000}"/>
    <cellStyle name="Финансовый 174 4" xfId="5245" xr:uid="{00000000-0005-0000-0000-0000571E0000}"/>
    <cellStyle name="Финансовый 174 5" xfId="7089" xr:uid="{00000000-0005-0000-0000-0000581E0000}"/>
    <cellStyle name="Финансовый 175" xfId="1206" xr:uid="{00000000-0005-0000-0000-0000591E0000}"/>
    <cellStyle name="Финансовый 175 2" xfId="1207" xr:uid="{00000000-0005-0000-0000-00005A1E0000}"/>
    <cellStyle name="Финансовый 175 2 2" xfId="3180" xr:uid="{00000000-0005-0000-0000-00005B1E0000}"/>
    <cellStyle name="Финансовый 175 2 3" xfId="5248" xr:uid="{00000000-0005-0000-0000-00005C1E0000}"/>
    <cellStyle name="Финансовый 175 2 4" xfId="7092" xr:uid="{00000000-0005-0000-0000-00005D1E0000}"/>
    <cellStyle name="Финансовый 175 3" xfId="3179" xr:uid="{00000000-0005-0000-0000-00005E1E0000}"/>
    <cellStyle name="Финансовый 175 4" xfId="5247" xr:uid="{00000000-0005-0000-0000-00005F1E0000}"/>
    <cellStyle name="Финансовый 175 5" xfId="7091" xr:uid="{00000000-0005-0000-0000-0000601E0000}"/>
    <cellStyle name="Финансовый 176" xfId="1208" xr:uid="{00000000-0005-0000-0000-0000611E0000}"/>
    <cellStyle name="Финансовый 176 2" xfId="1209" xr:uid="{00000000-0005-0000-0000-0000621E0000}"/>
    <cellStyle name="Финансовый 176 2 2" xfId="3182" xr:uid="{00000000-0005-0000-0000-0000631E0000}"/>
    <cellStyle name="Финансовый 176 2 3" xfId="5250" xr:uid="{00000000-0005-0000-0000-0000641E0000}"/>
    <cellStyle name="Финансовый 176 2 4" xfId="7094" xr:uid="{00000000-0005-0000-0000-0000651E0000}"/>
    <cellStyle name="Финансовый 176 3" xfId="3181" xr:uid="{00000000-0005-0000-0000-0000661E0000}"/>
    <cellStyle name="Финансовый 176 4" xfId="5249" xr:uid="{00000000-0005-0000-0000-0000671E0000}"/>
    <cellStyle name="Финансовый 176 5" xfId="7093" xr:uid="{00000000-0005-0000-0000-0000681E0000}"/>
    <cellStyle name="Финансовый 177" xfId="1210" xr:uid="{00000000-0005-0000-0000-0000691E0000}"/>
    <cellStyle name="Финансовый 177 2" xfId="1211" xr:uid="{00000000-0005-0000-0000-00006A1E0000}"/>
    <cellStyle name="Финансовый 177 2 2" xfId="3184" xr:uid="{00000000-0005-0000-0000-00006B1E0000}"/>
    <cellStyle name="Финансовый 177 2 3" xfId="5252" xr:uid="{00000000-0005-0000-0000-00006C1E0000}"/>
    <cellStyle name="Финансовый 177 2 4" xfId="7096" xr:uid="{00000000-0005-0000-0000-00006D1E0000}"/>
    <cellStyle name="Финансовый 177 3" xfId="3183" xr:uid="{00000000-0005-0000-0000-00006E1E0000}"/>
    <cellStyle name="Финансовый 177 4" xfId="5251" xr:uid="{00000000-0005-0000-0000-00006F1E0000}"/>
    <cellStyle name="Финансовый 177 5" xfId="7095" xr:uid="{00000000-0005-0000-0000-0000701E0000}"/>
    <cellStyle name="Финансовый 178" xfId="1212" xr:uid="{00000000-0005-0000-0000-0000711E0000}"/>
    <cellStyle name="Финансовый 178 2" xfId="1213" xr:uid="{00000000-0005-0000-0000-0000721E0000}"/>
    <cellStyle name="Финансовый 178 2 2" xfId="3186" xr:uid="{00000000-0005-0000-0000-0000731E0000}"/>
    <cellStyle name="Финансовый 178 2 3" xfId="5254" xr:uid="{00000000-0005-0000-0000-0000741E0000}"/>
    <cellStyle name="Финансовый 178 2 4" xfId="7098" xr:uid="{00000000-0005-0000-0000-0000751E0000}"/>
    <cellStyle name="Финансовый 178 3" xfId="3185" xr:uid="{00000000-0005-0000-0000-0000761E0000}"/>
    <cellStyle name="Финансовый 178 4" xfId="5253" xr:uid="{00000000-0005-0000-0000-0000771E0000}"/>
    <cellStyle name="Финансовый 178 5" xfId="7097" xr:uid="{00000000-0005-0000-0000-0000781E0000}"/>
    <cellStyle name="Финансовый 179" xfId="1214" xr:uid="{00000000-0005-0000-0000-0000791E0000}"/>
    <cellStyle name="Финансовый 179 2" xfId="1215" xr:uid="{00000000-0005-0000-0000-00007A1E0000}"/>
    <cellStyle name="Финансовый 179 2 2" xfId="3188" xr:uid="{00000000-0005-0000-0000-00007B1E0000}"/>
    <cellStyle name="Финансовый 179 2 3" xfId="5256" xr:uid="{00000000-0005-0000-0000-00007C1E0000}"/>
    <cellStyle name="Финансовый 179 2 4" xfId="7100" xr:uid="{00000000-0005-0000-0000-00007D1E0000}"/>
    <cellStyle name="Финансовый 179 3" xfId="3187" xr:uid="{00000000-0005-0000-0000-00007E1E0000}"/>
    <cellStyle name="Финансовый 179 4" xfId="5255" xr:uid="{00000000-0005-0000-0000-00007F1E0000}"/>
    <cellStyle name="Финансовый 179 5" xfId="7099" xr:uid="{00000000-0005-0000-0000-0000801E0000}"/>
    <cellStyle name="Финансовый 18" xfId="1216" xr:uid="{00000000-0005-0000-0000-0000811E0000}"/>
    <cellStyle name="Финансовый 18 2" xfId="1217" xr:uid="{00000000-0005-0000-0000-0000821E0000}"/>
    <cellStyle name="Финансовый 18 2 2" xfId="1218" xr:uid="{00000000-0005-0000-0000-0000831E0000}"/>
    <cellStyle name="Финансовый 18 2 2 2" xfId="1219" xr:uid="{00000000-0005-0000-0000-0000841E0000}"/>
    <cellStyle name="Финансовый 18 2 2 2 2" xfId="3192" xr:uid="{00000000-0005-0000-0000-0000851E0000}"/>
    <cellStyle name="Финансовый 18 2 2 2 3" xfId="5260" xr:uid="{00000000-0005-0000-0000-0000861E0000}"/>
    <cellStyle name="Финансовый 18 2 2 2 4" xfId="7104" xr:uid="{00000000-0005-0000-0000-0000871E0000}"/>
    <cellStyle name="Финансовый 18 2 2 3" xfId="3191" xr:uid="{00000000-0005-0000-0000-0000881E0000}"/>
    <cellStyle name="Финансовый 18 2 2 4" xfId="5259" xr:uid="{00000000-0005-0000-0000-0000891E0000}"/>
    <cellStyle name="Финансовый 18 2 2 5" xfId="7103" xr:uid="{00000000-0005-0000-0000-00008A1E0000}"/>
    <cellStyle name="Финансовый 18 2 3" xfId="1220" xr:uid="{00000000-0005-0000-0000-00008B1E0000}"/>
    <cellStyle name="Финансовый 18 2 3 2" xfId="1221" xr:uid="{00000000-0005-0000-0000-00008C1E0000}"/>
    <cellStyle name="Финансовый 18 2 3 2 2" xfId="3194" xr:uid="{00000000-0005-0000-0000-00008D1E0000}"/>
    <cellStyle name="Финансовый 18 2 3 2 3" xfId="5262" xr:uid="{00000000-0005-0000-0000-00008E1E0000}"/>
    <cellStyle name="Финансовый 18 2 3 2 4" xfId="7106" xr:uid="{00000000-0005-0000-0000-00008F1E0000}"/>
    <cellStyle name="Финансовый 18 2 3 3" xfId="3193" xr:uid="{00000000-0005-0000-0000-0000901E0000}"/>
    <cellStyle name="Финансовый 18 2 3 4" xfId="5261" xr:uid="{00000000-0005-0000-0000-0000911E0000}"/>
    <cellStyle name="Финансовый 18 2 3 5" xfId="7105" xr:uid="{00000000-0005-0000-0000-0000921E0000}"/>
    <cellStyle name="Финансовый 18 2 4" xfId="3190" xr:uid="{00000000-0005-0000-0000-0000931E0000}"/>
    <cellStyle name="Финансовый 18 2 4 2" xfId="5258" xr:uid="{00000000-0005-0000-0000-0000941E0000}"/>
    <cellStyle name="Финансовый 18 2 5" xfId="4192" xr:uid="{00000000-0005-0000-0000-0000951E0000}"/>
    <cellStyle name="Финансовый 18 2 6" xfId="7102" xr:uid="{00000000-0005-0000-0000-0000961E0000}"/>
    <cellStyle name="Финансовый 18 3" xfId="3189" xr:uid="{00000000-0005-0000-0000-0000971E0000}"/>
    <cellStyle name="Финансовый 18 3 2" xfId="5257" xr:uid="{00000000-0005-0000-0000-0000981E0000}"/>
    <cellStyle name="Финансовый 18 4" xfId="4191" xr:uid="{00000000-0005-0000-0000-0000991E0000}"/>
    <cellStyle name="Финансовый 18 5" xfId="7101" xr:uid="{00000000-0005-0000-0000-00009A1E0000}"/>
    <cellStyle name="Финансовый 180" xfId="1222" xr:uid="{00000000-0005-0000-0000-00009B1E0000}"/>
    <cellStyle name="Финансовый 180 2" xfId="1223" xr:uid="{00000000-0005-0000-0000-00009C1E0000}"/>
    <cellStyle name="Финансовый 180 2 2" xfId="3196" xr:uid="{00000000-0005-0000-0000-00009D1E0000}"/>
    <cellStyle name="Финансовый 180 2 3" xfId="5264" xr:uid="{00000000-0005-0000-0000-00009E1E0000}"/>
    <cellStyle name="Финансовый 180 2 4" xfId="7108" xr:uid="{00000000-0005-0000-0000-00009F1E0000}"/>
    <cellStyle name="Финансовый 180 3" xfId="3195" xr:uid="{00000000-0005-0000-0000-0000A01E0000}"/>
    <cellStyle name="Финансовый 180 4" xfId="5263" xr:uid="{00000000-0005-0000-0000-0000A11E0000}"/>
    <cellStyle name="Финансовый 180 5" xfId="7107" xr:uid="{00000000-0005-0000-0000-0000A21E0000}"/>
    <cellStyle name="Финансовый 181" xfId="1224" xr:uid="{00000000-0005-0000-0000-0000A31E0000}"/>
    <cellStyle name="Финансовый 181 2" xfId="1225" xr:uid="{00000000-0005-0000-0000-0000A41E0000}"/>
    <cellStyle name="Финансовый 181 2 2" xfId="3198" xr:uid="{00000000-0005-0000-0000-0000A51E0000}"/>
    <cellStyle name="Финансовый 181 2 3" xfId="5266" xr:uid="{00000000-0005-0000-0000-0000A61E0000}"/>
    <cellStyle name="Финансовый 181 2 4" xfId="7110" xr:uid="{00000000-0005-0000-0000-0000A71E0000}"/>
    <cellStyle name="Финансовый 181 3" xfId="3197" xr:uid="{00000000-0005-0000-0000-0000A81E0000}"/>
    <cellStyle name="Финансовый 181 4" xfId="5265" xr:uid="{00000000-0005-0000-0000-0000A91E0000}"/>
    <cellStyle name="Финансовый 181 5" xfId="7109" xr:uid="{00000000-0005-0000-0000-0000AA1E0000}"/>
    <cellStyle name="Финансовый 182" xfId="1226" xr:uid="{00000000-0005-0000-0000-0000AB1E0000}"/>
    <cellStyle name="Финансовый 182 2" xfId="1227" xr:uid="{00000000-0005-0000-0000-0000AC1E0000}"/>
    <cellStyle name="Финансовый 182 2 2" xfId="3200" xr:uid="{00000000-0005-0000-0000-0000AD1E0000}"/>
    <cellStyle name="Финансовый 182 2 3" xfId="5268" xr:uid="{00000000-0005-0000-0000-0000AE1E0000}"/>
    <cellStyle name="Финансовый 182 2 4" xfId="7112" xr:uid="{00000000-0005-0000-0000-0000AF1E0000}"/>
    <cellStyle name="Финансовый 182 3" xfId="3199" xr:uid="{00000000-0005-0000-0000-0000B01E0000}"/>
    <cellStyle name="Финансовый 182 4" xfId="5267" xr:uid="{00000000-0005-0000-0000-0000B11E0000}"/>
    <cellStyle name="Финансовый 182 5" xfId="7111" xr:uid="{00000000-0005-0000-0000-0000B21E0000}"/>
    <cellStyle name="Финансовый 183" xfId="1228" xr:uid="{00000000-0005-0000-0000-0000B31E0000}"/>
    <cellStyle name="Финансовый 183 2" xfId="1229" xr:uid="{00000000-0005-0000-0000-0000B41E0000}"/>
    <cellStyle name="Финансовый 183 2 2" xfId="3202" xr:uid="{00000000-0005-0000-0000-0000B51E0000}"/>
    <cellStyle name="Финансовый 183 2 3" xfId="5270" xr:uid="{00000000-0005-0000-0000-0000B61E0000}"/>
    <cellStyle name="Финансовый 183 2 4" xfId="7114" xr:uid="{00000000-0005-0000-0000-0000B71E0000}"/>
    <cellStyle name="Финансовый 183 3" xfId="3201" xr:uid="{00000000-0005-0000-0000-0000B81E0000}"/>
    <cellStyle name="Финансовый 183 4" xfId="5269" xr:uid="{00000000-0005-0000-0000-0000B91E0000}"/>
    <cellStyle name="Финансовый 183 5" xfId="7113" xr:uid="{00000000-0005-0000-0000-0000BA1E0000}"/>
    <cellStyle name="Финансовый 184" xfId="1230" xr:uid="{00000000-0005-0000-0000-0000BB1E0000}"/>
    <cellStyle name="Финансовый 184 2" xfId="1231" xr:uid="{00000000-0005-0000-0000-0000BC1E0000}"/>
    <cellStyle name="Финансовый 184 2 2" xfId="3204" xr:uid="{00000000-0005-0000-0000-0000BD1E0000}"/>
    <cellStyle name="Финансовый 184 2 3" xfId="5272" xr:uid="{00000000-0005-0000-0000-0000BE1E0000}"/>
    <cellStyle name="Финансовый 184 2 4" xfId="7116" xr:uid="{00000000-0005-0000-0000-0000BF1E0000}"/>
    <cellStyle name="Финансовый 184 3" xfId="3203" xr:uid="{00000000-0005-0000-0000-0000C01E0000}"/>
    <cellStyle name="Финансовый 184 4" xfId="5271" xr:uid="{00000000-0005-0000-0000-0000C11E0000}"/>
    <cellStyle name="Финансовый 184 5" xfId="7115" xr:uid="{00000000-0005-0000-0000-0000C21E0000}"/>
    <cellStyle name="Финансовый 185" xfId="1232" xr:uid="{00000000-0005-0000-0000-0000C31E0000}"/>
    <cellStyle name="Финансовый 185 2" xfId="1233" xr:uid="{00000000-0005-0000-0000-0000C41E0000}"/>
    <cellStyle name="Финансовый 185 2 2" xfId="3206" xr:uid="{00000000-0005-0000-0000-0000C51E0000}"/>
    <cellStyle name="Финансовый 185 2 3" xfId="5274" xr:uid="{00000000-0005-0000-0000-0000C61E0000}"/>
    <cellStyle name="Финансовый 185 2 4" xfId="7118" xr:uid="{00000000-0005-0000-0000-0000C71E0000}"/>
    <cellStyle name="Финансовый 185 3" xfId="3205" xr:uid="{00000000-0005-0000-0000-0000C81E0000}"/>
    <cellStyle name="Финансовый 185 4" xfId="5273" xr:uid="{00000000-0005-0000-0000-0000C91E0000}"/>
    <cellStyle name="Финансовый 185 5" xfId="7117" xr:uid="{00000000-0005-0000-0000-0000CA1E0000}"/>
    <cellStyle name="Финансовый 186" xfId="1234" xr:uid="{00000000-0005-0000-0000-0000CB1E0000}"/>
    <cellStyle name="Финансовый 186 2" xfId="1235" xr:uid="{00000000-0005-0000-0000-0000CC1E0000}"/>
    <cellStyle name="Финансовый 186 2 2" xfId="3208" xr:uid="{00000000-0005-0000-0000-0000CD1E0000}"/>
    <cellStyle name="Финансовый 186 2 3" xfId="5276" xr:uid="{00000000-0005-0000-0000-0000CE1E0000}"/>
    <cellStyle name="Финансовый 186 2 4" xfId="7120" xr:uid="{00000000-0005-0000-0000-0000CF1E0000}"/>
    <cellStyle name="Финансовый 186 3" xfId="3207" xr:uid="{00000000-0005-0000-0000-0000D01E0000}"/>
    <cellStyle name="Финансовый 186 4" xfId="5275" xr:uid="{00000000-0005-0000-0000-0000D11E0000}"/>
    <cellStyle name="Финансовый 186 5" xfId="7119" xr:uid="{00000000-0005-0000-0000-0000D21E0000}"/>
    <cellStyle name="Финансовый 187" xfId="1236" xr:uid="{00000000-0005-0000-0000-0000D31E0000}"/>
    <cellStyle name="Финансовый 187 2" xfId="1237" xr:uid="{00000000-0005-0000-0000-0000D41E0000}"/>
    <cellStyle name="Финансовый 187 2 2" xfId="3210" xr:uid="{00000000-0005-0000-0000-0000D51E0000}"/>
    <cellStyle name="Финансовый 187 2 3" xfId="5278" xr:uid="{00000000-0005-0000-0000-0000D61E0000}"/>
    <cellStyle name="Финансовый 187 2 4" xfId="7122" xr:uid="{00000000-0005-0000-0000-0000D71E0000}"/>
    <cellStyle name="Финансовый 187 3" xfId="3209" xr:uid="{00000000-0005-0000-0000-0000D81E0000}"/>
    <cellStyle name="Финансовый 187 4" xfId="5277" xr:uid="{00000000-0005-0000-0000-0000D91E0000}"/>
    <cellStyle name="Финансовый 187 5" xfId="7121" xr:uid="{00000000-0005-0000-0000-0000DA1E0000}"/>
    <cellStyle name="Финансовый 188" xfId="1238" xr:uid="{00000000-0005-0000-0000-0000DB1E0000}"/>
    <cellStyle name="Финансовый 188 2" xfId="1239" xr:uid="{00000000-0005-0000-0000-0000DC1E0000}"/>
    <cellStyle name="Финансовый 188 2 2" xfId="3212" xr:uid="{00000000-0005-0000-0000-0000DD1E0000}"/>
    <cellStyle name="Финансовый 188 2 3" xfId="5280" xr:uid="{00000000-0005-0000-0000-0000DE1E0000}"/>
    <cellStyle name="Финансовый 188 2 4" xfId="7124" xr:uid="{00000000-0005-0000-0000-0000DF1E0000}"/>
    <cellStyle name="Финансовый 188 3" xfId="3211" xr:uid="{00000000-0005-0000-0000-0000E01E0000}"/>
    <cellStyle name="Финансовый 188 4" xfId="5279" xr:uid="{00000000-0005-0000-0000-0000E11E0000}"/>
    <cellStyle name="Финансовый 188 5" xfId="7123" xr:uid="{00000000-0005-0000-0000-0000E21E0000}"/>
    <cellStyle name="Финансовый 189" xfId="1240" xr:uid="{00000000-0005-0000-0000-0000E31E0000}"/>
    <cellStyle name="Финансовый 189 2" xfId="1241" xr:uid="{00000000-0005-0000-0000-0000E41E0000}"/>
    <cellStyle name="Финансовый 189 2 2" xfId="3214" xr:uid="{00000000-0005-0000-0000-0000E51E0000}"/>
    <cellStyle name="Финансовый 189 2 3" xfId="5282" xr:uid="{00000000-0005-0000-0000-0000E61E0000}"/>
    <cellStyle name="Финансовый 189 2 4" xfId="7126" xr:uid="{00000000-0005-0000-0000-0000E71E0000}"/>
    <cellStyle name="Финансовый 189 3" xfId="3213" xr:uid="{00000000-0005-0000-0000-0000E81E0000}"/>
    <cellStyle name="Финансовый 189 4" xfId="5281" xr:uid="{00000000-0005-0000-0000-0000E91E0000}"/>
    <cellStyle name="Финансовый 189 5" xfId="7125" xr:uid="{00000000-0005-0000-0000-0000EA1E0000}"/>
    <cellStyle name="Финансовый 19" xfId="1242" xr:uid="{00000000-0005-0000-0000-0000EB1E0000}"/>
    <cellStyle name="Финансовый 19 2" xfId="1243" xr:uid="{00000000-0005-0000-0000-0000EC1E0000}"/>
    <cellStyle name="Финансовый 19 2 2" xfId="1244" xr:uid="{00000000-0005-0000-0000-0000ED1E0000}"/>
    <cellStyle name="Финансовый 19 2 2 2" xfId="1245" xr:uid="{00000000-0005-0000-0000-0000EE1E0000}"/>
    <cellStyle name="Финансовый 19 2 2 2 2" xfId="3218" xr:uid="{00000000-0005-0000-0000-0000EF1E0000}"/>
    <cellStyle name="Финансовый 19 2 2 2 3" xfId="5286" xr:uid="{00000000-0005-0000-0000-0000F01E0000}"/>
    <cellStyle name="Финансовый 19 2 2 2 4" xfId="7130" xr:uid="{00000000-0005-0000-0000-0000F11E0000}"/>
    <cellStyle name="Финансовый 19 2 2 3" xfId="3217" xr:uid="{00000000-0005-0000-0000-0000F21E0000}"/>
    <cellStyle name="Финансовый 19 2 2 4" xfId="5285" xr:uid="{00000000-0005-0000-0000-0000F31E0000}"/>
    <cellStyle name="Финансовый 19 2 2 5" xfId="7129" xr:uid="{00000000-0005-0000-0000-0000F41E0000}"/>
    <cellStyle name="Финансовый 19 2 3" xfId="1246" xr:uid="{00000000-0005-0000-0000-0000F51E0000}"/>
    <cellStyle name="Финансовый 19 2 3 2" xfId="1247" xr:uid="{00000000-0005-0000-0000-0000F61E0000}"/>
    <cellStyle name="Финансовый 19 2 3 2 2" xfId="3220" xr:uid="{00000000-0005-0000-0000-0000F71E0000}"/>
    <cellStyle name="Финансовый 19 2 3 2 3" xfId="5288" xr:uid="{00000000-0005-0000-0000-0000F81E0000}"/>
    <cellStyle name="Финансовый 19 2 3 2 4" xfId="7132" xr:uid="{00000000-0005-0000-0000-0000F91E0000}"/>
    <cellStyle name="Финансовый 19 2 3 3" xfId="3219" xr:uid="{00000000-0005-0000-0000-0000FA1E0000}"/>
    <cellStyle name="Финансовый 19 2 3 4" xfId="5287" xr:uid="{00000000-0005-0000-0000-0000FB1E0000}"/>
    <cellStyle name="Финансовый 19 2 3 5" xfId="7131" xr:uid="{00000000-0005-0000-0000-0000FC1E0000}"/>
    <cellStyle name="Финансовый 19 2 4" xfId="3216" xr:uid="{00000000-0005-0000-0000-0000FD1E0000}"/>
    <cellStyle name="Финансовый 19 2 4 2" xfId="5284" xr:uid="{00000000-0005-0000-0000-0000FE1E0000}"/>
    <cellStyle name="Финансовый 19 2 5" xfId="4194" xr:uid="{00000000-0005-0000-0000-0000FF1E0000}"/>
    <cellStyle name="Финансовый 19 2 6" xfId="7128" xr:uid="{00000000-0005-0000-0000-0000001F0000}"/>
    <cellStyle name="Финансовый 19 3" xfId="3215" xr:uid="{00000000-0005-0000-0000-0000011F0000}"/>
    <cellStyle name="Финансовый 19 3 2" xfId="5283" xr:uid="{00000000-0005-0000-0000-0000021F0000}"/>
    <cellStyle name="Финансовый 19 4" xfId="4193" xr:uid="{00000000-0005-0000-0000-0000031F0000}"/>
    <cellStyle name="Финансовый 19 5" xfId="7127" xr:uid="{00000000-0005-0000-0000-0000041F0000}"/>
    <cellStyle name="Финансовый 190" xfId="1248" xr:uid="{00000000-0005-0000-0000-0000051F0000}"/>
    <cellStyle name="Финансовый 190 2" xfId="1249" xr:uid="{00000000-0005-0000-0000-0000061F0000}"/>
    <cellStyle name="Финансовый 190 2 2" xfId="3222" xr:uid="{00000000-0005-0000-0000-0000071F0000}"/>
    <cellStyle name="Финансовый 190 2 3" xfId="5290" xr:uid="{00000000-0005-0000-0000-0000081F0000}"/>
    <cellStyle name="Финансовый 190 2 4" xfId="7134" xr:uid="{00000000-0005-0000-0000-0000091F0000}"/>
    <cellStyle name="Финансовый 190 3" xfId="3221" xr:uid="{00000000-0005-0000-0000-00000A1F0000}"/>
    <cellStyle name="Финансовый 190 4" xfId="5289" xr:uid="{00000000-0005-0000-0000-00000B1F0000}"/>
    <cellStyle name="Финансовый 190 5" xfId="7133" xr:uid="{00000000-0005-0000-0000-00000C1F0000}"/>
    <cellStyle name="Финансовый 191" xfId="1250" xr:uid="{00000000-0005-0000-0000-00000D1F0000}"/>
    <cellStyle name="Финансовый 191 2" xfId="1251" xr:uid="{00000000-0005-0000-0000-00000E1F0000}"/>
    <cellStyle name="Финансовый 191 2 2" xfId="3224" xr:uid="{00000000-0005-0000-0000-00000F1F0000}"/>
    <cellStyle name="Финансовый 191 2 3" xfId="5292" xr:uid="{00000000-0005-0000-0000-0000101F0000}"/>
    <cellStyle name="Финансовый 191 2 4" xfId="7136" xr:uid="{00000000-0005-0000-0000-0000111F0000}"/>
    <cellStyle name="Финансовый 191 3" xfId="3223" xr:uid="{00000000-0005-0000-0000-0000121F0000}"/>
    <cellStyle name="Финансовый 191 4" xfId="5291" xr:uid="{00000000-0005-0000-0000-0000131F0000}"/>
    <cellStyle name="Финансовый 191 5" xfId="7135" xr:uid="{00000000-0005-0000-0000-0000141F0000}"/>
    <cellStyle name="Финансовый 192" xfId="1252" xr:uid="{00000000-0005-0000-0000-0000151F0000}"/>
    <cellStyle name="Финансовый 192 2" xfId="1253" xr:uid="{00000000-0005-0000-0000-0000161F0000}"/>
    <cellStyle name="Финансовый 192 2 2" xfId="3226" xr:uid="{00000000-0005-0000-0000-0000171F0000}"/>
    <cellStyle name="Финансовый 192 2 3" xfId="5294" xr:uid="{00000000-0005-0000-0000-0000181F0000}"/>
    <cellStyle name="Финансовый 192 2 4" xfId="7138" xr:uid="{00000000-0005-0000-0000-0000191F0000}"/>
    <cellStyle name="Финансовый 192 3" xfId="3225" xr:uid="{00000000-0005-0000-0000-00001A1F0000}"/>
    <cellStyle name="Финансовый 192 4" xfId="5293" xr:uid="{00000000-0005-0000-0000-00001B1F0000}"/>
    <cellStyle name="Финансовый 192 5" xfId="7137" xr:uid="{00000000-0005-0000-0000-00001C1F0000}"/>
    <cellStyle name="Финансовый 193" xfId="1254" xr:uid="{00000000-0005-0000-0000-00001D1F0000}"/>
    <cellStyle name="Финансовый 193 2" xfId="1255" xr:uid="{00000000-0005-0000-0000-00001E1F0000}"/>
    <cellStyle name="Финансовый 193 2 2" xfId="3228" xr:uid="{00000000-0005-0000-0000-00001F1F0000}"/>
    <cellStyle name="Финансовый 193 2 3" xfId="5296" xr:uid="{00000000-0005-0000-0000-0000201F0000}"/>
    <cellStyle name="Финансовый 193 2 4" xfId="7140" xr:uid="{00000000-0005-0000-0000-0000211F0000}"/>
    <cellStyle name="Финансовый 193 3" xfId="3227" xr:uid="{00000000-0005-0000-0000-0000221F0000}"/>
    <cellStyle name="Финансовый 193 4" xfId="5295" xr:uid="{00000000-0005-0000-0000-0000231F0000}"/>
    <cellStyle name="Финансовый 193 5" xfId="7139" xr:uid="{00000000-0005-0000-0000-0000241F0000}"/>
    <cellStyle name="Финансовый 194" xfId="1256" xr:uid="{00000000-0005-0000-0000-0000251F0000}"/>
    <cellStyle name="Финансовый 194 2" xfId="1257" xr:uid="{00000000-0005-0000-0000-0000261F0000}"/>
    <cellStyle name="Финансовый 194 2 2" xfId="3230" xr:uid="{00000000-0005-0000-0000-0000271F0000}"/>
    <cellStyle name="Финансовый 194 2 3" xfId="5298" xr:uid="{00000000-0005-0000-0000-0000281F0000}"/>
    <cellStyle name="Финансовый 194 2 4" xfId="7142" xr:uid="{00000000-0005-0000-0000-0000291F0000}"/>
    <cellStyle name="Финансовый 194 3" xfId="3229" xr:uid="{00000000-0005-0000-0000-00002A1F0000}"/>
    <cellStyle name="Финансовый 194 4" xfId="5297" xr:uid="{00000000-0005-0000-0000-00002B1F0000}"/>
    <cellStyle name="Финансовый 194 5" xfId="7141" xr:uid="{00000000-0005-0000-0000-00002C1F0000}"/>
    <cellStyle name="Финансовый 195" xfId="1258" xr:uid="{00000000-0005-0000-0000-00002D1F0000}"/>
    <cellStyle name="Финансовый 195 2" xfId="1259" xr:uid="{00000000-0005-0000-0000-00002E1F0000}"/>
    <cellStyle name="Финансовый 195 2 2" xfId="3232" xr:uid="{00000000-0005-0000-0000-00002F1F0000}"/>
    <cellStyle name="Финансовый 195 2 3" xfId="5300" xr:uid="{00000000-0005-0000-0000-0000301F0000}"/>
    <cellStyle name="Финансовый 195 2 4" xfId="7144" xr:uid="{00000000-0005-0000-0000-0000311F0000}"/>
    <cellStyle name="Финансовый 195 3" xfId="3231" xr:uid="{00000000-0005-0000-0000-0000321F0000}"/>
    <cellStyle name="Финансовый 195 4" xfId="5299" xr:uid="{00000000-0005-0000-0000-0000331F0000}"/>
    <cellStyle name="Финансовый 195 5" xfId="7143" xr:uid="{00000000-0005-0000-0000-0000341F0000}"/>
    <cellStyle name="Финансовый 196" xfId="1260" xr:uid="{00000000-0005-0000-0000-0000351F0000}"/>
    <cellStyle name="Финансовый 196 2" xfId="1261" xr:uid="{00000000-0005-0000-0000-0000361F0000}"/>
    <cellStyle name="Финансовый 196 2 2" xfId="3234" xr:uid="{00000000-0005-0000-0000-0000371F0000}"/>
    <cellStyle name="Финансовый 196 2 3" xfId="5302" xr:uid="{00000000-0005-0000-0000-0000381F0000}"/>
    <cellStyle name="Финансовый 196 2 4" xfId="7146" xr:uid="{00000000-0005-0000-0000-0000391F0000}"/>
    <cellStyle name="Финансовый 196 3" xfId="3233" xr:uid="{00000000-0005-0000-0000-00003A1F0000}"/>
    <cellStyle name="Финансовый 196 4" xfId="5301" xr:uid="{00000000-0005-0000-0000-00003B1F0000}"/>
    <cellStyle name="Финансовый 196 5" xfId="7145" xr:uid="{00000000-0005-0000-0000-00003C1F0000}"/>
    <cellStyle name="Финансовый 197" xfId="1262" xr:uid="{00000000-0005-0000-0000-00003D1F0000}"/>
    <cellStyle name="Финансовый 197 2" xfId="1263" xr:uid="{00000000-0005-0000-0000-00003E1F0000}"/>
    <cellStyle name="Финансовый 197 2 2" xfId="3236" xr:uid="{00000000-0005-0000-0000-00003F1F0000}"/>
    <cellStyle name="Финансовый 197 2 3" xfId="5304" xr:uid="{00000000-0005-0000-0000-0000401F0000}"/>
    <cellStyle name="Финансовый 197 2 4" xfId="7148" xr:uid="{00000000-0005-0000-0000-0000411F0000}"/>
    <cellStyle name="Финансовый 197 3" xfId="3235" xr:uid="{00000000-0005-0000-0000-0000421F0000}"/>
    <cellStyle name="Финансовый 197 4" xfId="5303" xr:uid="{00000000-0005-0000-0000-0000431F0000}"/>
    <cellStyle name="Финансовый 197 5" xfId="7147" xr:uid="{00000000-0005-0000-0000-0000441F0000}"/>
    <cellStyle name="Финансовый 198" xfId="1264" xr:uid="{00000000-0005-0000-0000-0000451F0000}"/>
    <cellStyle name="Финансовый 198 2" xfId="1265" xr:uid="{00000000-0005-0000-0000-0000461F0000}"/>
    <cellStyle name="Финансовый 198 2 2" xfId="3238" xr:uid="{00000000-0005-0000-0000-0000471F0000}"/>
    <cellStyle name="Финансовый 198 2 3" xfId="5306" xr:uid="{00000000-0005-0000-0000-0000481F0000}"/>
    <cellStyle name="Финансовый 198 2 4" xfId="7150" xr:uid="{00000000-0005-0000-0000-0000491F0000}"/>
    <cellStyle name="Финансовый 198 3" xfId="3237" xr:uid="{00000000-0005-0000-0000-00004A1F0000}"/>
    <cellStyle name="Финансовый 198 4" xfId="5305" xr:uid="{00000000-0005-0000-0000-00004B1F0000}"/>
    <cellStyle name="Финансовый 198 5" xfId="7149" xr:uid="{00000000-0005-0000-0000-00004C1F0000}"/>
    <cellStyle name="Финансовый 199" xfId="1266" xr:uid="{00000000-0005-0000-0000-00004D1F0000}"/>
    <cellStyle name="Финансовый 199 2" xfId="1267" xr:uid="{00000000-0005-0000-0000-00004E1F0000}"/>
    <cellStyle name="Финансовый 199 2 2" xfId="3240" xr:uid="{00000000-0005-0000-0000-00004F1F0000}"/>
    <cellStyle name="Финансовый 199 2 3" xfId="5308" xr:uid="{00000000-0005-0000-0000-0000501F0000}"/>
    <cellStyle name="Финансовый 199 2 4" xfId="7152" xr:uid="{00000000-0005-0000-0000-0000511F0000}"/>
    <cellStyle name="Финансовый 199 3" xfId="3239" xr:uid="{00000000-0005-0000-0000-0000521F0000}"/>
    <cellStyle name="Финансовый 199 4" xfId="5307" xr:uid="{00000000-0005-0000-0000-0000531F0000}"/>
    <cellStyle name="Финансовый 199 5" xfId="7151" xr:uid="{00000000-0005-0000-0000-0000541F0000}"/>
    <cellStyle name="Финансовый 2" xfId="6" xr:uid="{00000000-0005-0000-0000-0000551F0000}"/>
    <cellStyle name="Финансовый 2 10" xfId="6007" xr:uid="{00000000-0005-0000-0000-0000561F0000}"/>
    <cellStyle name="Финансовый 2 10 2" xfId="8410" xr:uid="{00000000-0005-0000-0000-0000571F0000}"/>
    <cellStyle name="Финансовый 2 11" xfId="7153" xr:uid="{00000000-0005-0000-0000-0000581F0000}"/>
    <cellStyle name="Финансовый 2 12" xfId="8176" xr:uid="{00000000-0005-0000-0000-0000591F0000}"/>
    <cellStyle name="Финансовый 2 13" xfId="9970" xr:uid="{00000000-0005-0000-0000-00005A1F0000}"/>
    <cellStyle name="Финансовый 2 14" xfId="9977" xr:uid="{00000000-0005-0000-0000-00005B1F0000}"/>
    <cellStyle name="Финансовый 2 14 2" xfId="11257" xr:uid="{0CBFFD90-A41C-4FE2-AE50-39C9DFAE0DDE}"/>
    <cellStyle name="Финансовый 2 15" xfId="9980" xr:uid="{00000000-0005-0000-0000-00005C1F0000}"/>
    <cellStyle name="Финансовый 2 15 2" xfId="11260" xr:uid="{3FAF4165-1292-454C-B676-5551CEE46358}"/>
    <cellStyle name="Финансовый 2 2" xfId="1269" xr:uid="{00000000-0005-0000-0000-00005D1F0000}"/>
    <cellStyle name="Финансовый 2 2 2" xfId="1270" xr:uid="{00000000-0005-0000-0000-00005E1F0000}"/>
    <cellStyle name="Финансовый 2 2 2 2" xfId="1271" xr:uid="{00000000-0005-0000-0000-00005F1F0000}"/>
    <cellStyle name="Финансовый 2 2 2 2 2" xfId="3244" xr:uid="{00000000-0005-0000-0000-0000601F0000}"/>
    <cellStyle name="Финансовый 2 2 2 2 3" xfId="5312" xr:uid="{00000000-0005-0000-0000-0000611F0000}"/>
    <cellStyle name="Финансовый 2 2 2 2 4" xfId="7156" xr:uid="{00000000-0005-0000-0000-0000621F0000}"/>
    <cellStyle name="Финансовый 2 2 2 3" xfId="3243" xr:uid="{00000000-0005-0000-0000-0000631F0000}"/>
    <cellStyle name="Финансовый 2 2 2 4" xfId="5311" xr:uid="{00000000-0005-0000-0000-0000641F0000}"/>
    <cellStyle name="Финансовый 2 2 2 5" xfId="7155" xr:uid="{00000000-0005-0000-0000-0000651F0000}"/>
    <cellStyle name="Финансовый 2 2 3" xfId="1272" xr:uid="{00000000-0005-0000-0000-0000661F0000}"/>
    <cellStyle name="Финансовый 2 2 3 2" xfId="1273" xr:uid="{00000000-0005-0000-0000-0000671F0000}"/>
    <cellStyle name="Финансовый 2 2 3 2 2" xfId="3246" xr:uid="{00000000-0005-0000-0000-0000681F0000}"/>
    <cellStyle name="Финансовый 2 2 3 2 3" xfId="5314" xr:uid="{00000000-0005-0000-0000-0000691F0000}"/>
    <cellStyle name="Финансовый 2 2 3 2 4" xfId="7158" xr:uid="{00000000-0005-0000-0000-00006A1F0000}"/>
    <cellStyle name="Финансовый 2 2 3 3" xfId="3245" xr:uid="{00000000-0005-0000-0000-00006B1F0000}"/>
    <cellStyle name="Финансовый 2 2 3 4" xfId="5313" xr:uid="{00000000-0005-0000-0000-00006C1F0000}"/>
    <cellStyle name="Финансовый 2 2 3 5" xfId="7157" xr:uid="{00000000-0005-0000-0000-00006D1F0000}"/>
    <cellStyle name="Финансовый 2 2 4" xfId="2089" xr:uid="{00000000-0005-0000-0000-00006E1F0000}"/>
    <cellStyle name="Финансовый 2 2 4 2" xfId="5310" xr:uid="{00000000-0005-0000-0000-00006F1F0000}"/>
    <cellStyle name="Финансовый 2 2 5" xfId="3242" xr:uid="{00000000-0005-0000-0000-0000701F0000}"/>
    <cellStyle name="Финансовый 2 2 6" xfId="4196" xr:uid="{00000000-0005-0000-0000-0000711F0000}"/>
    <cellStyle name="Финансовый 2 2 7" xfId="7154" xr:uid="{00000000-0005-0000-0000-0000721F0000}"/>
    <cellStyle name="Финансовый 2 3" xfId="1268" xr:uid="{00000000-0005-0000-0000-0000731F0000}"/>
    <cellStyle name="Финансовый 2 3 2" xfId="3241" xr:uid="{00000000-0005-0000-0000-0000741F0000}"/>
    <cellStyle name="Финансовый 2 3 3" xfId="4197" xr:uid="{00000000-0005-0000-0000-0000751F0000}"/>
    <cellStyle name="Финансовый 2 4" xfId="1867" xr:uid="{00000000-0005-0000-0000-0000761F0000}"/>
    <cellStyle name="Финансовый 2 4 2" xfId="3830" xr:uid="{00000000-0005-0000-0000-0000771F0000}"/>
    <cellStyle name="Финансовый 2 4 3" xfId="5309" xr:uid="{00000000-0005-0000-0000-0000781F0000}"/>
    <cellStyle name="Финансовый 2 5" xfId="1929" xr:uid="{00000000-0005-0000-0000-0000791F0000}"/>
    <cellStyle name="Финансовый 2 5 2" xfId="3891" xr:uid="{00000000-0005-0000-0000-00007A1F0000}"/>
    <cellStyle name="Финансовый 2 5 3" xfId="5879" xr:uid="{00000000-0005-0000-0000-00007B1F0000}"/>
    <cellStyle name="Финансовый 2 6" xfId="1936" xr:uid="{00000000-0005-0000-0000-00007C1F0000}"/>
    <cellStyle name="Финансовый 2 6 2" xfId="3898" xr:uid="{00000000-0005-0000-0000-00007D1F0000}"/>
    <cellStyle name="Финансовый 2 7" xfId="1956" xr:uid="{00000000-0005-0000-0000-00007E1F0000}"/>
    <cellStyle name="Финансовый 2 7 2" xfId="3918" xr:uid="{00000000-0005-0000-0000-00007F1F0000}"/>
    <cellStyle name="Финансовый 2 8" xfId="2158" xr:uid="{00000000-0005-0000-0000-0000801F0000}"/>
    <cellStyle name="Финансовый 2 9" xfId="4195" xr:uid="{00000000-0005-0000-0000-0000811F0000}"/>
    <cellStyle name="Финансовый 20" xfId="1274" xr:uid="{00000000-0005-0000-0000-0000821F0000}"/>
    <cellStyle name="Финансовый 20 2" xfId="1275" xr:uid="{00000000-0005-0000-0000-0000831F0000}"/>
    <cellStyle name="Финансовый 20 2 2" xfId="1276" xr:uid="{00000000-0005-0000-0000-0000841F0000}"/>
    <cellStyle name="Финансовый 20 2 2 2" xfId="1277" xr:uid="{00000000-0005-0000-0000-0000851F0000}"/>
    <cellStyle name="Финансовый 20 2 2 2 2" xfId="3250" xr:uid="{00000000-0005-0000-0000-0000861F0000}"/>
    <cellStyle name="Финансовый 20 2 2 2 3" xfId="5318" xr:uid="{00000000-0005-0000-0000-0000871F0000}"/>
    <cellStyle name="Финансовый 20 2 2 2 4" xfId="7162" xr:uid="{00000000-0005-0000-0000-0000881F0000}"/>
    <cellStyle name="Финансовый 20 2 2 3" xfId="3249" xr:uid="{00000000-0005-0000-0000-0000891F0000}"/>
    <cellStyle name="Финансовый 20 2 2 4" xfId="5317" xr:uid="{00000000-0005-0000-0000-00008A1F0000}"/>
    <cellStyle name="Финансовый 20 2 2 5" xfId="7161" xr:uid="{00000000-0005-0000-0000-00008B1F0000}"/>
    <cellStyle name="Финансовый 20 2 3" xfId="1278" xr:uid="{00000000-0005-0000-0000-00008C1F0000}"/>
    <cellStyle name="Финансовый 20 2 3 2" xfId="1279" xr:uid="{00000000-0005-0000-0000-00008D1F0000}"/>
    <cellStyle name="Финансовый 20 2 3 2 2" xfId="3252" xr:uid="{00000000-0005-0000-0000-00008E1F0000}"/>
    <cellStyle name="Финансовый 20 2 3 2 3" xfId="5320" xr:uid="{00000000-0005-0000-0000-00008F1F0000}"/>
    <cellStyle name="Финансовый 20 2 3 2 4" xfId="7164" xr:uid="{00000000-0005-0000-0000-0000901F0000}"/>
    <cellStyle name="Финансовый 20 2 3 3" xfId="3251" xr:uid="{00000000-0005-0000-0000-0000911F0000}"/>
    <cellStyle name="Финансовый 20 2 3 4" xfId="5319" xr:uid="{00000000-0005-0000-0000-0000921F0000}"/>
    <cellStyle name="Финансовый 20 2 3 5" xfId="7163" xr:uid="{00000000-0005-0000-0000-0000931F0000}"/>
    <cellStyle name="Финансовый 20 2 4" xfId="3248" xr:uid="{00000000-0005-0000-0000-0000941F0000}"/>
    <cellStyle name="Финансовый 20 2 4 2" xfId="5316" xr:uid="{00000000-0005-0000-0000-0000951F0000}"/>
    <cellStyle name="Финансовый 20 2 5" xfId="4199" xr:uid="{00000000-0005-0000-0000-0000961F0000}"/>
    <cellStyle name="Финансовый 20 2 6" xfId="7160" xr:uid="{00000000-0005-0000-0000-0000971F0000}"/>
    <cellStyle name="Финансовый 20 3" xfId="3247" xr:uid="{00000000-0005-0000-0000-0000981F0000}"/>
    <cellStyle name="Финансовый 20 3 2" xfId="5315" xr:uid="{00000000-0005-0000-0000-0000991F0000}"/>
    <cellStyle name="Финансовый 20 4" xfId="4198" xr:uid="{00000000-0005-0000-0000-00009A1F0000}"/>
    <cellStyle name="Финансовый 20 5" xfId="7159" xr:uid="{00000000-0005-0000-0000-00009B1F0000}"/>
    <cellStyle name="Финансовый 200" xfId="1280" xr:uid="{00000000-0005-0000-0000-00009C1F0000}"/>
    <cellStyle name="Финансовый 200 2" xfId="1281" xr:uid="{00000000-0005-0000-0000-00009D1F0000}"/>
    <cellStyle name="Финансовый 200 2 2" xfId="3254" xr:uid="{00000000-0005-0000-0000-00009E1F0000}"/>
    <cellStyle name="Финансовый 200 2 3" xfId="5322" xr:uid="{00000000-0005-0000-0000-00009F1F0000}"/>
    <cellStyle name="Финансовый 200 2 4" xfId="7166" xr:uid="{00000000-0005-0000-0000-0000A01F0000}"/>
    <cellStyle name="Финансовый 200 3" xfId="3253" xr:uid="{00000000-0005-0000-0000-0000A11F0000}"/>
    <cellStyle name="Финансовый 200 4" xfId="5321" xr:uid="{00000000-0005-0000-0000-0000A21F0000}"/>
    <cellStyle name="Финансовый 200 5" xfId="7165" xr:uid="{00000000-0005-0000-0000-0000A31F0000}"/>
    <cellStyle name="Финансовый 201" xfId="1282" xr:uid="{00000000-0005-0000-0000-0000A41F0000}"/>
    <cellStyle name="Финансовый 201 2" xfId="1283" xr:uid="{00000000-0005-0000-0000-0000A51F0000}"/>
    <cellStyle name="Финансовый 201 2 2" xfId="3256" xr:uid="{00000000-0005-0000-0000-0000A61F0000}"/>
    <cellStyle name="Финансовый 201 2 3" xfId="5324" xr:uid="{00000000-0005-0000-0000-0000A71F0000}"/>
    <cellStyle name="Финансовый 201 2 4" xfId="7168" xr:uid="{00000000-0005-0000-0000-0000A81F0000}"/>
    <cellStyle name="Финансовый 201 3" xfId="3255" xr:uid="{00000000-0005-0000-0000-0000A91F0000}"/>
    <cellStyle name="Финансовый 201 4" xfId="5323" xr:uid="{00000000-0005-0000-0000-0000AA1F0000}"/>
    <cellStyle name="Финансовый 201 5" xfId="7167" xr:uid="{00000000-0005-0000-0000-0000AB1F0000}"/>
    <cellStyle name="Финансовый 202" xfId="1284" xr:uid="{00000000-0005-0000-0000-0000AC1F0000}"/>
    <cellStyle name="Финансовый 202 2" xfId="1285" xr:uid="{00000000-0005-0000-0000-0000AD1F0000}"/>
    <cellStyle name="Финансовый 202 2 2" xfId="3258" xr:uid="{00000000-0005-0000-0000-0000AE1F0000}"/>
    <cellStyle name="Финансовый 202 2 3" xfId="5326" xr:uid="{00000000-0005-0000-0000-0000AF1F0000}"/>
    <cellStyle name="Финансовый 202 2 4" xfId="7170" xr:uid="{00000000-0005-0000-0000-0000B01F0000}"/>
    <cellStyle name="Финансовый 202 3" xfId="3257" xr:uid="{00000000-0005-0000-0000-0000B11F0000}"/>
    <cellStyle name="Финансовый 202 4" xfId="5325" xr:uid="{00000000-0005-0000-0000-0000B21F0000}"/>
    <cellStyle name="Финансовый 202 5" xfId="7169" xr:uid="{00000000-0005-0000-0000-0000B31F0000}"/>
    <cellStyle name="Финансовый 203" xfId="1286" xr:uid="{00000000-0005-0000-0000-0000B41F0000}"/>
    <cellStyle name="Финансовый 203 2" xfId="1287" xr:uid="{00000000-0005-0000-0000-0000B51F0000}"/>
    <cellStyle name="Финансовый 203 2 2" xfId="3260" xr:uid="{00000000-0005-0000-0000-0000B61F0000}"/>
    <cellStyle name="Финансовый 203 2 3" xfId="5328" xr:uid="{00000000-0005-0000-0000-0000B71F0000}"/>
    <cellStyle name="Финансовый 203 2 4" xfId="7172" xr:uid="{00000000-0005-0000-0000-0000B81F0000}"/>
    <cellStyle name="Финансовый 203 3" xfId="3259" xr:uid="{00000000-0005-0000-0000-0000B91F0000}"/>
    <cellStyle name="Финансовый 203 4" xfId="5327" xr:uid="{00000000-0005-0000-0000-0000BA1F0000}"/>
    <cellStyle name="Финансовый 203 5" xfId="7171" xr:uid="{00000000-0005-0000-0000-0000BB1F0000}"/>
    <cellStyle name="Финансовый 204" xfId="1288" xr:uid="{00000000-0005-0000-0000-0000BC1F0000}"/>
    <cellStyle name="Финансовый 204 2" xfId="1289" xr:uid="{00000000-0005-0000-0000-0000BD1F0000}"/>
    <cellStyle name="Финансовый 204 2 2" xfId="3262" xr:uid="{00000000-0005-0000-0000-0000BE1F0000}"/>
    <cellStyle name="Финансовый 204 2 3" xfId="5330" xr:uid="{00000000-0005-0000-0000-0000BF1F0000}"/>
    <cellStyle name="Финансовый 204 2 4" xfId="7174" xr:uid="{00000000-0005-0000-0000-0000C01F0000}"/>
    <cellStyle name="Финансовый 204 3" xfId="3261" xr:uid="{00000000-0005-0000-0000-0000C11F0000}"/>
    <cellStyle name="Финансовый 204 4" xfId="5329" xr:uid="{00000000-0005-0000-0000-0000C21F0000}"/>
    <cellStyle name="Финансовый 204 5" xfId="7173" xr:uid="{00000000-0005-0000-0000-0000C31F0000}"/>
    <cellStyle name="Финансовый 205" xfId="1290" xr:uid="{00000000-0005-0000-0000-0000C41F0000}"/>
    <cellStyle name="Финансовый 205 2" xfId="1291" xr:uid="{00000000-0005-0000-0000-0000C51F0000}"/>
    <cellStyle name="Финансовый 205 2 2" xfId="3264" xr:uid="{00000000-0005-0000-0000-0000C61F0000}"/>
    <cellStyle name="Финансовый 205 2 3" xfId="5332" xr:uid="{00000000-0005-0000-0000-0000C71F0000}"/>
    <cellStyle name="Финансовый 205 2 4" xfId="7176" xr:uid="{00000000-0005-0000-0000-0000C81F0000}"/>
    <cellStyle name="Финансовый 205 3" xfId="3263" xr:uid="{00000000-0005-0000-0000-0000C91F0000}"/>
    <cellStyle name="Финансовый 205 4" xfId="5331" xr:uid="{00000000-0005-0000-0000-0000CA1F0000}"/>
    <cellStyle name="Финансовый 205 5" xfId="7175" xr:uid="{00000000-0005-0000-0000-0000CB1F0000}"/>
    <cellStyle name="Финансовый 206" xfId="1292" xr:uid="{00000000-0005-0000-0000-0000CC1F0000}"/>
    <cellStyle name="Финансовый 206 2" xfId="1293" xr:uid="{00000000-0005-0000-0000-0000CD1F0000}"/>
    <cellStyle name="Финансовый 206 2 2" xfId="3266" xr:uid="{00000000-0005-0000-0000-0000CE1F0000}"/>
    <cellStyle name="Финансовый 206 2 3" xfId="5334" xr:uid="{00000000-0005-0000-0000-0000CF1F0000}"/>
    <cellStyle name="Финансовый 206 2 4" xfId="7178" xr:uid="{00000000-0005-0000-0000-0000D01F0000}"/>
    <cellStyle name="Финансовый 206 3" xfId="3265" xr:uid="{00000000-0005-0000-0000-0000D11F0000}"/>
    <cellStyle name="Финансовый 206 4" xfId="5333" xr:uid="{00000000-0005-0000-0000-0000D21F0000}"/>
    <cellStyle name="Финансовый 206 5" xfId="7177" xr:uid="{00000000-0005-0000-0000-0000D31F0000}"/>
    <cellStyle name="Финансовый 207" xfId="1294" xr:uid="{00000000-0005-0000-0000-0000D41F0000}"/>
    <cellStyle name="Финансовый 207 2" xfId="1295" xr:uid="{00000000-0005-0000-0000-0000D51F0000}"/>
    <cellStyle name="Финансовый 207 2 2" xfId="3268" xr:uid="{00000000-0005-0000-0000-0000D61F0000}"/>
    <cellStyle name="Финансовый 207 2 3" xfId="5336" xr:uid="{00000000-0005-0000-0000-0000D71F0000}"/>
    <cellStyle name="Финансовый 207 2 4" xfId="7180" xr:uid="{00000000-0005-0000-0000-0000D81F0000}"/>
    <cellStyle name="Финансовый 207 3" xfId="3267" xr:uid="{00000000-0005-0000-0000-0000D91F0000}"/>
    <cellStyle name="Финансовый 207 4" xfId="5335" xr:uid="{00000000-0005-0000-0000-0000DA1F0000}"/>
    <cellStyle name="Финансовый 207 5" xfId="7179" xr:uid="{00000000-0005-0000-0000-0000DB1F0000}"/>
    <cellStyle name="Финансовый 208" xfId="1296" xr:uid="{00000000-0005-0000-0000-0000DC1F0000}"/>
    <cellStyle name="Финансовый 208 2" xfId="1297" xr:uid="{00000000-0005-0000-0000-0000DD1F0000}"/>
    <cellStyle name="Финансовый 208 2 2" xfId="3270" xr:uid="{00000000-0005-0000-0000-0000DE1F0000}"/>
    <cellStyle name="Финансовый 208 2 3" xfId="5338" xr:uid="{00000000-0005-0000-0000-0000DF1F0000}"/>
    <cellStyle name="Финансовый 208 2 4" xfId="7182" xr:uid="{00000000-0005-0000-0000-0000E01F0000}"/>
    <cellStyle name="Финансовый 208 3" xfId="3269" xr:uid="{00000000-0005-0000-0000-0000E11F0000}"/>
    <cellStyle name="Финансовый 208 4" xfId="5337" xr:uid="{00000000-0005-0000-0000-0000E21F0000}"/>
    <cellStyle name="Финансовый 208 5" xfId="7181" xr:uid="{00000000-0005-0000-0000-0000E31F0000}"/>
    <cellStyle name="Финансовый 209" xfId="1298" xr:uid="{00000000-0005-0000-0000-0000E41F0000}"/>
    <cellStyle name="Финансовый 209 2" xfId="1299" xr:uid="{00000000-0005-0000-0000-0000E51F0000}"/>
    <cellStyle name="Финансовый 209 2 2" xfId="3272" xr:uid="{00000000-0005-0000-0000-0000E61F0000}"/>
    <cellStyle name="Финансовый 209 2 3" xfId="5340" xr:uid="{00000000-0005-0000-0000-0000E71F0000}"/>
    <cellStyle name="Финансовый 209 2 4" xfId="7184" xr:uid="{00000000-0005-0000-0000-0000E81F0000}"/>
    <cellStyle name="Финансовый 209 3" xfId="3271" xr:uid="{00000000-0005-0000-0000-0000E91F0000}"/>
    <cellStyle name="Финансовый 209 4" xfId="5339" xr:uid="{00000000-0005-0000-0000-0000EA1F0000}"/>
    <cellStyle name="Финансовый 209 5" xfId="7183" xr:uid="{00000000-0005-0000-0000-0000EB1F0000}"/>
    <cellStyle name="Финансовый 21" xfId="1300" xr:uid="{00000000-0005-0000-0000-0000EC1F0000}"/>
    <cellStyle name="Финансовый 21 2" xfId="1301" xr:uid="{00000000-0005-0000-0000-0000ED1F0000}"/>
    <cellStyle name="Финансовый 21 2 2" xfId="1302" xr:uid="{00000000-0005-0000-0000-0000EE1F0000}"/>
    <cellStyle name="Финансовый 21 2 2 2" xfId="1303" xr:uid="{00000000-0005-0000-0000-0000EF1F0000}"/>
    <cellStyle name="Финансовый 21 2 2 2 2" xfId="3276" xr:uid="{00000000-0005-0000-0000-0000F01F0000}"/>
    <cellStyle name="Финансовый 21 2 2 2 3" xfId="5344" xr:uid="{00000000-0005-0000-0000-0000F11F0000}"/>
    <cellStyle name="Финансовый 21 2 2 2 4" xfId="7188" xr:uid="{00000000-0005-0000-0000-0000F21F0000}"/>
    <cellStyle name="Финансовый 21 2 2 3" xfId="3275" xr:uid="{00000000-0005-0000-0000-0000F31F0000}"/>
    <cellStyle name="Финансовый 21 2 2 4" xfId="5343" xr:uid="{00000000-0005-0000-0000-0000F41F0000}"/>
    <cellStyle name="Финансовый 21 2 2 5" xfId="7187" xr:uid="{00000000-0005-0000-0000-0000F51F0000}"/>
    <cellStyle name="Финансовый 21 2 3" xfId="1304" xr:uid="{00000000-0005-0000-0000-0000F61F0000}"/>
    <cellStyle name="Финансовый 21 2 3 2" xfId="1305" xr:uid="{00000000-0005-0000-0000-0000F71F0000}"/>
    <cellStyle name="Финансовый 21 2 3 2 2" xfId="3278" xr:uid="{00000000-0005-0000-0000-0000F81F0000}"/>
    <cellStyle name="Финансовый 21 2 3 2 3" xfId="5346" xr:uid="{00000000-0005-0000-0000-0000F91F0000}"/>
    <cellStyle name="Финансовый 21 2 3 2 4" xfId="7190" xr:uid="{00000000-0005-0000-0000-0000FA1F0000}"/>
    <cellStyle name="Финансовый 21 2 3 3" xfId="3277" xr:uid="{00000000-0005-0000-0000-0000FB1F0000}"/>
    <cellStyle name="Финансовый 21 2 3 4" xfId="5345" xr:uid="{00000000-0005-0000-0000-0000FC1F0000}"/>
    <cellStyle name="Финансовый 21 2 3 5" xfId="7189" xr:uid="{00000000-0005-0000-0000-0000FD1F0000}"/>
    <cellStyle name="Финансовый 21 2 4" xfId="3274" xr:uid="{00000000-0005-0000-0000-0000FE1F0000}"/>
    <cellStyle name="Финансовый 21 2 4 2" xfId="5342" xr:uid="{00000000-0005-0000-0000-0000FF1F0000}"/>
    <cellStyle name="Финансовый 21 2 5" xfId="4201" xr:uid="{00000000-0005-0000-0000-000000200000}"/>
    <cellStyle name="Финансовый 21 2 6" xfId="7186" xr:uid="{00000000-0005-0000-0000-000001200000}"/>
    <cellStyle name="Финансовый 21 3" xfId="3273" xr:uid="{00000000-0005-0000-0000-000002200000}"/>
    <cellStyle name="Финансовый 21 3 2" xfId="5341" xr:uid="{00000000-0005-0000-0000-000003200000}"/>
    <cellStyle name="Финансовый 21 4" xfId="4200" xr:uid="{00000000-0005-0000-0000-000004200000}"/>
    <cellStyle name="Финансовый 21 5" xfId="7185" xr:uid="{00000000-0005-0000-0000-000005200000}"/>
    <cellStyle name="Финансовый 210" xfId="1306" xr:uid="{00000000-0005-0000-0000-000006200000}"/>
    <cellStyle name="Финансовый 210 2" xfId="1307" xr:uid="{00000000-0005-0000-0000-000007200000}"/>
    <cellStyle name="Финансовый 210 2 2" xfId="3280" xr:uid="{00000000-0005-0000-0000-000008200000}"/>
    <cellStyle name="Финансовый 210 2 3" xfId="5348" xr:uid="{00000000-0005-0000-0000-000009200000}"/>
    <cellStyle name="Финансовый 210 2 4" xfId="7192" xr:uid="{00000000-0005-0000-0000-00000A200000}"/>
    <cellStyle name="Финансовый 210 3" xfId="3279" xr:uid="{00000000-0005-0000-0000-00000B200000}"/>
    <cellStyle name="Финансовый 210 4" xfId="5347" xr:uid="{00000000-0005-0000-0000-00000C200000}"/>
    <cellStyle name="Финансовый 210 5" xfId="7191" xr:uid="{00000000-0005-0000-0000-00000D200000}"/>
    <cellStyle name="Финансовый 211" xfId="1308" xr:uid="{00000000-0005-0000-0000-00000E200000}"/>
    <cellStyle name="Финансовый 211 2" xfId="1309" xr:uid="{00000000-0005-0000-0000-00000F200000}"/>
    <cellStyle name="Финансовый 211 2 2" xfId="3282" xr:uid="{00000000-0005-0000-0000-000010200000}"/>
    <cellStyle name="Финансовый 211 2 3" xfId="5350" xr:uid="{00000000-0005-0000-0000-000011200000}"/>
    <cellStyle name="Финансовый 211 2 4" xfId="7194" xr:uid="{00000000-0005-0000-0000-000012200000}"/>
    <cellStyle name="Финансовый 211 3" xfId="3281" xr:uid="{00000000-0005-0000-0000-000013200000}"/>
    <cellStyle name="Финансовый 211 4" xfId="5349" xr:uid="{00000000-0005-0000-0000-000014200000}"/>
    <cellStyle name="Финансовый 211 5" xfId="7193" xr:uid="{00000000-0005-0000-0000-000015200000}"/>
    <cellStyle name="Финансовый 212" xfId="1310" xr:uid="{00000000-0005-0000-0000-000016200000}"/>
    <cellStyle name="Финансовый 212 2" xfId="1311" xr:uid="{00000000-0005-0000-0000-000017200000}"/>
    <cellStyle name="Финансовый 212 2 2" xfId="3284" xr:uid="{00000000-0005-0000-0000-000018200000}"/>
    <cellStyle name="Финансовый 212 2 3" xfId="5352" xr:uid="{00000000-0005-0000-0000-000019200000}"/>
    <cellStyle name="Финансовый 212 2 4" xfId="7196" xr:uid="{00000000-0005-0000-0000-00001A200000}"/>
    <cellStyle name="Финансовый 212 3" xfId="3283" xr:uid="{00000000-0005-0000-0000-00001B200000}"/>
    <cellStyle name="Финансовый 212 4" xfId="5351" xr:uid="{00000000-0005-0000-0000-00001C200000}"/>
    <cellStyle name="Финансовый 212 5" xfId="7195" xr:uid="{00000000-0005-0000-0000-00001D200000}"/>
    <cellStyle name="Финансовый 213" xfId="1312" xr:uid="{00000000-0005-0000-0000-00001E200000}"/>
    <cellStyle name="Финансовый 213 2" xfId="1313" xr:uid="{00000000-0005-0000-0000-00001F200000}"/>
    <cellStyle name="Финансовый 213 2 2" xfId="3286" xr:uid="{00000000-0005-0000-0000-000020200000}"/>
    <cellStyle name="Финансовый 213 2 3" xfId="5354" xr:uid="{00000000-0005-0000-0000-000021200000}"/>
    <cellStyle name="Финансовый 213 2 4" xfId="7198" xr:uid="{00000000-0005-0000-0000-000022200000}"/>
    <cellStyle name="Финансовый 213 3" xfId="3285" xr:uid="{00000000-0005-0000-0000-000023200000}"/>
    <cellStyle name="Финансовый 213 4" xfId="5353" xr:uid="{00000000-0005-0000-0000-000024200000}"/>
    <cellStyle name="Финансовый 213 5" xfId="7197" xr:uid="{00000000-0005-0000-0000-000025200000}"/>
    <cellStyle name="Финансовый 214" xfId="1314" xr:uid="{00000000-0005-0000-0000-000026200000}"/>
    <cellStyle name="Финансовый 214 2" xfId="1315" xr:uid="{00000000-0005-0000-0000-000027200000}"/>
    <cellStyle name="Финансовый 214 2 2" xfId="3288" xr:uid="{00000000-0005-0000-0000-000028200000}"/>
    <cellStyle name="Финансовый 214 2 3" xfId="5356" xr:uid="{00000000-0005-0000-0000-000029200000}"/>
    <cellStyle name="Финансовый 214 2 4" xfId="7200" xr:uid="{00000000-0005-0000-0000-00002A200000}"/>
    <cellStyle name="Финансовый 214 3" xfId="3287" xr:uid="{00000000-0005-0000-0000-00002B200000}"/>
    <cellStyle name="Финансовый 214 4" xfId="5355" xr:uid="{00000000-0005-0000-0000-00002C200000}"/>
    <cellStyle name="Финансовый 214 5" xfId="7199" xr:uid="{00000000-0005-0000-0000-00002D200000}"/>
    <cellStyle name="Финансовый 215" xfId="1316" xr:uid="{00000000-0005-0000-0000-00002E200000}"/>
    <cellStyle name="Финансовый 215 2" xfId="1317" xr:uid="{00000000-0005-0000-0000-00002F200000}"/>
    <cellStyle name="Финансовый 215 2 2" xfId="3290" xr:uid="{00000000-0005-0000-0000-000030200000}"/>
    <cellStyle name="Финансовый 215 2 3" xfId="5358" xr:uid="{00000000-0005-0000-0000-000031200000}"/>
    <cellStyle name="Финансовый 215 2 4" xfId="7202" xr:uid="{00000000-0005-0000-0000-000032200000}"/>
    <cellStyle name="Финансовый 215 3" xfId="3289" xr:uid="{00000000-0005-0000-0000-000033200000}"/>
    <cellStyle name="Финансовый 215 4" xfId="5357" xr:uid="{00000000-0005-0000-0000-000034200000}"/>
    <cellStyle name="Финансовый 215 5" xfId="7201" xr:uid="{00000000-0005-0000-0000-000035200000}"/>
    <cellStyle name="Финансовый 216" xfId="1318" xr:uid="{00000000-0005-0000-0000-000036200000}"/>
    <cellStyle name="Финансовый 216 2" xfId="1319" xr:uid="{00000000-0005-0000-0000-000037200000}"/>
    <cellStyle name="Финансовый 216 2 2" xfId="3292" xr:uid="{00000000-0005-0000-0000-000038200000}"/>
    <cellStyle name="Финансовый 216 2 3" xfId="5360" xr:uid="{00000000-0005-0000-0000-000039200000}"/>
    <cellStyle name="Финансовый 216 2 4" xfId="7204" xr:uid="{00000000-0005-0000-0000-00003A200000}"/>
    <cellStyle name="Финансовый 216 3" xfId="3291" xr:uid="{00000000-0005-0000-0000-00003B200000}"/>
    <cellStyle name="Финансовый 216 4" xfId="5359" xr:uid="{00000000-0005-0000-0000-00003C200000}"/>
    <cellStyle name="Финансовый 216 5" xfId="7203" xr:uid="{00000000-0005-0000-0000-00003D200000}"/>
    <cellStyle name="Финансовый 217" xfId="1320" xr:uid="{00000000-0005-0000-0000-00003E200000}"/>
    <cellStyle name="Финансовый 217 2" xfId="1321" xr:uid="{00000000-0005-0000-0000-00003F200000}"/>
    <cellStyle name="Финансовый 217 2 2" xfId="3294" xr:uid="{00000000-0005-0000-0000-000040200000}"/>
    <cellStyle name="Финансовый 217 2 3" xfId="5362" xr:uid="{00000000-0005-0000-0000-000041200000}"/>
    <cellStyle name="Финансовый 217 2 4" xfId="7206" xr:uid="{00000000-0005-0000-0000-000042200000}"/>
    <cellStyle name="Финансовый 217 3" xfId="3293" xr:uid="{00000000-0005-0000-0000-000043200000}"/>
    <cellStyle name="Финансовый 217 4" xfId="5361" xr:uid="{00000000-0005-0000-0000-000044200000}"/>
    <cellStyle name="Финансовый 217 5" xfId="7205" xr:uid="{00000000-0005-0000-0000-000045200000}"/>
    <cellStyle name="Финансовый 218" xfId="1322" xr:uid="{00000000-0005-0000-0000-000046200000}"/>
    <cellStyle name="Финансовый 218 2" xfId="1323" xr:uid="{00000000-0005-0000-0000-000047200000}"/>
    <cellStyle name="Финансовый 218 2 2" xfId="3296" xr:uid="{00000000-0005-0000-0000-000048200000}"/>
    <cellStyle name="Финансовый 218 2 3" xfId="5364" xr:uid="{00000000-0005-0000-0000-000049200000}"/>
    <cellStyle name="Финансовый 218 2 4" xfId="7208" xr:uid="{00000000-0005-0000-0000-00004A200000}"/>
    <cellStyle name="Финансовый 218 3" xfId="3295" xr:uid="{00000000-0005-0000-0000-00004B200000}"/>
    <cellStyle name="Финансовый 218 4" xfId="5363" xr:uid="{00000000-0005-0000-0000-00004C200000}"/>
    <cellStyle name="Финансовый 218 5" xfId="7207" xr:uid="{00000000-0005-0000-0000-00004D200000}"/>
    <cellStyle name="Финансовый 219" xfId="1324" xr:uid="{00000000-0005-0000-0000-00004E200000}"/>
    <cellStyle name="Финансовый 219 2" xfId="1325" xr:uid="{00000000-0005-0000-0000-00004F200000}"/>
    <cellStyle name="Финансовый 219 2 2" xfId="3298" xr:uid="{00000000-0005-0000-0000-000050200000}"/>
    <cellStyle name="Финансовый 219 2 3" xfId="5366" xr:uid="{00000000-0005-0000-0000-000051200000}"/>
    <cellStyle name="Финансовый 219 2 4" xfId="7210" xr:uid="{00000000-0005-0000-0000-000052200000}"/>
    <cellStyle name="Финансовый 219 3" xfId="3297" xr:uid="{00000000-0005-0000-0000-000053200000}"/>
    <cellStyle name="Финансовый 219 4" xfId="5365" xr:uid="{00000000-0005-0000-0000-000054200000}"/>
    <cellStyle name="Финансовый 219 5" xfId="7209" xr:uid="{00000000-0005-0000-0000-000055200000}"/>
    <cellStyle name="Финансовый 22" xfId="1326" xr:uid="{00000000-0005-0000-0000-000056200000}"/>
    <cellStyle name="Финансовый 22 2" xfId="1327" xr:uid="{00000000-0005-0000-0000-000057200000}"/>
    <cellStyle name="Финансовый 22 2 2" xfId="1328" xr:uid="{00000000-0005-0000-0000-000058200000}"/>
    <cellStyle name="Финансовый 22 2 2 2" xfId="1329" xr:uid="{00000000-0005-0000-0000-000059200000}"/>
    <cellStyle name="Финансовый 22 2 2 2 2" xfId="3302" xr:uid="{00000000-0005-0000-0000-00005A200000}"/>
    <cellStyle name="Финансовый 22 2 2 2 3" xfId="5370" xr:uid="{00000000-0005-0000-0000-00005B200000}"/>
    <cellStyle name="Финансовый 22 2 2 2 4" xfId="7214" xr:uid="{00000000-0005-0000-0000-00005C200000}"/>
    <cellStyle name="Финансовый 22 2 2 3" xfId="3301" xr:uid="{00000000-0005-0000-0000-00005D200000}"/>
    <cellStyle name="Финансовый 22 2 2 4" xfId="5369" xr:uid="{00000000-0005-0000-0000-00005E200000}"/>
    <cellStyle name="Финансовый 22 2 2 5" xfId="7213" xr:uid="{00000000-0005-0000-0000-00005F200000}"/>
    <cellStyle name="Финансовый 22 2 3" xfId="1330" xr:uid="{00000000-0005-0000-0000-000060200000}"/>
    <cellStyle name="Финансовый 22 2 3 2" xfId="1331" xr:uid="{00000000-0005-0000-0000-000061200000}"/>
    <cellStyle name="Финансовый 22 2 3 2 2" xfId="3304" xr:uid="{00000000-0005-0000-0000-000062200000}"/>
    <cellStyle name="Финансовый 22 2 3 2 3" xfId="5372" xr:uid="{00000000-0005-0000-0000-000063200000}"/>
    <cellStyle name="Финансовый 22 2 3 2 4" xfId="7216" xr:uid="{00000000-0005-0000-0000-000064200000}"/>
    <cellStyle name="Финансовый 22 2 3 3" xfId="3303" xr:uid="{00000000-0005-0000-0000-000065200000}"/>
    <cellStyle name="Финансовый 22 2 3 4" xfId="5371" xr:uid="{00000000-0005-0000-0000-000066200000}"/>
    <cellStyle name="Финансовый 22 2 3 5" xfId="7215" xr:uid="{00000000-0005-0000-0000-000067200000}"/>
    <cellStyle name="Финансовый 22 2 4" xfId="3300" xr:uid="{00000000-0005-0000-0000-000068200000}"/>
    <cellStyle name="Финансовый 22 2 4 2" xfId="5368" xr:uid="{00000000-0005-0000-0000-000069200000}"/>
    <cellStyle name="Финансовый 22 2 5" xfId="4203" xr:uid="{00000000-0005-0000-0000-00006A200000}"/>
    <cellStyle name="Финансовый 22 2 6" xfId="7212" xr:uid="{00000000-0005-0000-0000-00006B200000}"/>
    <cellStyle name="Финансовый 22 3" xfId="3299" xr:uid="{00000000-0005-0000-0000-00006C200000}"/>
    <cellStyle name="Финансовый 22 3 2" xfId="5367" xr:uid="{00000000-0005-0000-0000-00006D200000}"/>
    <cellStyle name="Финансовый 22 4" xfId="4202" xr:uid="{00000000-0005-0000-0000-00006E200000}"/>
    <cellStyle name="Финансовый 22 5" xfId="7211" xr:uid="{00000000-0005-0000-0000-00006F200000}"/>
    <cellStyle name="Финансовый 220" xfId="1332" xr:uid="{00000000-0005-0000-0000-000070200000}"/>
    <cellStyle name="Финансовый 220 2" xfId="1333" xr:uid="{00000000-0005-0000-0000-000071200000}"/>
    <cellStyle name="Финансовый 220 2 2" xfId="3306" xr:uid="{00000000-0005-0000-0000-000072200000}"/>
    <cellStyle name="Финансовый 220 2 3" xfId="5374" xr:uid="{00000000-0005-0000-0000-000073200000}"/>
    <cellStyle name="Финансовый 220 2 4" xfId="7218" xr:uid="{00000000-0005-0000-0000-000074200000}"/>
    <cellStyle name="Финансовый 220 3" xfId="3305" xr:uid="{00000000-0005-0000-0000-000075200000}"/>
    <cellStyle name="Финансовый 220 4" xfId="5373" xr:uid="{00000000-0005-0000-0000-000076200000}"/>
    <cellStyle name="Финансовый 220 5" xfId="7217" xr:uid="{00000000-0005-0000-0000-000077200000}"/>
    <cellStyle name="Финансовый 221" xfId="1334" xr:uid="{00000000-0005-0000-0000-000078200000}"/>
    <cellStyle name="Финансовый 221 2" xfId="1335" xr:uid="{00000000-0005-0000-0000-000079200000}"/>
    <cellStyle name="Финансовый 221 2 2" xfId="3308" xr:uid="{00000000-0005-0000-0000-00007A200000}"/>
    <cellStyle name="Финансовый 221 2 3" xfId="5376" xr:uid="{00000000-0005-0000-0000-00007B200000}"/>
    <cellStyle name="Финансовый 221 2 4" xfId="7220" xr:uid="{00000000-0005-0000-0000-00007C200000}"/>
    <cellStyle name="Финансовый 221 3" xfId="3307" xr:uid="{00000000-0005-0000-0000-00007D200000}"/>
    <cellStyle name="Финансовый 221 4" xfId="5375" xr:uid="{00000000-0005-0000-0000-00007E200000}"/>
    <cellStyle name="Финансовый 221 5" xfId="7219" xr:uid="{00000000-0005-0000-0000-00007F200000}"/>
    <cellStyle name="Финансовый 222" xfId="1336" xr:uid="{00000000-0005-0000-0000-000080200000}"/>
    <cellStyle name="Финансовый 222 2" xfId="1337" xr:uid="{00000000-0005-0000-0000-000081200000}"/>
    <cellStyle name="Финансовый 222 2 2" xfId="3310" xr:uid="{00000000-0005-0000-0000-000082200000}"/>
    <cellStyle name="Финансовый 222 2 3" xfId="5378" xr:uid="{00000000-0005-0000-0000-000083200000}"/>
    <cellStyle name="Финансовый 222 2 4" xfId="7222" xr:uid="{00000000-0005-0000-0000-000084200000}"/>
    <cellStyle name="Финансовый 222 3" xfId="3309" xr:uid="{00000000-0005-0000-0000-000085200000}"/>
    <cellStyle name="Финансовый 222 4" xfId="5377" xr:uid="{00000000-0005-0000-0000-000086200000}"/>
    <cellStyle name="Финансовый 222 5" xfId="7221" xr:uid="{00000000-0005-0000-0000-000087200000}"/>
    <cellStyle name="Финансовый 223" xfId="1338" xr:uid="{00000000-0005-0000-0000-000088200000}"/>
    <cellStyle name="Финансовый 223 2" xfId="1339" xr:uid="{00000000-0005-0000-0000-000089200000}"/>
    <cellStyle name="Финансовый 223 2 2" xfId="3312" xr:uid="{00000000-0005-0000-0000-00008A200000}"/>
    <cellStyle name="Финансовый 223 2 3" xfId="5380" xr:uid="{00000000-0005-0000-0000-00008B200000}"/>
    <cellStyle name="Финансовый 223 2 4" xfId="7224" xr:uid="{00000000-0005-0000-0000-00008C200000}"/>
    <cellStyle name="Финансовый 223 3" xfId="3311" xr:uid="{00000000-0005-0000-0000-00008D200000}"/>
    <cellStyle name="Финансовый 223 4" xfId="5379" xr:uid="{00000000-0005-0000-0000-00008E200000}"/>
    <cellStyle name="Финансовый 223 5" xfId="7223" xr:uid="{00000000-0005-0000-0000-00008F200000}"/>
    <cellStyle name="Финансовый 224" xfId="1340" xr:uid="{00000000-0005-0000-0000-000090200000}"/>
    <cellStyle name="Финансовый 224 2" xfId="1341" xr:uid="{00000000-0005-0000-0000-000091200000}"/>
    <cellStyle name="Финансовый 224 2 2" xfId="3314" xr:uid="{00000000-0005-0000-0000-000092200000}"/>
    <cellStyle name="Финансовый 224 2 3" xfId="5382" xr:uid="{00000000-0005-0000-0000-000093200000}"/>
    <cellStyle name="Финансовый 224 2 4" xfId="7226" xr:uid="{00000000-0005-0000-0000-000094200000}"/>
    <cellStyle name="Финансовый 224 3" xfId="3313" xr:uid="{00000000-0005-0000-0000-000095200000}"/>
    <cellStyle name="Финансовый 224 4" xfId="5381" xr:uid="{00000000-0005-0000-0000-000096200000}"/>
    <cellStyle name="Финансовый 224 5" xfId="7225" xr:uid="{00000000-0005-0000-0000-000097200000}"/>
    <cellStyle name="Финансовый 225" xfId="1342" xr:uid="{00000000-0005-0000-0000-000098200000}"/>
    <cellStyle name="Финансовый 225 2" xfId="3315" xr:uid="{00000000-0005-0000-0000-000099200000}"/>
    <cellStyle name="Финансовый 225 3" xfId="5383" xr:uid="{00000000-0005-0000-0000-00009A200000}"/>
    <cellStyle name="Финансовый 225 4" xfId="7227" xr:uid="{00000000-0005-0000-0000-00009B200000}"/>
    <cellStyle name="Финансовый 226" xfId="1343" xr:uid="{00000000-0005-0000-0000-00009C200000}"/>
    <cellStyle name="Финансовый 226 2" xfId="3316" xr:uid="{00000000-0005-0000-0000-00009D200000}"/>
    <cellStyle name="Финансовый 226 3" xfId="5384" xr:uid="{00000000-0005-0000-0000-00009E200000}"/>
    <cellStyle name="Финансовый 226 4" xfId="7228" xr:uid="{00000000-0005-0000-0000-00009F200000}"/>
    <cellStyle name="Финансовый 227" xfId="1344" xr:uid="{00000000-0005-0000-0000-0000A0200000}"/>
    <cellStyle name="Финансовый 227 2" xfId="3317" xr:uid="{00000000-0005-0000-0000-0000A1200000}"/>
    <cellStyle name="Финансовый 227 3" xfId="5385" xr:uid="{00000000-0005-0000-0000-0000A2200000}"/>
    <cellStyle name="Финансовый 227 4" xfId="7229" xr:uid="{00000000-0005-0000-0000-0000A3200000}"/>
    <cellStyle name="Финансовый 228" xfId="1345" xr:uid="{00000000-0005-0000-0000-0000A4200000}"/>
    <cellStyle name="Финансовый 228 2" xfId="3318" xr:uid="{00000000-0005-0000-0000-0000A5200000}"/>
    <cellStyle name="Финансовый 228 3" xfId="5386" xr:uid="{00000000-0005-0000-0000-0000A6200000}"/>
    <cellStyle name="Финансовый 228 4" xfId="7230" xr:uid="{00000000-0005-0000-0000-0000A7200000}"/>
    <cellStyle name="Финансовый 229" xfId="1346" xr:uid="{00000000-0005-0000-0000-0000A8200000}"/>
    <cellStyle name="Финансовый 229 2" xfId="3319" xr:uid="{00000000-0005-0000-0000-0000A9200000}"/>
    <cellStyle name="Финансовый 229 3" xfId="5387" xr:uid="{00000000-0005-0000-0000-0000AA200000}"/>
    <cellStyle name="Финансовый 229 4" xfId="7231" xr:uid="{00000000-0005-0000-0000-0000AB200000}"/>
    <cellStyle name="Финансовый 23" xfId="1347" xr:uid="{00000000-0005-0000-0000-0000AC200000}"/>
    <cellStyle name="Финансовый 23 2" xfId="1348" xr:uid="{00000000-0005-0000-0000-0000AD200000}"/>
    <cellStyle name="Финансовый 23 2 2" xfId="1349" xr:uid="{00000000-0005-0000-0000-0000AE200000}"/>
    <cellStyle name="Финансовый 23 2 2 2" xfId="1350" xr:uid="{00000000-0005-0000-0000-0000AF200000}"/>
    <cellStyle name="Финансовый 23 2 2 2 2" xfId="3323" xr:uid="{00000000-0005-0000-0000-0000B0200000}"/>
    <cellStyle name="Финансовый 23 2 2 2 3" xfId="5391" xr:uid="{00000000-0005-0000-0000-0000B1200000}"/>
    <cellStyle name="Финансовый 23 2 2 2 4" xfId="7235" xr:uid="{00000000-0005-0000-0000-0000B2200000}"/>
    <cellStyle name="Финансовый 23 2 2 3" xfId="3322" xr:uid="{00000000-0005-0000-0000-0000B3200000}"/>
    <cellStyle name="Финансовый 23 2 2 4" xfId="5390" xr:uid="{00000000-0005-0000-0000-0000B4200000}"/>
    <cellStyle name="Финансовый 23 2 2 5" xfId="7234" xr:uid="{00000000-0005-0000-0000-0000B5200000}"/>
    <cellStyle name="Финансовый 23 2 3" xfId="1351" xr:uid="{00000000-0005-0000-0000-0000B6200000}"/>
    <cellStyle name="Финансовый 23 2 3 2" xfId="1352" xr:uid="{00000000-0005-0000-0000-0000B7200000}"/>
    <cellStyle name="Финансовый 23 2 3 2 2" xfId="3325" xr:uid="{00000000-0005-0000-0000-0000B8200000}"/>
    <cellStyle name="Финансовый 23 2 3 2 3" xfId="5393" xr:uid="{00000000-0005-0000-0000-0000B9200000}"/>
    <cellStyle name="Финансовый 23 2 3 2 4" xfId="7237" xr:uid="{00000000-0005-0000-0000-0000BA200000}"/>
    <cellStyle name="Финансовый 23 2 3 3" xfId="3324" xr:uid="{00000000-0005-0000-0000-0000BB200000}"/>
    <cellStyle name="Финансовый 23 2 3 4" xfId="5392" xr:uid="{00000000-0005-0000-0000-0000BC200000}"/>
    <cellStyle name="Финансовый 23 2 3 5" xfId="7236" xr:uid="{00000000-0005-0000-0000-0000BD200000}"/>
    <cellStyle name="Финансовый 23 2 4" xfId="3321" xr:uid="{00000000-0005-0000-0000-0000BE200000}"/>
    <cellStyle name="Финансовый 23 2 4 2" xfId="5389" xr:uid="{00000000-0005-0000-0000-0000BF200000}"/>
    <cellStyle name="Финансовый 23 2 5" xfId="4205" xr:uid="{00000000-0005-0000-0000-0000C0200000}"/>
    <cellStyle name="Финансовый 23 2 6" xfId="7233" xr:uid="{00000000-0005-0000-0000-0000C1200000}"/>
    <cellStyle name="Финансовый 23 3" xfId="3320" xr:uid="{00000000-0005-0000-0000-0000C2200000}"/>
    <cellStyle name="Финансовый 23 3 2" xfId="5388" xr:uid="{00000000-0005-0000-0000-0000C3200000}"/>
    <cellStyle name="Финансовый 23 4" xfId="4204" xr:uid="{00000000-0005-0000-0000-0000C4200000}"/>
    <cellStyle name="Финансовый 23 5" xfId="7232" xr:uid="{00000000-0005-0000-0000-0000C5200000}"/>
    <cellStyle name="Финансовый 230" xfId="1353" xr:uid="{00000000-0005-0000-0000-0000C6200000}"/>
    <cellStyle name="Финансовый 230 2" xfId="3326" xr:uid="{00000000-0005-0000-0000-0000C7200000}"/>
    <cellStyle name="Финансовый 230 3" xfId="5394" xr:uid="{00000000-0005-0000-0000-0000C8200000}"/>
    <cellStyle name="Финансовый 230 4" xfId="7238" xr:uid="{00000000-0005-0000-0000-0000C9200000}"/>
    <cellStyle name="Финансовый 231" xfId="1354" xr:uid="{00000000-0005-0000-0000-0000CA200000}"/>
    <cellStyle name="Финансовый 231 2" xfId="3327" xr:uid="{00000000-0005-0000-0000-0000CB200000}"/>
    <cellStyle name="Финансовый 231 3" xfId="5395" xr:uid="{00000000-0005-0000-0000-0000CC200000}"/>
    <cellStyle name="Финансовый 231 4" xfId="7239" xr:uid="{00000000-0005-0000-0000-0000CD200000}"/>
    <cellStyle name="Финансовый 232" xfId="1355" xr:uid="{00000000-0005-0000-0000-0000CE200000}"/>
    <cellStyle name="Финансовый 232 2" xfId="3328" xr:uid="{00000000-0005-0000-0000-0000CF200000}"/>
    <cellStyle name="Финансовый 232 3" xfId="5396" xr:uid="{00000000-0005-0000-0000-0000D0200000}"/>
    <cellStyle name="Финансовый 232 4" xfId="7240" xr:uid="{00000000-0005-0000-0000-0000D1200000}"/>
    <cellStyle name="Финансовый 233" xfId="1356" xr:uid="{00000000-0005-0000-0000-0000D2200000}"/>
    <cellStyle name="Финансовый 233 2" xfId="3329" xr:uid="{00000000-0005-0000-0000-0000D3200000}"/>
    <cellStyle name="Финансовый 233 3" xfId="5397" xr:uid="{00000000-0005-0000-0000-0000D4200000}"/>
    <cellStyle name="Финансовый 233 4" xfId="7241" xr:uid="{00000000-0005-0000-0000-0000D5200000}"/>
    <cellStyle name="Финансовый 234" xfId="1357" xr:uid="{00000000-0005-0000-0000-0000D6200000}"/>
    <cellStyle name="Финансовый 234 2" xfId="3330" xr:uid="{00000000-0005-0000-0000-0000D7200000}"/>
    <cellStyle name="Финансовый 234 3" xfId="5398" xr:uid="{00000000-0005-0000-0000-0000D8200000}"/>
    <cellStyle name="Финансовый 234 4" xfId="7242" xr:uid="{00000000-0005-0000-0000-0000D9200000}"/>
    <cellStyle name="Финансовый 235" xfId="1358" xr:uid="{00000000-0005-0000-0000-0000DA200000}"/>
    <cellStyle name="Финансовый 235 2" xfId="3331" xr:uid="{00000000-0005-0000-0000-0000DB200000}"/>
    <cellStyle name="Финансовый 235 3" xfId="5399" xr:uid="{00000000-0005-0000-0000-0000DC200000}"/>
    <cellStyle name="Финансовый 235 4" xfId="7243" xr:uid="{00000000-0005-0000-0000-0000DD200000}"/>
    <cellStyle name="Финансовый 236" xfId="1359" xr:uid="{00000000-0005-0000-0000-0000DE200000}"/>
    <cellStyle name="Финансовый 236 2" xfId="3332" xr:uid="{00000000-0005-0000-0000-0000DF200000}"/>
    <cellStyle name="Финансовый 236 3" xfId="5400" xr:uid="{00000000-0005-0000-0000-0000E0200000}"/>
    <cellStyle name="Финансовый 236 4" xfId="7244" xr:uid="{00000000-0005-0000-0000-0000E1200000}"/>
    <cellStyle name="Финансовый 237" xfId="1360" xr:uid="{00000000-0005-0000-0000-0000E2200000}"/>
    <cellStyle name="Финансовый 237 2" xfId="3333" xr:uid="{00000000-0005-0000-0000-0000E3200000}"/>
    <cellStyle name="Финансовый 237 3" xfId="5401" xr:uid="{00000000-0005-0000-0000-0000E4200000}"/>
    <cellStyle name="Финансовый 237 4" xfId="7245" xr:uid="{00000000-0005-0000-0000-0000E5200000}"/>
    <cellStyle name="Финансовый 238" xfId="1361" xr:uid="{00000000-0005-0000-0000-0000E6200000}"/>
    <cellStyle name="Финансовый 238 2" xfId="3334" xr:uid="{00000000-0005-0000-0000-0000E7200000}"/>
    <cellStyle name="Финансовый 238 3" xfId="5402" xr:uid="{00000000-0005-0000-0000-0000E8200000}"/>
    <cellStyle name="Финансовый 238 4" xfId="7246" xr:uid="{00000000-0005-0000-0000-0000E9200000}"/>
    <cellStyle name="Финансовый 239" xfId="1362" xr:uid="{00000000-0005-0000-0000-0000EA200000}"/>
    <cellStyle name="Финансовый 239 2" xfId="3335" xr:uid="{00000000-0005-0000-0000-0000EB200000}"/>
    <cellStyle name="Финансовый 239 3" xfId="5403" xr:uid="{00000000-0005-0000-0000-0000EC200000}"/>
    <cellStyle name="Финансовый 239 4" xfId="7247" xr:uid="{00000000-0005-0000-0000-0000ED200000}"/>
    <cellStyle name="Финансовый 24" xfId="1363" xr:uid="{00000000-0005-0000-0000-0000EE200000}"/>
    <cellStyle name="Финансовый 24 2" xfId="1364" xr:uid="{00000000-0005-0000-0000-0000EF200000}"/>
    <cellStyle name="Финансовый 24 2 2" xfId="1365" xr:uid="{00000000-0005-0000-0000-0000F0200000}"/>
    <cellStyle name="Финансовый 24 2 2 2" xfId="1366" xr:uid="{00000000-0005-0000-0000-0000F1200000}"/>
    <cellStyle name="Финансовый 24 2 2 2 2" xfId="3339" xr:uid="{00000000-0005-0000-0000-0000F2200000}"/>
    <cellStyle name="Финансовый 24 2 2 2 3" xfId="5407" xr:uid="{00000000-0005-0000-0000-0000F3200000}"/>
    <cellStyle name="Финансовый 24 2 2 2 4" xfId="7251" xr:uid="{00000000-0005-0000-0000-0000F4200000}"/>
    <cellStyle name="Финансовый 24 2 2 3" xfId="3338" xr:uid="{00000000-0005-0000-0000-0000F5200000}"/>
    <cellStyle name="Финансовый 24 2 2 4" xfId="5406" xr:uid="{00000000-0005-0000-0000-0000F6200000}"/>
    <cellStyle name="Финансовый 24 2 2 5" xfId="7250" xr:uid="{00000000-0005-0000-0000-0000F7200000}"/>
    <cellStyle name="Финансовый 24 2 3" xfId="1367" xr:uid="{00000000-0005-0000-0000-0000F8200000}"/>
    <cellStyle name="Финансовый 24 2 3 2" xfId="1368" xr:uid="{00000000-0005-0000-0000-0000F9200000}"/>
    <cellStyle name="Финансовый 24 2 3 2 2" xfId="3341" xr:uid="{00000000-0005-0000-0000-0000FA200000}"/>
    <cellStyle name="Финансовый 24 2 3 2 3" xfId="5409" xr:uid="{00000000-0005-0000-0000-0000FB200000}"/>
    <cellStyle name="Финансовый 24 2 3 2 4" xfId="7253" xr:uid="{00000000-0005-0000-0000-0000FC200000}"/>
    <cellStyle name="Финансовый 24 2 3 3" xfId="3340" xr:uid="{00000000-0005-0000-0000-0000FD200000}"/>
    <cellStyle name="Финансовый 24 2 3 4" xfId="5408" xr:uid="{00000000-0005-0000-0000-0000FE200000}"/>
    <cellStyle name="Финансовый 24 2 3 5" xfId="7252" xr:uid="{00000000-0005-0000-0000-0000FF200000}"/>
    <cellStyle name="Финансовый 24 2 4" xfId="3337" xr:uid="{00000000-0005-0000-0000-000000210000}"/>
    <cellStyle name="Финансовый 24 2 4 2" xfId="5405" xr:uid="{00000000-0005-0000-0000-000001210000}"/>
    <cellStyle name="Финансовый 24 2 5" xfId="4207" xr:uid="{00000000-0005-0000-0000-000002210000}"/>
    <cellStyle name="Финансовый 24 2 6" xfId="7249" xr:uid="{00000000-0005-0000-0000-000003210000}"/>
    <cellStyle name="Финансовый 24 3" xfId="3336" xr:uid="{00000000-0005-0000-0000-000004210000}"/>
    <cellStyle name="Финансовый 24 3 2" xfId="5404" xr:uid="{00000000-0005-0000-0000-000005210000}"/>
    <cellStyle name="Финансовый 24 4" xfId="4206" xr:uid="{00000000-0005-0000-0000-000006210000}"/>
    <cellStyle name="Финансовый 24 5" xfId="7248" xr:uid="{00000000-0005-0000-0000-000007210000}"/>
    <cellStyle name="Финансовый 240" xfId="1369" xr:uid="{00000000-0005-0000-0000-000008210000}"/>
    <cellStyle name="Финансовый 240 2" xfId="3342" xr:uid="{00000000-0005-0000-0000-000009210000}"/>
    <cellStyle name="Финансовый 240 3" xfId="5410" xr:uid="{00000000-0005-0000-0000-00000A210000}"/>
    <cellStyle name="Финансовый 240 4" xfId="7254" xr:uid="{00000000-0005-0000-0000-00000B210000}"/>
    <cellStyle name="Финансовый 241" xfId="1370" xr:uid="{00000000-0005-0000-0000-00000C210000}"/>
    <cellStyle name="Финансовый 241 2" xfId="3343" xr:uid="{00000000-0005-0000-0000-00000D210000}"/>
    <cellStyle name="Финансовый 241 3" xfId="5411" xr:uid="{00000000-0005-0000-0000-00000E210000}"/>
    <cellStyle name="Финансовый 241 4" xfId="7255" xr:uid="{00000000-0005-0000-0000-00000F210000}"/>
    <cellStyle name="Финансовый 242" xfId="1371" xr:uid="{00000000-0005-0000-0000-000010210000}"/>
    <cellStyle name="Финансовый 242 2" xfId="3344" xr:uid="{00000000-0005-0000-0000-000011210000}"/>
    <cellStyle name="Финансовый 242 3" xfId="5412" xr:uid="{00000000-0005-0000-0000-000012210000}"/>
    <cellStyle name="Финансовый 242 4" xfId="7256" xr:uid="{00000000-0005-0000-0000-000013210000}"/>
    <cellStyle name="Финансовый 243" xfId="1372" xr:uid="{00000000-0005-0000-0000-000014210000}"/>
    <cellStyle name="Финансовый 243 2" xfId="3345" xr:uid="{00000000-0005-0000-0000-000015210000}"/>
    <cellStyle name="Финансовый 243 3" xfId="5413" xr:uid="{00000000-0005-0000-0000-000016210000}"/>
    <cellStyle name="Финансовый 243 4" xfId="7257" xr:uid="{00000000-0005-0000-0000-000017210000}"/>
    <cellStyle name="Финансовый 244" xfId="1373" xr:uid="{00000000-0005-0000-0000-000018210000}"/>
    <cellStyle name="Финансовый 244 2" xfId="3346" xr:uid="{00000000-0005-0000-0000-000019210000}"/>
    <cellStyle name="Финансовый 244 3" xfId="5414" xr:uid="{00000000-0005-0000-0000-00001A210000}"/>
    <cellStyle name="Финансовый 244 4" xfId="7258" xr:uid="{00000000-0005-0000-0000-00001B210000}"/>
    <cellStyle name="Финансовый 245" xfId="1374" xr:uid="{00000000-0005-0000-0000-00001C210000}"/>
    <cellStyle name="Финансовый 245 2" xfId="3347" xr:uid="{00000000-0005-0000-0000-00001D210000}"/>
    <cellStyle name="Финансовый 245 3" xfId="5415" xr:uid="{00000000-0005-0000-0000-00001E210000}"/>
    <cellStyle name="Финансовый 245 4" xfId="7259" xr:uid="{00000000-0005-0000-0000-00001F210000}"/>
    <cellStyle name="Финансовый 246" xfId="1375" xr:uid="{00000000-0005-0000-0000-000020210000}"/>
    <cellStyle name="Финансовый 246 2" xfId="3348" xr:uid="{00000000-0005-0000-0000-000021210000}"/>
    <cellStyle name="Финансовый 246 3" xfId="5416" xr:uid="{00000000-0005-0000-0000-000022210000}"/>
    <cellStyle name="Финансовый 246 4" xfId="7260" xr:uid="{00000000-0005-0000-0000-000023210000}"/>
    <cellStyle name="Финансовый 247" xfId="1376" xr:uid="{00000000-0005-0000-0000-000024210000}"/>
    <cellStyle name="Финансовый 247 2" xfId="3349" xr:uid="{00000000-0005-0000-0000-000025210000}"/>
    <cellStyle name="Финансовый 247 3" xfId="5417" xr:uid="{00000000-0005-0000-0000-000026210000}"/>
    <cellStyle name="Финансовый 247 4" xfId="7261" xr:uid="{00000000-0005-0000-0000-000027210000}"/>
    <cellStyle name="Финансовый 248" xfId="1377" xr:uid="{00000000-0005-0000-0000-000028210000}"/>
    <cellStyle name="Финансовый 248 2" xfId="3350" xr:uid="{00000000-0005-0000-0000-000029210000}"/>
    <cellStyle name="Финансовый 248 3" xfId="5418" xr:uid="{00000000-0005-0000-0000-00002A210000}"/>
    <cellStyle name="Финансовый 248 4" xfId="7262" xr:uid="{00000000-0005-0000-0000-00002B210000}"/>
    <cellStyle name="Финансовый 249" xfId="1378" xr:uid="{00000000-0005-0000-0000-00002C210000}"/>
    <cellStyle name="Финансовый 249 2" xfId="3351" xr:uid="{00000000-0005-0000-0000-00002D210000}"/>
    <cellStyle name="Финансовый 249 3" xfId="5419" xr:uid="{00000000-0005-0000-0000-00002E210000}"/>
    <cellStyle name="Финансовый 249 4" xfId="7263" xr:uid="{00000000-0005-0000-0000-00002F210000}"/>
    <cellStyle name="Финансовый 25" xfId="1379" xr:uid="{00000000-0005-0000-0000-000030210000}"/>
    <cellStyle name="Финансовый 25 2" xfId="1380" xr:uid="{00000000-0005-0000-0000-000031210000}"/>
    <cellStyle name="Финансовый 25 2 2" xfId="1381" xr:uid="{00000000-0005-0000-0000-000032210000}"/>
    <cellStyle name="Финансовый 25 2 2 2" xfId="1382" xr:uid="{00000000-0005-0000-0000-000033210000}"/>
    <cellStyle name="Финансовый 25 2 2 2 2" xfId="3355" xr:uid="{00000000-0005-0000-0000-000034210000}"/>
    <cellStyle name="Финансовый 25 2 2 2 3" xfId="5423" xr:uid="{00000000-0005-0000-0000-000035210000}"/>
    <cellStyle name="Финансовый 25 2 2 2 4" xfId="7267" xr:uid="{00000000-0005-0000-0000-000036210000}"/>
    <cellStyle name="Финансовый 25 2 2 3" xfId="3354" xr:uid="{00000000-0005-0000-0000-000037210000}"/>
    <cellStyle name="Финансовый 25 2 2 4" xfId="5422" xr:uid="{00000000-0005-0000-0000-000038210000}"/>
    <cellStyle name="Финансовый 25 2 2 5" xfId="7266" xr:uid="{00000000-0005-0000-0000-000039210000}"/>
    <cellStyle name="Финансовый 25 2 3" xfId="1383" xr:uid="{00000000-0005-0000-0000-00003A210000}"/>
    <cellStyle name="Финансовый 25 2 3 2" xfId="1384" xr:uid="{00000000-0005-0000-0000-00003B210000}"/>
    <cellStyle name="Финансовый 25 2 3 2 2" xfId="3357" xr:uid="{00000000-0005-0000-0000-00003C210000}"/>
    <cellStyle name="Финансовый 25 2 3 2 3" xfId="5425" xr:uid="{00000000-0005-0000-0000-00003D210000}"/>
    <cellStyle name="Финансовый 25 2 3 2 4" xfId="7269" xr:uid="{00000000-0005-0000-0000-00003E210000}"/>
    <cellStyle name="Финансовый 25 2 3 3" xfId="3356" xr:uid="{00000000-0005-0000-0000-00003F210000}"/>
    <cellStyle name="Финансовый 25 2 3 4" xfId="5424" xr:uid="{00000000-0005-0000-0000-000040210000}"/>
    <cellStyle name="Финансовый 25 2 3 5" xfId="7268" xr:uid="{00000000-0005-0000-0000-000041210000}"/>
    <cellStyle name="Финансовый 25 2 4" xfId="3353" xr:uid="{00000000-0005-0000-0000-000042210000}"/>
    <cellStyle name="Финансовый 25 2 4 2" xfId="5421" xr:uid="{00000000-0005-0000-0000-000043210000}"/>
    <cellStyle name="Финансовый 25 2 5" xfId="4209" xr:uid="{00000000-0005-0000-0000-000044210000}"/>
    <cellStyle name="Финансовый 25 2 6" xfId="7265" xr:uid="{00000000-0005-0000-0000-000045210000}"/>
    <cellStyle name="Финансовый 25 3" xfId="3352" xr:uid="{00000000-0005-0000-0000-000046210000}"/>
    <cellStyle name="Финансовый 25 3 2" xfId="5420" xr:uid="{00000000-0005-0000-0000-000047210000}"/>
    <cellStyle name="Финансовый 25 4" xfId="4208" xr:uid="{00000000-0005-0000-0000-000048210000}"/>
    <cellStyle name="Финансовый 25 5" xfId="7264" xr:uid="{00000000-0005-0000-0000-000049210000}"/>
    <cellStyle name="Финансовый 250" xfId="1385" xr:uid="{00000000-0005-0000-0000-00004A210000}"/>
    <cellStyle name="Финансовый 250 2" xfId="3358" xr:uid="{00000000-0005-0000-0000-00004B210000}"/>
    <cellStyle name="Финансовый 250 3" xfId="5426" xr:uid="{00000000-0005-0000-0000-00004C210000}"/>
    <cellStyle name="Финансовый 250 4" xfId="7270" xr:uid="{00000000-0005-0000-0000-00004D210000}"/>
    <cellStyle name="Финансовый 251" xfId="1386" xr:uid="{00000000-0005-0000-0000-00004E210000}"/>
    <cellStyle name="Финансовый 251 2" xfId="3359" xr:uid="{00000000-0005-0000-0000-00004F210000}"/>
    <cellStyle name="Финансовый 251 3" xfId="5427" xr:uid="{00000000-0005-0000-0000-000050210000}"/>
    <cellStyle name="Финансовый 251 4" xfId="7271" xr:uid="{00000000-0005-0000-0000-000051210000}"/>
    <cellStyle name="Финансовый 252" xfId="1387" xr:uid="{00000000-0005-0000-0000-000052210000}"/>
    <cellStyle name="Финансовый 252 2" xfId="3360" xr:uid="{00000000-0005-0000-0000-000053210000}"/>
    <cellStyle name="Финансовый 252 3" xfId="5428" xr:uid="{00000000-0005-0000-0000-000054210000}"/>
    <cellStyle name="Финансовый 252 4" xfId="7272" xr:uid="{00000000-0005-0000-0000-000055210000}"/>
    <cellStyle name="Финансовый 253" xfId="1388" xr:uid="{00000000-0005-0000-0000-000056210000}"/>
    <cellStyle name="Финансовый 253 2" xfId="3361" xr:uid="{00000000-0005-0000-0000-000057210000}"/>
    <cellStyle name="Финансовый 253 3" xfId="5429" xr:uid="{00000000-0005-0000-0000-000058210000}"/>
    <cellStyle name="Финансовый 253 4" xfId="7273" xr:uid="{00000000-0005-0000-0000-000059210000}"/>
    <cellStyle name="Финансовый 254" xfId="1389" xr:uid="{00000000-0005-0000-0000-00005A210000}"/>
    <cellStyle name="Финансовый 254 2" xfId="3362" xr:uid="{00000000-0005-0000-0000-00005B210000}"/>
    <cellStyle name="Финансовый 254 3" xfId="5430" xr:uid="{00000000-0005-0000-0000-00005C210000}"/>
    <cellStyle name="Финансовый 254 4" xfId="7274" xr:uid="{00000000-0005-0000-0000-00005D210000}"/>
    <cellStyle name="Финансовый 255" xfId="1390" xr:uid="{00000000-0005-0000-0000-00005E210000}"/>
    <cellStyle name="Финансовый 255 2" xfId="3363" xr:uid="{00000000-0005-0000-0000-00005F210000}"/>
    <cellStyle name="Финансовый 255 3" xfId="5431" xr:uid="{00000000-0005-0000-0000-000060210000}"/>
    <cellStyle name="Финансовый 255 4" xfId="7275" xr:uid="{00000000-0005-0000-0000-000061210000}"/>
    <cellStyle name="Финансовый 256" xfId="1391" xr:uid="{00000000-0005-0000-0000-000062210000}"/>
    <cellStyle name="Финансовый 256 2" xfId="3364" xr:uid="{00000000-0005-0000-0000-000063210000}"/>
    <cellStyle name="Финансовый 256 3" xfId="5432" xr:uid="{00000000-0005-0000-0000-000064210000}"/>
    <cellStyle name="Финансовый 256 4" xfId="7276" xr:uid="{00000000-0005-0000-0000-000065210000}"/>
    <cellStyle name="Финансовый 257" xfId="1392" xr:uid="{00000000-0005-0000-0000-000066210000}"/>
    <cellStyle name="Финансовый 257 2" xfId="3365" xr:uid="{00000000-0005-0000-0000-000067210000}"/>
    <cellStyle name="Финансовый 257 3" xfId="5433" xr:uid="{00000000-0005-0000-0000-000068210000}"/>
    <cellStyle name="Финансовый 257 4" xfId="7277" xr:uid="{00000000-0005-0000-0000-000069210000}"/>
    <cellStyle name="Финансовый 258" xfId="1393" xr:uid="{00000000-0005-0000-0000-00006A210000}"/>
    <cellStyle name="Финансовый 258 2" xfId="3366" xr:uid="{00000000-0005-0000-0000-00006B210000}"/>
    <cellStyle name="Финансовый 258 3" xfId="5434" xr:uid="{00000000-0005-0000-0000-00006C210000}"/>
    <cellStyle name="Финансовый 258 4" xfId="7278" xr:uid="{00000000-0005-0000-0000-00006D210000}"/>
    <cellStyle name="Финансовый 259" xfId="1394" xr:uid="{00000000-0005-0000-0000-00006E210000}"/>
    <cellStyle name="Финансовый 259 2" xfId="3367" xr:uid="{00000000-0005-0000-0000-00006F210000}"/>
    <cellStyle name="Финансовый 259 3" xfId="5435" xr:uid="{00000000-0005-0000-0000-000070210000}"/>
    <cellStyle name="Финансовый 259 4" xfId="7279" xr:uid="{00000000-0005-0000-0000-000071210000}"/>
    <cellStyle name="Финансовый 26" xfId="1395" xr:uid="{00000000-0005-0000-0000-000072210000}"/>
    <cellStyle name="Финансовый 26 2" xfId="1396" xr:uid="{00000000-0005-0000-0000-000073210000}"/>
    <cellStyle name="Финансовый 26 2 2" xfId="1397" xr:uid="{00000000-0005-0000-0000-000074210000}"/>
    <cellStyle name="Финансовый 26 2 2 2" xfId="1398" xr:uid="{00000000-0005-0000-0000-000075210000}"/>
    <cellStyle name="Финансовый 26 2 2 2 2" xfId="3371" xr:uid="{00000000-0005-0000-0000-000076210000}"/>
    <cellStyle name="Финансовый 26 2 2 2 3" xfId="5439" xr:uid="{00000000-0005-0000-0000-000077210000}"/>
    <cellStyle name="Финансовый 26 2 2 2 4" xfId="7283" xr:uid="{00000000-0005-0000-0000-000078210000}"/>
    <cellStyle name="Финансовый 26 2 2 3" xfId="3370" xr:uid="{00000000-0005-0000-0000-000079210000}"/>
    <cellStyle name="Финансовый 26 2 2 4" xfId="5438" xr:uid="{00000000-0005-0000-0000-00007A210000}"/>
    <cellStyle name="Финансовый 26 2 2 5" xfId="7282" xr:uid="{00000000-0005-0000-0000-00007B210000}"/>
    <cellStyle name="Финансовый 26 2 3" xfId="1399" xr:uid="{00000000-0005-0000-0000-00007C210000}"/>
    <cellStyle name="Финансовый 26 2 3 2" xfId="1400" xr:uid="{00000000-0005-0000-0000-00007D210000}"/>
    <cellStyle name="Финансовый 26 2 3 2 2" xfId="3373" xr:uid="{00000000-0005-0000-0000-00007E210000}"/>
    <cellStyle name="Финансовый 26 2 3 2 3" xfId="5441" xr:uid="{00000000-0005-0000-0000-00007F210000}"/>
    <cellStyle name="Финансовый 26 2 3 2 4" xfId="7285" xr:uid="{00000000-0005-0000-0000-000080210000}"/>
    <cellStyle name="Финансовый 26 2 3 3" xfId="3372" xr:uid="{00000000-0005-0000-0000-000081210000}"/>
    <cellStyle name="Финансовый 26 2 3 4" xfId="5440" xr:uid="{00000000-0005-0000-0000-000082210000}"/>
    <cellStyle name="Финансовый 26 2 3 5" xfId="7284" xr:uid="{00000000-0005-0000-0000-000083210000}"/>
    <cellStyle name="Финансовый 26 2 4" xfId="3369" xr:uid="{00000000-0005-0000-0000-000084210000}"/>
    <cellStyle name="Финансовый 26 2 4 2" xfId="5437" xr:uid="{00000000-0005-0000-0000-000085210000}"/>
    <cellStyle name="Финансовый 26 2 5" xfId="4211" xr:uid="{00000000-0005-0000-0000-000086210000}"/>
    <cellStyle name="Финансовый 26 2 6" xfId="7281" xr:uid="{00000000-0005-0000-0000-000087210000}"/>
    <cellStyle name="Финансовый 26 3" xfId="3368" xr:uid="{00000000-0005-0000-0000-000088210000}"/>
    <cellStyle name="Финансовый 26 3 2" xfId="5436" xr:uid="{00000000-0005-0000-0000-000089210000}"/>
    <cellStyle name="Финансовый 26 4" xfId="4210" xr:uid="{00000000-0005-0000-0000-00008A210000}"/>
    <cellStyle name="Финансовый 26 5" xfId="7280" xr:uid="{00000000-0005-0000-0000-00008B210000}"/>
    <cellStyle name="Финансовый 260" xfId="1401" xr:uid="{00000000-0005-0000-0000-00008C210000}"/>
    <cellStyle name="Финансовый 260 2" xfId="3374" xr:uid="{00000000-0005-0000-0000-00008D210000}"/>
    <cellStyle name="Финансовый 260 3" xfId="5442" xr:uid="{00000000-0005-0000-0000-00008E210000}"/>
    <cellStyle name="Финансовый 260 4" xfId="7286" xr:uid="{00000000-0005-0000-0000-00008F210000}"/>
    <cellStyle name="Финансовый 261" xfId="1402" xr:uid="{00000000-0005-0000-0000-000090210000}"/>
    <cellStyle name="Финансовый 261 2" xfId="3375" xr:uid="{00000000-0005-0000-0000-000091210000}"/>
    <cellStyle name="Финансовый 261 3" xfId="5443" xr:uid="{00000000-0005-0000-0000-000092210000}"/>
    <cellStyle name="Финансовый 261 4" xfId="7287" xr:uid="{00000000-0005-0000-0000-000093210000}"/>
    <cellStyle name="Финансовый 262" xfId="1403" xr:uid="{00000000-0005-0000-0000-000094210000}"/>
    <cellStyle name="Финансовый 262 2" xfId="3376" xr:uid="{00000000-0005-0000-0000-000095210000}"/>
    <cellStyle name="Финансовый 262 3" xfId="5444" xr:uid="{00000000-0005-0000-0000-000096210000}"/>
    <cellStyle name="Финансовый 262 4" xfId="7288" xr:uid="{00000000-0005-0000-0000-000097210000}"/>
    <cellStyle name="Финансовый 263" xfId="1404" xr:uid="{00000000-0005-0000-0000-000098210000}"/>
    <cellStyle name="Финансовый 263 2" xfId="3377" xr:uid="{00000000-0005-0000-0000-000099210000}"/>
    <cellStyle name="Финансовый 263 3" xfId="5445" xr:uid="{00000000-0005-0000-0000-00009A210000}"/>
    <cellStyle name="Финансовый 263 4" xfId="7289" xr:uid="{00000000-0005-0000-0000-00009B210000}"/>
    <cellStyle name="Финансовый 264" xfId="1405" xr:uid="{00000000-0005-0000-0000-00009C210000}"/>
    <cellStyle name="Финансовый 264 2" xfId="3378" xr:uid="{00000000-0005-0000-0000-00009D210000}"/>
    <cellStyle name="Финансовый 264 3" xfId="5446" xr:uid="{00000000-0005-0000-0000-00009E210000}"/>
    <cellStyle name="Финансовый 264 4" xfId="7290" xr:uid="{00000000-0005-0000-0000-00009F210000}"/>
    <cellStyle name="Финансовый 265" xfId="1406" xr:uid="{00000000-0005-0000-0000-0000A0210000}"/>
    <cellStyle name="Финансовый 265 2" xfId="3379" xr:uid="{00000000-0005-0000-0000-0000A1210000}"/>
    <cellStyle name="Финансовый 265 3" xfId="5447" xr:uid="{00000000-0005-0000-0000-0000A2210000}"/>
    <cellStyle name="Финансовый 265 4" xfId="7291" xr:uid="{00000000-0005-0000-0000-0000A3210000}"/>
    <cellStyle name="Финансовый 266" xfId="1407" xr:uid="{00000000-0005-0000-0000-0000A4210000}"/>
    <cellStyle name="Финансовый 266 2" xfId="3380" xr:uid="{00000000-0005-0000-0000-0000A5210000}"/>
    <cellStyle name="Финансовый 266 3" xfId="5448" xr:uid="{00000000-0005-0000-0000-0000A6210000}"/>
    <cellStyle name="Финансовый 266 4" xfId="7292" xr:uid="{00000000-0005-0000-0000-0000A7210000}"/>
    <cellStyle name="Финансовый 267" xfId="1408" xr:uid="{00000000-0005-0000-0000-0000A8210000}"/>
    <cellStyle name="Финансовый 267 2" xfId="3381" xr:uid="{00000000-0005-0000-0000-0000A9210000}"/>
    <cellStyle name="Финансовый 267 3" xfId="5449" xr:uid="{00000000-0005-0000-0000-0000AA210000}"/>
    <cellStyle name="Финансовый 267 4" xfId="7293" xr:uid="{00000000-0005-0000-0000-0000AB210000}"/>
    <cellStyle name="Финансовый 268" xfId="1409" xr:uid="{00000000-0005-0000-0000-0000AC210000}"/>
    <cellStyle name="Финансовый 268 2" xfId="3382" xr:uid="{00000000-0005-0000-0000-0000AD210000}"/>
    <cellStyle name="Финансовый 268 3" xfId="5450" xr:uid="{00000000-0005-0000-0000-0000AE210000}"/>
    <cellStyle name="Финансовый 268 4" xfId="7294" xr:uid="{00000000-0005-0000-0000-0000AF210000}"/>
    <cellStyle name="Финансовый 269" xfId="1410" xr:uid="{00000000-0005-0000-0000-0000B0210000}"/>
    <cellStyle name="Финансовый 269 2" xfId="3383" xr:uid="{00000000-0005-0000-0000-0000B1210000}"/>
    <cellStyle name="Финансовый 269 3" xfId="5451" xr:uid="{00000000-0005-0000-0000-0000B2210000}"/>
    <cellStyle name="Финансовый 269 4" xfId="7295" xr:uid="{00000000-0005-0000-0000-0000B3210000}"/>
    <cellStyle name="Финансовый 27" xfId="1411" xr:uid="{00000000-0005-0000-0000-0000B4210000}"/>
    <cellStyle name="Финансовый 27 2" xfId="1412" xr:uid="{00000000-0005-0000-0000-0000B5210000}"/>
    <cellStyle name="Финансовый 27 2 2" xfId="1413" xr:uid="{00000000-0005-0000-0000-0000B6210000}"/>
    <cellStyle name="Финансовый 27 2 2 2" xfId="1414" xr:uid="{00000000-0005-0000-0000-0000B7210000}"/>
    <cellStyle name="Финансовый 27 2 2 2 2" xfId="3387" xr:uid="{00000000-0005-0000-0000-0000B8210000}"/>
    <cellStyle name="Финансовый 27 2 2 2 3" xfId="5455" xr:uid="{00000000-0005-0000-0000-0000B9210000}"/>
    <cellStyle name="Финансовый 27 2 2 2 4" xfId="7299" xr:uid="{00000000-0005-0000-0000-0000BA210000}"/>
    <cellStyle name="Финансовый 27 2 2 3" xfId="3386" xr:uid="{00000000-0005-0000-0000-0000BB210000}"/>
    <cellStyle name="Финансовый 27 2 2 4" xfId="5454" xr:uid="{00000000-0005-0000-0000-0000BC210000}"/>
    <cellStyle name="Финансовый 27 2 2 5" xfId="7298" xr:uid="{00000000-0005-0000-0000-0000BD210000}"/>
    <cellStyle name="Финансовый 27 2 3" xfId="1415" xr:uid="{00000000-0005-0000-0000-0000BE210000}"/>
    <cellStyle name="Финансовый 27 2 3 2" xfId="1416" xr:uid="{00000000-0005-0000-0000-0000BF210000}"/>
    <cellStyle name="Финансовый 27 2 3 2 2" xfId="3389" xr:uid="{00000000-0005-0000-0000-0000C0210000}"/>
    <cellStyle name="Финансовый 27 2 3 2 3" xfId="5457" xr:uid="{00000000-0005-0000-0000-0000C1210000}"/>
    <cellStyle name="Финансовый 27 2 3 2 4" xfId="7301" xr:uid="{00000000-0005-0000-0000-0000C2210000}"/>
    <cellStyle name="Финансовый 27 2 3 3" xfId="3388" xr:uid="{00000000-0005-0000-0000-0000C3210000}"/>
    <cellStyle name="Финансовый 27 2 3 4" xfId="5456" xr:uid="{00000000-0005-0000-0000-0000C4210000}"/>
    <cellStyle name="Финансовый 27 2 3 5" xfId="7300" xr:uid="{00000000-0005-0000-0000-0000C5210000}"/>
    <cellStyle name="Финансовый 27 2 4" xfId="3385" xr:uid="{00000000-0005-0000-0000-0000C6210000}"/>
    <cellStyle name="Финансовый 27 2 4 2" xfId="5453" xr:uid="{00000000-0005-0000-0000-0000C7210000}"/>
    <cellStyle name="Финансовый 27 2 5" xfId="4213" xr:uid="{00000000-0005-0000-0000-0000C8210000}"/>
    <cellStyle name="Финансовый 27 2 6" xfId="7297" xr:uid="{00000000-0005-0000-0000-0000C9210000}"/>
    <cellStyle name="Финансовый 27 3" xfId="3384" xr:uid="{00000000-0005-0000-0000-0000CA210000}"/>
    <cellStyle name="Финансовый 27 3 2" xfId="5452" xr:uid="{00000000-0005-0000-0000-0000CB210000}"/>
    <cellStyle name="Финансовый 27 4" xfId="4212" xr:uid="{00000000-0005-0000-0000-0000CC210000}"/>
    <cellStyle name="Финансовый 27 5" xfId="7296" xr:uid="{00000000-0005-0000-0000-0000CD210000}"/>
    <cellStyle name="Финансовый 270" xfId="1417" xr:uid="{00000000-0005-0000-0000-0000CE210000}"/>
    <cellStyle name="Финансовый 270 2" xfId="3390" xr:uid="{00000000-0005-0000-0000-0000CF210000}"/>
    <cellStyle name="Финансовый 270 3" xfId="5458" xr:uid="{00000000-0005-0000-0000-0000D0210000}"/>
    <cellStyle name="Финансовый 270 4" xfId="7302" xr:uid="{00000000-0005-0000-0000-0000D1210000}"/>
    <cellStyle name="Финансовый 271" xfId="1418" xr:uid="{00000000-0005-0000-0000-0000D2210000}"/>
    <cellStyle name="Финансовый 271 2" xfId="3391" xr:uid="{00000000-0005-0000-0000-0000D3210000}"/>
    <cellStyle name="Финансовый 271 3" xfId="5459" xr:uid="{00000000-0005-0000-0000-0000D4210000}"/>
    <cellStyle name="Финансовый 271 4" xfId="7303" xr:uid="{00000000-0005-0000-0000-0000D5210000}"/>
    <cellStyle name="Финансовый 272" xfId="1419" xr:uid="{00000000-0005-0000-0000-0000D6210000}"/>
    <cellStyle name="Финансовый 272 2" xfId="3392" xr:uid="{00000000-0005-0000-0000-0000D7210000}"/>
    <cellStyle name="Финансовый 272 3" xfId="5460" xr:uid="{00000000-0005-0000-0000-0000D8210000}"/>
    <cellStyle name="Финансовый 272 4" xfId="7304" xr:uid="{00000000-0005-0000-0000-0000D9210000}"/>
    <cellStyle name="Финансовый 273" xfId="1420" xr:uid="{00000000-0005-0000-0000-0000DA210000}"/>
    <cellStyle name="Финансовый 273 2" xfId="3393" xr:uid="{00000000-0005-0000-0000-0000DB210000}"/>
    <cellStyle name="Финансовый 273 3" xfId="5461" xr:uid="{00000000-0005-0000-0000-0000DC210000}"/>
    <cellStyle name="Финансовый 273 4" xfId="7305" xr:uid="{00000000-0005-0000-0000-0000DD210000}"/>
    <cellStyle name="Финансовый 274" xfId="1421" xr:uid="{00000000-0005-0000-0000-0000DE210000}"/>
    <cellStyle name="Финансовый 274 2" xfId="3394" xr:uid="{00000000-0005-0000-0000-0000DF210000}"/>
    <cellStyle name="Финансовый 274 3" xfId="5462" xr:uid="{00000000-0005-0000-0000-0000E0210000}"/>
    <cellStyle name="Финансовый 274 4" xfId="7306" xr:uid="{00000000-0005-0000-0000-0000E1210000}"/>
    <cellStyle name="Финансовый 275" xfId="1422" xr:uid="{00000000-0005-0000-0000-0000E2210000}"/>
    <cellStyle name="Финансовый 275 2" xfId="3395" xr:uid="{00000000-0005-0000-0000-0000E3210000}"/>
    <cellStyle name="Финансовый 275 3" xfId="5463" xr:uid="{00000000-0005-0000-0000-0000E4210000}"/>
    <cellStyle name="Финансовый 275 4" xfId="7307" xr:uid="{00000000-0005-0000-0000-0000E5210000}"/>
    <cellStyle name="Финансовый 276" xfId="1423" xr:uid="{00000000-0005-0000-0000-0000E6210000}"/>
    <cellStyle name="Финансовый 276 2" xfId="3396" xr:uid="{00000000-0005-0000-0000-0000E7210000}"/>
    <cellStyle name="Финансовый 276 3" xfId="5464" xr:uid="{00000000-0005-0000-0000-0000E8210000}"/>
    <cellStyle name="Финансовый 276 4" xfId="7308" xr:uid="{00000000-0005-0000-0000-0000E9210000}"/>
    <cellStyle name="Финансовый 277" xfId="1424" xr:uid="{00000000-0005-0000-0000-0000EA210000}"/>
    <cellStyle name="Финансовый 277 2" xfId="3397" xr:uid="{00000000-0005-0000-0000-0000EB210000}"/>
    <cellStyle name="Финансовый 277 3" xfId="5465" xr:uid="{00000000-0005-0000-0000-0000EC210000}"/>
    <cellStyle name="Финансовый 277 4" xfId="7309" xr:uid="{00000000-0005-0000-0000-0000ED210000}"/>
    <cellStyle name="Финансовый 278" xfId="1425" xr:uid="{00000000-0005-0000-0000-0000EE210000}"/>
    <cellStyle name="Финансовый 278 2" xfId="3398" xr:uid="{00000000-0005-0000-0000-0000EF210000}"/>
    <cellStyle name="Финансовый 278 3" xfId="5466" xr:uid="{00000000-0005-0000-0000-0000F0210000}"/>
    <cellStyle name="Финансовый 278 4" xfId="7310" xr:uid="{00000000-0005-0000-0000-0000F1210000}"/>
    <cellStyle name="Финансовый 279" xfId="1426" xr:uid="{00000000-0005-0000-0000-0000F2210000}"/>
    <cellStyle name="Финансовый 279 2" xfId="3399" xr:uid="{00000000-0005-0000-0000-0000F3210000}"/>
    <cellStyle name="Финансовый 279 3" xfId="5467" xr:uid="{00000000-0005-0000-0000-0000F4210000}"/>
    <cellStyle name="Финансовый 279 4" xfId="7311" xr:uid="{00000000-0005-0000-0000-0000F5210000}"/>
    <cellStyle name="Финансовый 28" xfId="1427" xr:uid="{00000000-0005-0000-0000-0000F6210000}"/>
    <cellStyle name="Финансовый 28 2" xfId="1428" xr:uid="{00000000-0005-0000-0000-0000F7210000}"/>
    <cellStyle name="Финансовый 28 2 2" xfId="1429" xr:uid="{00000000-0005-0000-0000-0000F8210000}"/>
    <cellStyle name="Финансовый 28 2 2 2" xfId="1430" xr:uid="{00000000-0005-0000-0000-0000F9210000}"/>
    <cellStyle name="Финансовый 28 2 2 2 2" xfId="3403" xr:uid="{00000000-0005-0000-0000-0000FA210000}"/>
    <cellStyle name="Финансовый 28 2 2 2 3" xfId="5471" xr:uid="{00000000-0005-0000-0000-0000FB210000}"/>
    <cellStyle name="Финансовый 28 2 2 2 4" xfId="7315" xr:uid="{00000000-0005-0000-0000-0000FC210000}"/>
    <cellStyle name="Финансовый 28 2 2 3" xfId="3402" xr:uid="{00000000-0005-0000-0000-0000FD210000}"/>
    <cellStyle name="Финансовый 28 2 2 4" xfId="5470" xr:uid="{00000000-0005-0000-0000-0000FE210000}"/>
    <cellStyle name="Финансовый 28 2 2 5" xfId="7314" xr:uid="{00000000-0005-0000-0000-0000FF210000}"/>
    <cellStyle name="Финансовый 28 2 3" xfId="1431" xr:uid="{00000000-0005-0000-0000-000000220000}"/>
    <cellStyle name="Финансовый 28 2 3 2" xfId="1432" xr:uid="{00000000-0005-0000-0000-000001220000}"/>
    <cellStyle name="Финансовый 28 2 3 2 2" xfId="3405" xr:uid="{00000000-0005-0000-0000-000002220000}"/>
    <cellStyle name="Финансовый 28 2 3 2 3" xfId="5473" xr:uid="{00000000-0005-0000-0000-000003220000}"/>
    <cellStyle name="Финансовый 28 2 3 2 4" xfId="7317" xr:uid="{00000000-0005-0000-0000-000004220000}"/>
    <cellStyle name="Финансовый 28 2 3 3" xfId="3404" xr:uid="{00000000-0005-0000-0000-000005220000}"/>
    <cellStyle name="Финансовый 28 2 3 4" xfId="5472" xr:uid="{00000000-0005-0000-0000-000006220000}"/>
    <cellStyle name="Финансовый 28 2 3 5" xfId="7316" xr:uid="{00000000-0005-0000-0000-000007220000}"/>
    <cellStyle name="Финансовый 28 2 4" xfId="3401" xr:uid="{00000000-0005-0000-0000-000008220000}"/>
    <cellStyle name="Финансовый 28 2 4 2" xfId="5469" xr:uid="{00000000-0005-0000-0000-000009220000}"/>
    <cellStyle name="Финансовый 28 2 5" xfId="4215" xr:uid="{00000000-0005-0000-0000-00000A220000}"/>
    <cellStyle name="Финансовый 28 2 6" xfId="7313" xr:uid="{00000000-0005-0000-0000-00000B220000}"/>
    <cellStyle name="Финансовый 28 3" xfId="3400" xr:uid="{00000000-0005-0000-0000-00000C220000}"/>
    <cellStyle name="Финансовый 28 3 2" xfId="5468" xr:uid="{00000000-0005-0000-0000-00000D220000}"/>
    <cellStyle name="Финансовый 28 4" xfId="4214" xr:uid="{00000000-0005-0000-0000-00000E220000}"/>
    <cellStyle name="Финансовый 28 5" xfId="7312" xr:uid="{00000000-0005-0000-0000-00000F220000}"/>
    <cellStyle name="Финансовый 280" xfId="1433" xr:uid="{00000000-0005-0000-0000-000010220000}"/>
    <cellStyle name="Финансовый 280 2" xfId="3406" xr:uid="{00000000-0005-0000-0000-000011220000}"/>
    <cellStyle name="Финансовый 280 3" xfId="5474" xr:uid="{00000000-0005-0000-0000-000012220000}"/>
    <cellStyle name="Финансовый 280 4" xfId="7318" xr:uid="{00000000-0005-0000-0000-000013220000}"/>
    <cellStyle name="Финансовый 281" xfId="1434" xr:uid="{00000000-0005-0000-0000-000014220000}"/>
    <cellStyle name="Финансовый 281 2" xfId="3407" xr:uid="{00000000-0005-0000-0000-000015220000}"/>
    <cellStyle name="Финансовый 281 3" xfId="5475" xr:uid="{00000000-0005-0000-0000-000016220000}"/>
    <cellStyle name="Финансовый 281 4" xfId="7319" xr:uid="{00000000-0005-0000-0000-000017220000}"/>
    <cellStyle name="Финансовый 282" xfId="1435" xr:uid="{00000000-0005-0000-0000-000018220000}"/>
    <cellStyle name="Финансовый 282 2" xfId="3408" xr:uid="{00000000-0005-0000-0000-000019220000}"/>
    <cellStyle name="Финансовый 282 3" xfId="5476" xr:uid="{00000000-0005-0000-0000-00001A220000}"/>
    <cellStyle name="Финансовый 282 4" xfId="7320" xr:uid="{00000000-0005-0000-0000-00001B220000}"/>
    <cellStyle name="Финансовый 283" xfId="1436" xr:uid="{00000000-0005-0000-0000-00001C220000}"/>
    <cellStyle name="Финансовый 283 2" xfId="3409" xr:uid="{00000000-0005-0000-0000-00001D220000}"/>
    <cellStyle name="Финансовый 283 3" xfId="5477" xr:uid="{00000000-0005-0000-0000-00001E220000}"/>
    <cellStyle name="Финансовый 283 4" xfId="7321" xr:uid="{00000000-0005-0000-0000-00001F220000}"/>
    <cellStyle name="Финансовый 284" xfId="1437" xr:uid="{00000000-0005-0000-0000-000020220000}"/>
    <cellStyle name="Финансовый 284 2" xfId="3410" xr:uid="{00000000-0005-0000-0000-000021220000}"/>
    <cellStyle name="Финансовый 284 3" xfId="5478" xr:uid="{00000000-0005-0000-0000-000022220000}"/>
    <cellStyle name="Финансовый 284 4" xfId="7322" xr:uid="{00000000-0005-0000-0000-000023220000}"/>
    <cellStyle name="Финансовый 285" xfId="1438" xr:uid="{00000000-0005-0000-0000-000024220000}"/>
    <cellStyle name="Финансовый 285 2" xfId="3411" xr:uid="{00000000-0005-0000-0000-000025220000}"/>
    <cellStyle name="Финансовый 285 3" xfId="5479" xr:uid="{00000000-0005-0000-0000-000026220000}"/>
    <cellStyle name="Финансовый 285 4" xfId="7323" xr:uid="{00000000-0005-0000-0000-000027220000}"/>
    <cellStyle name="Финансовый 286" xfId="1439" xr:uid="{00000000-0005-0000-0000-000028220000}"/>
    <cellStyle name="Финансовый 286 2" xfId="3412" xr:uid="{00000000-0005-0000-0000-000029220000}"/>
    <cellStyle name="Финансовый 286 3" xfId="5480" xr:uid="{00000000-0005-0000-0000-00002A220000}"/>
    <cellStyle name="Финансовый 286 4" xfId="7324" xr:uid="{00000000-0005-0000-0000-00002B220000}"/>
    <cellStyle name="Финансовый 287" xfId="1440" xr:uid="{00000000-0005-0000-0000-00002C220000}"/>
    <cellStyle name="Финансовый 287 2" xfId="3413" xr:uid="{00000000-0005-0000-0000-00002D220000}"/>
    <cellStyle name="Финансовый 287 3" xfId="5481" xr:uid="{00000000-0005-0000-0000-00002E220000}"/>
    <cellStyle name="Финансовый 287 4" xfId="7325" xr:uid="{00000000-0005-0000-0000-00002F220000}"/>
    <cellStyle name="Финансовый 288" xfId="1441" xr:uid="{00000000-0005-0000-0000-000030220000}"/>
    <cellStyle name="Финансовый 288 2" xfId="3414" xr:uid="{00000000-0005-0000-0000-000031220000}"/>
    <cellStyle name="Финансовый 288 3" xfId="5482" xr:uid="{00000000-0005-0000-0000-000032220000}"/>
    <cellStyle name="Финансовый 288 4" xfId="7326" xr:uid="{00000000-0005-0000-0000-000033220000}"/>
    <cellStyle name="Финансовый 289" xfId="1442" xr:uid="{00000000-0005-0000-0000-000034220000}"/>
    <cellStyle name="Финансовый 289 2" xfId="3415" xr:uid="{00000000-0005-0000-0000-000035220000}"/>
    <cellStyle name="Финансовый 289 3" xfId="5483" xr:uid="{00000000-0005-0000-0000-000036220000}"/>
    <cellStyle name="Финансовый 289 4" xfId="7327" xr:uid="{00000000-0005-0000-0000-000037220000}"/>
    <cellStyle name="Финансовый 29" xfId="1443" xr:uid="{00000000-0005-0000-0000-000038220000}"/>
    <cellStyle name="Финансовый 29 2" xfId="1444" xr:uid="{00000000-0005-0000-0000-000039220000}"/>
    <cellStyle name="Финансовый 29 2 2" xfId="1445" xr:uid="{00000000-0005-0000-0000-00003A220000}"/>
    <cellStyle name="Финансовый 29 2 2 2" xfId="1446" xr:uid="{00000000-0005-0000-0000-00003B220000}"/>
    <cellStyle name="Финансовый 29 2 2 2 2" xfId="3419" xr:uid="{00000000-0005-0000-0000-00003C220000}"/>
    <cellStyle name="Финансовый 29 2 2 2 3" xfId="5487" xr:uid="{00000000-0005-0000-0000-00003D220000}"/>
    <cellStyle name="Финансовый 29 2 2 2 4" xfId="7331" xr:uid="{00000000-0005-0000-0000-00003E220000}"/>
    <cellStyle name="Финансовый 29 2 2 3" xfId="3418" xr:uid="{00000000-0005-0000-0000-00003F220000}"/>
    <cellStyle name="Финансовый 29 2 2 4" xfId="5486" xr:uid="{00000000-0005-0000-0000-000040220000}"/>
    <cellStyle name="Финансовый 29 2 2 5" xfId="7330" xr:uid="{00000000-0005-0000-0000-000041220000}"/>
    <cellStyle name="Финансовый 29 2 3" xfId="1447" xr:uid="{00000000-0005-0000-0000-000042220000}"/>
    <cellStyle name="Финансовый 29 2 3 2" xfId="1448" xr:uid="{00000000-0005-0000-0000-000043220000}"/>
    <cellStyle name="Финансовый 29 2 3 2 2" xfId="3421" xr:uid="{00000000-0005-0000-0000-000044220000}"/>
    <cellStyle name="Финансовый 29 2 3 2 3" xfId="5489" xr:uid="{00000000-0005-0000-0000-000045220000}"/>
    <cellStyle name="Финансовый 29 2 3 2 4" xfId="7333" xr:uid="{00000000-0005-0000-0000-000046220000}"/>
    <cellStyle name="Финансовый 29 2 3 3" xfId="3420" xr:uid="{00000000-0005-0000-0000-000047220000}"/>
    <cellStyle name="Финансовый 29 2 3 4" xfId="5488" xr:uid="{00000000-0005-0000-0000-000048220000}"/>
    <cellStyle name="Финансовый 29 2 3 5" xfId="7332" xr:uid="{00000000-0005-0000-0000-000049220000}"/>
    <cellStyle name="Финансовый 29 2 4" xfId="3417" xr:uid="{00000000-0005-0000-0000-00004A220000}"/>
    <cellStyle name="Финансовый 29 2 4 2" xfId="5485" xr:uid="{00000000-0005-0000-0000-00004B220000}"/>
    <cellStyle name="Финансовый 29 2 5" xfId="4217" xr:uid="{00000000-0005-0000-0000-00004C220000}"/>
    <cellStyle name="Финансовый 29 2 6" xfId="7329" xr:uid="{00000000-0005-0000-0000-00004D220000}"/>
    <cellStyle name="Финансовый 29 3" xfId="3416" xr:uid="{00000000-0005-0000-0000-00004E220000}"/>
    <cellStyle name="Финансовый 29 3 2" xfId="5484" xr:uid="{00000000-0005-0000-0000-00004F220000}"/>
    <cellStyle name="Финансовый 29 4" xfId="4216" xr:uid="{00000000-0005-0000-0000-000050220000}"/>
    <cellStyle name="Финансовый 29 5" xfId="7328" xr:uid="{00000000-0005-0000-0000-000051220000}"/>
    <cellStyle name="Финансовый 290" xfId="1449" xr:uid="{00000000-0005-0000-0000-000052220000}"/>
    <cellStyle name="Финансовый 290 2" xfId="3422" xr:uid="{00000000-0005-0000-0000-000053220000}"/>
    <cellStyle name="Финансовый 290 3" xfId="5490" xr:uid="{00000000-0005-0000-0000-000054220000}"/>
    <cellStyle name="Финансовый 290 4" xfId="7334" xr:uid="{00000000-0005-0000-0000-000055220000}"/>
    <cellStyle name="Финансовый 291" xfId="1450" xr:uid="{00000000-0005-0000-0000-000056220000}"/>
    <cellStyle name="Финансовый 291 2" xfId="3423" xr:uid="{00000000-0005-0000-0000-000057220000}"/>
    <cellStyle name="Финансовый 291 3" xfId="5491" xr:uid="{00000000-0005-0000-0000-000058220000}"/>
    <cellStyle name="Финансовый 291 4" xfId="7335" xr:uid="{00000000-0005-0000-0000-000059220000}"/>
    <cellStyle name="Финансовый 292" xfId="1451" xr:uid="{00000000-0005-0000-0000-00005A220000}"/>
    <cellStyle name="Финансовый 292 2" xfId="3424" xr:uid="{00000000-0005-0000-0000-00005B220000}"/>
    <cellStyle name="Финансовый 292 3" xfId="5492" xr:uid="{00000000-0005-0000-0000-00005C220000}"/>
    <cellStyle name="Финансовый 292 4" xfId="7336" xr:uid="{00000000-0005-0000-0000-00005D220000}"/>
    <cellStyle name="Финансовый 293" xfId="1452" xr:uid="{00000000-0005-0000-0000-00005E220000}"/>
    <cellStyle name="Финансовый 293 2" xfId="3425" xr:uid="{00000000-0005-0000-0000-00005F220000}"/>
    <cellStyle name="Финансовый 293 3" xfId="5493" xr:uid="{00000000-0005-0000-0000-000060220000}"/>
    <cellStyle name="Финансовый 293 4" xfId="7337" xr:uid="{00000000-0005-0000-0000-000061220000}"/>
    <cellStyle name="Финансовый 294" xfId="1453" xr:uid="{00000000-0005-0000-0000-000062220000}"/>
    <cellStyle name="Финансовый 294 2" xfId="3426" xr:uid="{00000000-0005-0000-0000-000063220000}"/>
    <cellStyle name="Финансовый 294 3" xfId="5494" xr:uid="{00000000-0005-0000-0000-000064220000}"/>
    <cellStyle name="Финансовый 294 4" xfId="7338" xr:uid="{00000000-0005-0000-0000-000065220000}"/>
    <cellStyle name="Финансовый 295" xfId="1454" xr:uid="{00000000-0005-0000-0000-000066220000}"/>
    <cellStyle name="Финансовый 295 2" xfId="3427" xr:uid="{00000000-0005-0000-0000-000067220000}"/>
    <cellStyle name="Финансовый 295 3" xfId="5495" xr:uid="{00000000-0005-0000-0000-000068220000}"/>
    <cellStyle name="Финансовый 295 4" xfId="7339" xr:uid="{00000000-0005-0000-0000-000069220000}"/>
    <cellStyle name="Финансовый 296" xfId="1455" xr:uid="{00000000-0005-0000-0000-00006A220000}"/>
    <cellStyle name="Финансовый 296 2" xfId="3428" xr:uid="{00000000-0005-0000-0000-00006B220000}"/>
    <cellStyle name="Финансовый 296 3" xfId="5496" xr:uid="{00000000-0005-0000-0000-00006C220000}"/>
    <cellStyle name="Финансовый 296 4" xfId="7340" xr:uid="{00000000-0005-0000-0000-00006D220000}"/>
    <cellStyle name="Финансовый 297" xfId="1456" xr:uid="{00000000-0005-0000-0000-00006E220000}"/>
    <cellStyle name="Финансовый 297 2" xfId="3429" xr:uid="{00000000-0005-0000-0000-00006F220000}"/>
    <cellStyle name="Финансовый 297 3" xfId="5497" xr:uid="{00000000-0005-0000-0000-000070220000}"/>
    <cellStyle name="Финансовый 297 4" xfId="7341" xr:uid="{00000000-0005-0000-0000-000071220000}"/>
    <cellStyle name="Финансовый 298" xfId="1457" xr:uid="{00000000-0005-0000-0000-000072220000}"/>
    <cellStyle name="Финансовый 298 2" xfId="3430" xr:uid="{00000000-0005-0000-0000-000073220000}"/>
    <cellStyle name="Финансовый 298 3" xfId="5498" xr:uid="{00000000-0005-0000-0000-000074220000}"/>
    <cellStyle name="Финансовый 298 4" xfId="7342" xr:uid="{00000000-0005-0000-0000-000075220000}"/>
    <cellStyle name="Финансовый 299" xfId="1458" xr:uid="{00000000-0005-0000-0000-000076220000}"/>
    <cellStyle name="Финансовый 299 2" xfId="3431" xr:uid="{00000000-0005-0000-0000-000077220000}"/>
    <cellStyle name="Финансовый 299 3" xfId="5499" xr:uid="{00000000-0005-0000-0000-000078220000}"/>
    <cellStyle name="Финансовый 299 4" xfId="7343" xr:uid="{00000000-0005-0000-0000-000079220000}"/>
    <cellStyle name="Финансовый 3" xfId="7" xr:uid="{00000000-0005-0000-0000-00007A220000}"/>
    <cellStyle name="Финансовый 3 2" xfId="1460" xr:uid="{00000000-0005-0000-0000-00007B220000}"/>
    <cellStyle name="Финансовый 3 2 2" xfId="1461" xr:uid="{00000000-0005-0000-0000-00007C220000}"/>
    <cellStyle name="Финансовый 3 2 2 2" xfId="1462" xr:uid="{00000000-0005-0000-0000-00007D220000}"/>
    <cellStyle name="Финансовый 3 2 2 2 2" xfId="3435" xr:uid="{00000000-0005-0000-0000-00007E220000}"/>
    <cellStyle name="Финансовый 3 2 2 2 3" xfId="5503" xr:uid="{00000000-0005-0000-0000-00007F220000}"/>
    <cellStyle name="Финансовый 3 2 2 2 4" xfId="7347" xr:uid="{00000000-0005-0000-0000-000080220000}"/>
    <cellStyle name="Финансовый 3 2 2 3" xfId="3434" xr:uid="{00000000-0005-0000-0000-000081220000}"/>
    <cellStyle name="Финансовый 3 2 2 4" xfId="5502" xr:uid="{00000000-0005-0000-0000-000082220000}"/>
    <cellStyle name="Финансовый 3 2 2 5" xfId="7346" xr:uid="{00000000-0005-0000-0000-000083220000}"/>
    <cellStyle name="Финансовый 3 2 3" xfId="1463" xr:uid="{00000000-0005-0000-0000-000084220000}"/>
    <cellStyle name="Финансовый 3 2 3 2" xfId="1464" xr:uid="{00000000-0005-0000-0000-000085220000}"/>
    <cellStyle name="Финансовый 3 2 3 2 2" xfId="3437" xr:uid="{00000000-0005-0000-0000-000086220000}"/>
    <cellStyle name="Финансовый 3 2 3 2 3" xfId="5505" xr:uid="{00000000-0005-0000-0000-000087220000}"/>
    <cellStyle name="Финансовый 3 2 3 2 4" xfId="7349" xr:uid="{00000000-0005-0000-0000-000088220000}"/>
    <cellStyle name="Финансовый 3 2 3 3" xfId="3436" xr:uid="{00000000-0005-0000-0000-000089220000}"/>
    <cellStyle name="Финансовый 3 2 3 4" xfId="5504" xr:uid="{00000000-0005-0000-0000-00008A220000}"/>
    <cellStyle name="Финансовый 3 2 3 5" xfId="7348" xr:uid="{00000000-0005-0000-0000-00008B220000}"/>
    <cellStyle name="Финансовый 3 2 4" xfId="3433" xr:uid="{00000000-0005-0000-0000-00008C220000}"/>
    <cellStyle name="Финансовый 3 2 4 2" xfId="5501" xr:uid="{00000000-0005-0000-0000-00008D220000}"/>
    <cellStyle name="Финансовый 3 2 5" xfId="4219" xr:uid="{00000000-0005-0000-0000-00008E220000}"/>
    <cellStyle name="Финансовый 3 2 6" xfId="7345" xr:uid="{00000000-0005-0000-0000-00008F220000}"/>
    <cellStyle name="Финансовый 3 3" xfId="1459" xr:uid="{00000000-0005-0000-0000-000090220000}"/>
    <cellStyle name="Финансовый 3 3 2" xfId="3432" xr:uid="{00000000-0005-0000-0000-000091220000}"/>
    <cellStyle name="Финансовый 3 3 3" xfId="5500" xr:uid="{00000000-0005-0000-0000-000092220000}"/>
    <cellStyle name="Финансовый 3 4" xfId="2159" xr:uid="{00000000-0005-0000-0000-000093220000}"/>
    <cellStyle name="Финансовый 3 5" xfId="4218" xr:uid="{00000000-0005-0000-0000-000094220000}"/>
    <cellStyle name="Финансовый 3 6" xfId="7344" xr:uid="{00000000-0005-0000-0000-000095220000}"/>
    <cellStyle name="Финансовый 30" xfId="1465" xr:uid="{00000000-0005-0000-0000-000096220000}"/>
    <cellStyle name="Финансовый 30 2" xfId="1466" xr:uid="{00000000-0005-0000-0000-000097220000}"/>
    <cellStyle name="Финансовый 30 2 2" xfId="1467" xr:uid="{00000000-0005-0000-0000-000098220000}"/>
    <cellStyle name="Финансовый 30 2 2 2" xfId="1468" xr:uid="{00000000-0005-0000-0000-000099220000}"/>
    <cellStyle name="Финансовый 30 2 2 2 2" xfId="3441" xr:uid="{00000000-0005-0000-0000-00009A220000}"/>
    <cellStyle name="Финансовый 30 2 2 2 3" xfId="5509" xr:uid="{00000000-0005-0000-0000-00009B220000}"/>
    <cellStyle name="Финансовый 30 2 2 2 4" xfId="7353" xr:uid="{00000000-0005-0000-0000-00009C220000}"/>
    <cellStyle name="Финансовый 30 2 2 3" xfId="3440" xr:uid="{00000000-0005-0000-0000-00009D220000}"/>
    <cellStyle name="Финансовый 30 2 2 4" xfId="5508" xr:uid="{00000000-0005-0000-0000-00009E220000}"/>
    <cellStyle name="Финансовый 30 2 2 5" xfId="7352" xr:uid="{00000000-0005-0000-0000-00009F220000}"/>
    <cellStyle name="Финансовый 30 2 3" xfId="1469" xr:uid="{00000000-0005-0000-0000-0000A0220000}"/>
    <cellStyle name="Финансовый 30 2 3 2" xfId="1470" xr:uid="{00000000-0005-0000-0000-0000A1220000}"/>
    <cellStyle name="Финансовый 30 2 3 2 2" xfId="3443" xr:uid="{00000000-0005-0000-0000-0000A2220000}"/>
    <cellStyle name="Финансовый 30 2 3 2 3" xfId="5511" xr:uid="{00000000-0005-0000-0000-0000A3220000}"/>
    <cellStyle name="Финансовый 30 2 3 2 4" xfId="7355" xr:uid="{00000000-0005-0000-0000-0000A4220000}"/>
    <cellStyle name="Финансовый 30 2 3 3" xfId="3442" xr:uid="{00000000-0005-0000-0000-0000A5220000}"/>
    <cellStyle name="Финансовый 30 2 3 4" xfId="5510" xr:uid="{00000000-0005-0000-0000-0000A6220000}"/>
    <cellStyle name="Финансовый 30 2 3 5" xfId="7354" xr:uid="{00000000-0005-0000-0000-0000A7220000}"/>
    <cellStyle name="Финансовый 30 2 4" xfId="3439" xr:uid="{00000000-0005-0000-0000-0000A8220000}"/>
    <cellStyle name="Финансовый 30 2 4 2" xfId="5507" xr:uid="{00000000-0005-0000-0000-0000A9220000}"/>
    <cellStyle name="Финансовый 30 2 5" xfId="4221" xr:uid="{00000000-0005-0000-0000-0000AA220000}"/>
    <cellStyle name="Финансовый 30 2 6" xfId="7351" xr:uid="{00000000-0005-0000-0000-0000AB220000}"/>
    <cellStyle name="Финансовый 30 3" xfId="3438" xr:uid="{00000000-0005-0000-0000-0000AC220000}"/>
    <cellStyle name="Финансовый 30 3 2" xfId="5506" xr:uid="{00000000-0005-0000-0000-0000AD220000}"/>
    <cellStyle name="Финансовый 30 4" xfId="4220" xr:uid="{00000000-0005-0000-0000-0000AE220000}"/>
    <cellStyle name="Финансовый 30 5" xfId="7350" xr:uid="{00000000-0005-0000-0000-0000AF220000}"/>
    <cellStyle name="Финансовый 300" xfId="1471" xr:uid="{00000000-0005-0000-0000-0000B0220000}"/>
    <cellStyle name="Финансовый 300 2" xfId="3444" xr:uid="{00000000-0005-0000-0000-0000B1220000}"/>
    <cellStyle name="Финансовый 300 3" xfId="5512" xr:uid="{00000000-0005-0000-0000-0000B2220000}"/>
    <cellStyle name="Финансовый 300 4" xfId="7356" xr:uid="{00000000-0005-0000-0000-0000B3220000}"/>
    <cellStyle name="Финансовый 301" xfId="1472" xr:uid="{00000000-0005-0000-0000-0000B4220000}"/>
    <cellStyle name="Финансовый 301 2" xfId="3445" xr:uid="{00000000-0005-0000-0000-0000B5220000}"/>
    <cellStyle name="Финансовый 301 3" xfId="5513" xr:uid="{00000000-0005-0000-0000-0000B6220000}"/>
    <cellStyle name="Финансовый 301 4" xfId="7357" xr:uid="{00000000-0005-0000-0000-0000B7220000}"/>
    <cellStyle name="Финансовый 302" xfId="1473" xr:uid="{00000000-0005-0000-0000-0000B8220000}"/>
    <cellStyle name="Финансовый 302 2" xfId="3446" xr:uid="{00000000-0005-0000-0000-0000B9220000}"/>
    <cellStyle name="Финансовый 302 3" xfId="5514" xr:uid="{00000000-0005-0000-0000-0000BA220000}"/>
    <cellStyle name="Финансовый 302 4" xfId="7358" xr:uid="{00000000-0005-0000-0000-0000BB220000}"/>
    <cellStyle name="Финансовый 303" xfId="1474" xr:uid="{00000000-0005-0000-0000-0000BC220000}"/>
    <cellStyle name="Финансовый 303 2" xfId="3447" xr:uid="{00000000-0005-0000-0000-0000BD220000}"/>
    <cellStyle name="Финансовый 303 3" xfId="5515" xr:uid="{00000000-0005-0000-0000-0000BE220000}"/>
    <cellStyle name="Финансовый 303 4" xfId="7359" xr:uid="{00000000-0005-0000-0000-0000BF220000}"/>
    <cellStyle name="Финансовый 304" xfId="1475" xr:uid="{00000000-0005-0000-0000-0000C0220000}"/>
    <cellStyle name="Финансовый 304 2" xfId="3448" xr:uid="{00000000-0005-0000-0000-0000C1220000}"/>
    <cellStyle name="Финансовый 304 3" xfId="5516" xr:uid="{00000000-0005-0000-0000-0000C2220000}"/>
    <cellStyle name="Финансовый 304 4" xfId="7360" xr:uid="{00000000-0005-0000-0000-0000C3220000}"/>
    <cellStyle name="Финансовый 305" xfId="1476" xr:uid="{00000000-0005-0000-0000-0000C4220000}"/>
    <cellStyle name="Финансовый 305 2" xfId="3449" xr:uid="{00000000-0005-0000-0000-0000C5220000}"/>
    <cellStyle name="Финансовый 305 3" xfId="5517" xr:uid="{00000000-0005-0000-0000-0000C6220000}"/>
    <cellStyle name="Финансовый 305 4" xfId="7361" xr:uid="{00000000-0005-0000-0000-0000C7220000}"/>
    <cellStyle name="Финансовый 306" xfId="1477" xr:uid="{00000000-0005-0000-0000-0000C8220000}"/>
    <cellStyle name="Финансовый 306 2" xfId="3450" xr:uid="{00000000-0005-0000-0000-0000C9220000}"/>
    <cellStyle name="Финансовый 306 3" xfId="5518" xr:uid="{00000000-0005-0000-0000-0000CA220000}"/>
    <cellStyle name="Финансовый 306 4" xfId="7362" xr:uid="{00000000-0005-0000-0000-0000CB220000}"/>
    <cellStyle name="Финансовый 307" xfId="1478" xr:uid="{00000000-0005-0000-0000-0000CC220000}"/>
    <cellStyle name="Финансовый 307 2" xfId="3451" xr:uid="{00000000-0005-0000-0000-0000CD220000}"/>
    <cellStyle name="Финансовый 307 3" xfId="5519" xr:uid="{00000000-0005-0000-0000-0000CE220000}"/>
    <cellStyle name="Финансовый 307 4" xfId="7363" xr:uid="{00000000-0005-0000-0000-0000CF220000}"/>
    <cellStyle name="Финансовый 308" xfId="1479" xr:uid="{00000000-0005-0000-0000-0000D0220000}"/>
    <cellStyle name="Финансовый 308 2" xfId="3452" xr:uid="{00000000-0005-0000-0000-0000D1220000}"/>
    <cellStyle name="Финансовый 308 3" xfId="5520" xr:uid="{00000000-0005-0000-0000-0000D2220000}"/>
    <cellStyle name="Финансовый 308 4" xfId="7364" xr:uid="{00000000-0005-0000-0000-0000D3220000}"/>
    <cellStyle name="Финансовый 309" xfId="1480" xr:uid="{00000000-0005-0000-0000-0000D4220000}"/>
    <cellStyle name="Финансовый 309 2" xfId="3453" xr:uid="{00000000-0005-0000-0000-0000D5220000}"/>
    <cellStyle name="Финансовый 309 3" xfId="5521" xr:uid="{00000000-0005-0000-0000-0000D6220000}"/>
    <cellStyle name="Финансовый 309 4" xfId="7365" xr:uid="{00000000-0005-0000-0000-0000D7220000}"/>
    <cellStyle name="Финансовый 31" xfId="1481" xr:uid="{00000000-0005-0000-0000-0000D8220000}"/>
    <cellStyle name="Финансовый 31 2" xfId="1482" xr:uid="{00000000-0005-0000-0000-0000D9220000}"/>
    <cellStyle name="Финансовый 31 2 2" xfId="1483" xr:uid="{00000000-0005-0000-0000-0000DA220000}"/>
    <cellStyle name="Финансовый 31 2 2 2" xfId="1484" xr:uid="{00000000-0005-0000-0000-0000DB220000}"/>
    <cellStyle name="Финансовый 31 2 2 2 2" xfId="3457" xr:uid="{00000000-0005-0000-0000-0000DC220000}"/>
    <cellStyle name="Финансовый 31 2 2 2 3" xfId="5525" xr:uid="{00000000-0005-0000-0000-0000DD220000}"/>
    <cellStyle name="Финансовый 31 2 2 2 4" xfId="7369" xr:uid="{00000000-0005-0000-0000-0000DE220000}"/>
    <cellStyle name="Финансовый 31 2 2 3" xfId="3456" xr:uid="{00000000-0005-0000-0000-0000DF220000}"/>
    <cellStyle name="Финансовый 31 2 2 4" xfId="5524" xr:uid="{00000000-0005-0000-0000-0000E0220000}"/>
    <cellStyle name="Финансовый 31 2 2 5" xfId="7368" xr:uid="{00000000-0005-0000-0000-0000E1220000}"/>
    <cellStyle name="Финансовый 31 2 3" xfId="1485" xr:uid="{00000000-0005-0000-0000-0000E2220000}"/>
    <cellStyle name="Финансовый 31 2 3 2" xfId="1486" xr:uid="{00000000-0005-0000-0000-0000E3220000}"/>
    <cellStyle name="Финансовый 31 2 3 2 2" xfId="3459" xr:uid="{00000000-0005-0000-0000-0000E4220000}"/>
    <cellStyle name="Финансовый 31 2 3 2 3" xfId="5527" xr:uid="{00000000-0005-0000-0000-0000E5220000}"/>
    <cellStyle name="Финансовый 31 2 3 2 4" xfId="7371" xr:uid="{00000000-0005-0000-0000-0000E6220000}"/>
    <cellStyle name="Финансовый 31 2 3 3" xfId="3458" xr:uid="{00000000-0005-0000-0000-0000E7220000}"/>
    <cellStyle name="Финансовый 31 2 3 4" xfId="5526" xr:uid="{00000000-0005-0000-0000-0000E8220000}"/>
    <cellStyle name="Финансовый 31 2 3 5" xfId="7370" xr:uid="{00000000-0005-0000-0000-0000E9220000}"/>
    <cellStyle name="Финансовый 31 2 4" xfId="3455" xr:uid="{00000000-0005-0000-0000-0000EA220000}"/>
    <cellStyle name="Финансовый 31 2 4 2" xfId="5523" xr:uid="{00000000-0005-0000-0000-0000EB220000}"/>
    <cellStyle name="Финансовый 31 2 5" xfId="4223" xr:uid="{00000000-0005-0000-0000-0000EC220000}"/>
    <cellStyle name="Финансовый 31 2 6" xfId="7367" xr:uid="{00000000-0005-0000-0000-0000ED220000}"/>
    <cellStyle name="Финансовый 31 3" xfId="3454" xr:uid="{00000000-0005-0000-0000-0000EE220000}"/>
    <cellStyle name="Финансовый 31 3 2" xfId="5522" xr:uid="{00000000-0005-0000-0000-0000EF220000}"/>
    <cellStyle name="Финансовый 31 4" xfId="4222" xr:uid="{00000000-0005-0000-0000-0000F0220000}"/>
    <cellStyle name="Финансовый 31 5" xfId="7366" xr:uid="{00000000-0005-0000-0000-0000F1220000}"/>
    <cellStyle name="Финансовый 310" xfId="1487" xr:uid="{00000000-0005-0000-0000-0000F2220000}"/>
    <cellStyle name="Финансовый 310 2" xfId="3460" xr:uid="{00000000-0005-0000-0000-0000F3220000}"/>
    <cellStyle name="Финансовый 310 3" xfId="5528" xr:uid="{00000000-0005-0000-0000-0000F4220000}"/>
    <cellStyle name="Финансовый 310 4" xfId="7372" xr:uid="{00000000-0005-0000-0000-0000F5220000}"/>
    <cellStyle name="Финансовый 311" xfId="1488" xr:uid="{00000000-0005-0000-0000-0000F6220000}"/>
    <cellStyle name="Финансовый 311 2" xfId="3461" xr:uid="{00000000-0005-0000-0000-0000F7220000}"/>
    <cellStyle name="Финансовый 311 3" xfId="5529" xr:uid="{00000000-0005-0000-0000-0000F8220000}"/>
    <cellStyle name="Финансовый 311 4" xfId="7373" xr:uid="{00000000-0005-0000-0000-0000F9220000}"/>
    <cellStyle name="Финансовый 312" xfId="1489" xr:uid="{00000000-0005-0000-0000-0000FA220000}"/>
    <cellStyle name="Финансовый 312 2" xfId="3462" xr:uid="{00000000-0005-0000-0000-0000FB220000}"/>
    <cellStyle name="Финансовый 312 3" xfId="5530" xr:uid="{00000000-0005-0000-0000-0000FC220000}"/>
    <cellStyle name="Финансовый 312 4" xfId="7374" xr:uid="{00000000-0005-0000-0000-0000FD220000}"/>
    <cellStyle name="Финансовый 313" xfId="1490" xr:uid="{00000000-0005-0000-0000-0000FE220000}"/>
    <cellStyle name="Финансовый 313 2" xfId="3463" xr:uid="{00000000-0005-0000-0000-0000FF220000}"/>
    <cellStyle name="Финансовый 313 3" xfId="5531" xr:uid="{00000000-0005-0000-0000-000000230000}"/>
    <cellStyle name="Финансовый 313 4" xfId="7375" xr:uid="{00000000-0005-0000-0000-000001230000}"/>
    <cellStyle name="Финансовый 314" xfId="1491" xr:uid="{00000000-0005-0000-0000-000002230000}"/>
    <cellStyle name="Финансовый 314 2" xfId="3464" xr:uid="{00000000-0005-0000-0000-000003230000}"/>
    <cellStyle name="Финансовый 314 3" xfId="5532" xr:uid="{00000000-0005-0000-0000-000004230000}"/>
    <cellStyle name="Финансовый 314 4" xfId="7376" xr:uid="{00000000-0005-0000-0000-000005230000}"/>
    <cellStyle name="Финансовый 315" xfId="1492" xr:uid="{00000000-0005-0000-0000-000006230000}"/>
    <cellStyle name="Финансовый 315 2" xfId="3465" xr:uid="{00000000-0005-0000-0000-000007230000}"/>
    <cellStyle name="Финансовый 315 3" xfId="5533" xr:uid="{00000000-0005-0000-0000-000008230000}"/>
    <cellStyle name="Финансовый 315 4" xfId="7377" xr:uid="{00000000-0005-0000-0000-000009230000}"/>
    <cellStyle name="Финансовый 316" xfId="1493" xr:uid="{00000000-0005-0000-0000-00000A230000}"/>
    <cellStyle name="Финансовый 316 2" xfId="3466" xr:uid="{00000000-0005-0000-0000-00000B230000}"/>
    <cellStyle name="Финансовый 316 3" xfId="5534" xr:uid="{00000000-0005-0000-0000-00000C230000}"/>
    <cellStyle name="Финансовый 316 4" xfId="7378" xr:uid="{00000000-0005-0000-0000-00000D230000}"/>
    <cellStyle name="Финансовый 317" xfId="1494" xr:uid="{00000000-0005-0000-0000-00000E230000}"/>
    <cellStyle name="Финансовый 317 2" xfId="3467" xr:uid="{00000000-0005-0000-0000-00000F230000}"/>
    <cellStyle name="Финансовый 317 3" xfId="5535" xr:uid="{00000000-0005-0000-0000-000010230000}"/>
    <cellStyle name="Финансовый 317 4" xfId="7379" xr:uid="{00000000-0005-0000-0000-000011230000}"/>
    <cellStyle name="Финансовый 318" xfId="1495" xr:uid="{00000000-0005-0000-0000-000012230000}"/>
    <cellStyle name="Финансовый 318 2" xfId="3468" xr:uid="{00000000-0005-0000-0000-000013230000}"/>
    <cellStyle name="Финансовый 318 3" xfId="5536" xr:uid="{00000000-0005-0000-0000-000014230000}"/>
    <cellStyle name="Финансовый 318 4" xfId="7380" xr:uid="{00000000-0005-0000-0000-000015230000}"/>
    <cellStyle name="Финансовый 319" xfId="1496" xr:uid="{00000000-0005-0000-0000-000016230000}"/>
    <cellStyle name="Финансовый 319 2" xfId="3469" xr:uid="{00000000-0005-0000-0000-000017230000}"/>
    <cellStyle name="Финансовый 319 3" xfId="5537" xr:uid="{00000000-0005-0000-0000-000018230000}"/>
    <cellStyle name="Финансовый 319 4" xfId="7381" xr:uid="{00000000-0005-0000-0000-000019230000}"/>
    <cellStyle name="Финансовый 32" xfId="1497" xr:uid="{00000000-0005-0000-0000-00001A230000}"/>
    <cellStyle name="Финансовый 32 2" xfId="1498" xr:uid="{00000000-0005-0000-0000-00001B230000}"/>
    <cellStyle name="Финансовый 32 2 2" xfId="3471" xr:uid="{00000000-0005-0000-0000-00001C230000}"/>
    <cellStyle name="Финансовый 32 2 3" xfId="5539" xr:uid="{00000000-0005-0000-0000-00001D230000}"/>
    <cellStyle name="Финансовый 32 2 4" xfId="7383" xr:uid="{00000000-0005-0000-0000-00001E230000}"/>
    <cellStyle name="Финансовый 32 3" xfId="3470" xr:uid="{00000000-0005-0000-0000-00001F230000}"/>
    <cellStyle name="Финансовый 32 3 2" xfId="5538" xr:uid="{00000000-0005-0000-0000-000020230000}"/>
    <cellStyle name="Финансовый 32 4" xfId="4224" xr:uid="{00000000-0005-0000-0000-000021230000}"/>
    <cellStyle name="Финансовый 32 5" xfId="7382" xr:uid="{00000000-0005-0000-0000-000022230000}"/>
    <cellStyle name="Финансовый 320" xfId="1499" xr:uid="{00000000-0005-0000-0000-000023230000}"/>
    <cellStyle name="Финансовый 320 2" xfId="3472" xr:uid="{00000000-0005-0000-0000-000024230000}"/>
    <cellStyle name="Финансовый 320 3" xfId="5540" xr:uid="{00000000-0005-0000-0000-000025230000}"/>
    <cellStyle name="Финансовый 320 4" xfId="7384" xr:uid="{00000000-0005-0000-0000-000026230000}"/>
    <cellStyle name="Финансовый 321" xfId="1500" xr:uid="{00000000-0005-0000-0000-000027230000}"/>
    <cellStyle name="Финансовый 321 2" xfId="3473" xr:uid="{00000000-0005-0000-0000-000028230000}"/>
    <cellStyle name="Финансовый 321 3" xfId="5541" xr:uid="{00000000-0005-0000-0000-000029230000}"/>
    <cellStyle name="Финансовый 321 4" xfId="7385" xr:uid="{00000000-0005-0000-0000-00002A230000}"/>
    <cellStyle name="Финансовый 322" xfId="1501" xr:uid="{00000000-0005-0000-0000-00002B230000}"/>
    <cellStyle name="Финансовый 322 2" xfId="3474" xr:uid="{00000000-0005-0000-0000-00002C230000}"/>
    <cellStyle name="Финансовый 322 3" xfId="5542" xr:uid="{00000000-0005-0000-0000-00002D230000}"/>
    <cellStyle name="Финансовый 322 4" xfId="7386" xr:uid="{00000000-0005-0000-0000-00002E230000}"/>
    <cellStyle name="Финансовый 323" xfId="1502" xr:uid="{00000000-0005-0000-0000-00002F230000}"/>
    <cellStyle name="Финансовый 323 2" xfId="3475" xr:uid="{00000000-0005-0000-0000-000030230000}"/>
    <cellStyle name="Финансовый 323 3" xfId="5543" xr:uid="{00000000-0005-0000-0000-000031230000}"/>
    <cellStyle name="Финансовый 323 4" xfId="7387" xr:uid="{00000000-0005-0000-0000-000032230000}"/>
    <cellStyle name="Финансовый 324" xfId="1503" xr:uid="{00000000-0005-0000-0000-000033230000}"/>
    <cellStyle name="Финансовый 324 2" xfId="3476" xr:uid="{00000000-0005-0000-0000-000034230000}"/>
    <cellStyle name="Финансовый 324 3" xfId="5544" xr:uid="{00000000-0005-0000-0000-000035230000}"/>
    <cellStyle name="Финансовый 324 4" xfId="7388" xr:uid="{00000000-0005-0000-0000-000036230000}"/>
    <cellStyle name="Финансовый 325" xfId="1504" xr:uid="{00000000-0005-0000-0000-000037230000}"/>
    <cellStyle name="Финансовый 325 2" xfId="3477" xr:uid="{00000000-0005-0000-0000-000038230000}"/>
    <cellStyle name="Финансовый 325 3" xfId="5545" xr:uid="{00000000-0005-0000-0000-000039230000}"/>
    <cellStyle name="Финансовый 325 4" xfId="7389" xr:uid="{00000000-0005-0000-0000-00003A230000}"/>
    <cellStyle name="Финансовый 326" xfId="1505" xr:uid="{00000000-0005-0000-0000-00003B230000}"/>
    <cellStyle name="Финансовый 326 2" xfId="3478" xr:uid="{00000000-0005-0000-0000-00003C230000}"/>
    <cellStyle name="Финансовый 326 3" xfId="5546" xr:uid="{00000000-0005-0000-0000-00003D230000}"/>
    <cellStyle name="Финансовый 326 4" xfId="7390" xr:uid="{00000000-0005-0000-0000-00003E230000}"/>
    <cellStyle name="Финансовый 327" xfId="1506" xr:uid="{00000000-0005-0000-0000-00003F230000}"/>
    <cellStyle name="Финансовый 327 2" xfId="3479" xr:uid="{00000000-0005-0000-0000-000040230000}"/>
    <cellStyle name="Финансовый 327 3" xfId="5547" xr:uid="{00000000-0005-0000-0000-000041230000}"/>
    <cellStyle name="Финансовый 327 4" xfId="7391" xr:uid="{00000000-0005-0000-0000-000042230000}"/>
    <cellStyle name="Финансовый 328" xfId="1507" xr:uid="{00000000-0005-0000-0000-000043230000}"/>
    <cellStyle name="Финансовый 328 2" xfId="3480" xr:uid="{00000000-0005-0000-0000-000044230000}"/>
    <cellStyle name="Финансовый 328 3" xfId="5548" xr:uid="{00000000-0005-0000-0000-000045230000}"/>
    <cellStyle name="Финансовый 328 4" xfId="7392" xr:uid="{00000000-0005-0000-0000-000046230000}"/>
    <cellStyle name="Финансовый 329" xfId="1508" xr:uid="{00000000-0005-0000-0000-000047230000}"/>
    <cellStyle name="Финансовый 329 2" xfId="3481" xr:uid="{00000000-0005-0000-0000-000048230000}"/>
    <cellStyle name="Финансовый 329 3" xfId="5549" xr:uid="{00000000-0005-0000-0000-000049230000}"/>
    <cellStyle name="Финансовый 329 4" xfId="7393" xr:uid="{00000000-0005-0000-0000-00004A230000}"/>
    <cellStyle name="Финансовый 33" xfId="1509" xr:uid="{00000000-0005-0000-0000-00004B230000}"/>
    <cellStyle name="Финансовый 33 2" xfId="1510" xr:uid="{00000000-0005-0000-0000-00004C230000}"/>
    <cellStyle name="Финансовый 33 2 2" xfId="3483" xr:uid="{00000000-0005-0000-0000-00004D230000}"/>
    <cellStyle name="Финансовый 33 2 3" xfId="5551" xr:uid="{00000000-0005-0000-0000-00004E230000}"/>
    <cellStyle name="Финансовый 33 2 4" xfId="7395" xr:uid="{00000000-0005-0000-0000-00004F230000}"/>
    <cellStyle name="Финансовый 33 3" xfId="3482" xr:uid="{00000000-0005-0000-0000-000050230000}"/>
    <cellStyle name="Финансовый 33 3 2" xfId="5550" xr:uid="{00000000-0005-0000-0000-000051230000}"/>
    <cellStyle name="Финансовый 33 4" xfId="4237" xr:uid="{00000000-0005-0000-0000-000052230000}"/>
    <cellStyle name="Финансовый 33 5" xfId="7394" xr:uid="{00000000-0005-0000-0000-000053230000}"/>
    <cellStyle name="Финансовый 330" xfId="1511" xr:uid="{00000000-0005-0000-0000-000054230000}"/>
    <cellStyle name="Финансовый 330 2" xfId="3484" xr:uid="{00000000-0005-0000-0000-000055230000}"/>
    <cellStyle name="Финансовый 330 3" xfId="5552" xr:uid="{00000000-0005-0000-0000-000056230000}"/>
    <cellStyle name="Финансовый 330 4" xfId="7396" xr:uid="{00000000-0005-0000-0000-000057230000}"/>
    <cellStyle name="Финансовый 331" xfId="1512" xr:uid="{00000000-0005-0000-0000-000058230000}"/>
    <cellStyle name="Финансовый 331 2" xfId="3485" xr:uid="{00000000-0005-0000-0000-000059230000}"/>
    <cellStyle name="Финансовый 331 3" xfId="5553" xr:uid="{00000000-0005-0000-0000-00005A230000}"/>
    <cellStyle name="Финансовый 331 4" xfId="7397" xr:uid="{00000000-0005-0000-0000-00005B230000}"/>
    <cellStyle name="Финансовый 332" xfId="1513" xr:uid="{00000000-0005-0000-0000-00005C230000}"/>
    <cellStyle name="Финансовый 332 2" xfId="3486" xr:uid="{00000000-0005-0000-0000-00005D230000}"/>
    <cellStyle name="Финансовый 332 3" xfId="5554" xr:uid="{00000000-0005-0000-0000-00005E230000}"/>
    <cellStyle name="Финансовый 332 4" xfId="7398" xr:uid="{00000000-0005-0000-0000-00005F230000}"/>
    <cellStyle name="Финансовый 333" xfId="1514" xr:uid="{00000000-0005-0000-0000-000060230000}"/>
    <cellStyle name="Финансовый 333 2" xfId="3487" xr:uid="{00000000-0005-0000-0000-000061230000}"/>
    <cellStyle name="Финансовый 333 3" xfId="5555" xr:uid="{00000000-0005-0000-0000-000062230000}"/>
    <cellStyle name="Финансовый 333 4" xfId="7399" xr:uid="{00000000-0005-0000-0000-000063230000}"/>
    <cellStyle name="Финансовый 334" xfId="1515" xr:uid="{00000000-0005-0000-0000-000064230000}"/>
    <cellStyle name="Финансовый 334 2" xfId="3488" xr:uid="{00000000-0005-0000-0000-000065230000}"/>
    <cellStyle name="Финансовый 334 3" xfId="5556" xr:uid="{00000000-0005-0000-0000-000066230000}"/>
    <cellStyle name="Финансовый 334 4" xfId="7400" xr:uid="{00000000-0005-0000-0000-000067230000}"/>
    <cellStyle name="Финансовый 335" xfId="1516" xr:uid="{00000000-0005-0000-0000-000068230000}"/>
    <cellStyle name="Финансовый 335 2" xfId="3489" xr:uid="{00000000-0005-0000-0000-000069230000}"/>
    <cellStyle name="Финансовый 335 3" xfId="5557" xr:uid="{00000000-0005-0000-0000-00006A230000}"/>
    <cellStyle name="Финансовый 335 4" xfId="7401" xr:uid="{00000000-0005-0000-0000-00006B230000}"/>
    <cellStyle name="Финансовый 336" xfId="1517" xr:uid="{00000000-0005-0000-0000-00006C230000}"/>
    <cellStyle name="Финансовый 336 2" xfId="3490" xr:uid="{00000000-0005-0000-0000-00006D230000}"/>
    <cellStyle name="Финансовый 336 3" xfId="5558" xr:uid="{00000000-0005-0000-0000-00006E230000}"/>
    <cellStyle name="Финансовый 336 4" xfId="7402" xr:uid="{00000000-0005-0000-0000-00006F230000}"/>
    <cellStyle name="Финансовый 337" xfId="1518" xr:uid="{00000000-0005-0000-0000-000070230000}"/>
    <cellStyle name="Финансовый 337 2" xfId="3491" xr:uid="{00000000-0005-0000-0000-000071230000}"/>
    <cellStyle name="Финансовый 337 3" xfId="5559" xr:uid="{00000000-0005-0000-0000-000072230000}"/>
    <cellStyle name="Финансовый 337 4" xfId="7403" xr:uid="{00000000-0005-0000-0000-000073230000}"/>
    <cellStyle name="Финансовый 338" xfId="1519" xr:uid="{00000000-0005-0000-0000-000074230000}"/>
    <cellStyle name="Финансовый 338 2" xfId="3492" xr:uid="{00000000-0005-0000-0000-000075230000}"/>
    <cellStyle name="Финансовый 338 3" xfId="5560" xr:uid="{00000000-0005-0000-0000-000076230000}"/>
    <cellStyle name="Финансовый 338 4" xfId="7404" xr:uid="{00000000-0005-0000-0000-000077230000}"/>
    <cellStyle name="Финансовый 339" xfId="1520" xr:uid="{00000000-0005-0000-0000-000078230000}"/>
    <cellStyle name="Финансовый 339 2" xfId="3493" xr:uid="{00000000-0005-0000-0000-000079230000}"/>
    <cellStyle name="Финансовый 339 3" xfId="5561" xr:uid="{00000000-0005-0000-0000-00007A230000}"/>
    <cellStyle name="Финансовый 339 4" xfId="7405" xr:uid="{00000000-0005-0000-0000-00007B230000}"/>
    <cellStyle name="Финансовый 34" xfId="1521" xr:uid="{00000000-0005-0000-0000-00007C230000}"/>
    <cellStyle name="Финансовый 34 2" xfId="1522" xr:uid="{00000000-0005-0000-0000-00007D230000}"/>
    <cellStyle name="Финансовый 34 2 2" xfId="3495" xr:uid="{00000000-0005-0000-0000-00007E230000}"/>
    <cellStyle name="Финансовый 34 2 3" xfId="5563" xr:uid="{00000000-0005-0000-0000-00007F230000}"/>
    <cellStyle name="Финансовый 34 2 4" xfId="7407" xr:uid="{00000000-0005-0000-0000-000080230000}"/>
    <cellStyle name="Финансовый 34 3" xfId="3494" xr:uid="{00000000-0005-0000-0000-000081230000}"/>
    <cellStyle name="Финансовый 34 4" xfId="5562" xr:uid="{00000000-0005-0000-0000-000082230000}"/>
    <cellStyle name="Финансовый 34 5" xfId="7406" xr:uid="{00000000-0005-0000-0000-000083230000}"/>
    <cellStyle name="Финансовый 340" xfId="1523" xr:uid="{00000000-0005-0000-0000-000084230000}"/>
    <cellStyle name="Финансовый 340 2" xfId="3496" xr:uid="{00000000-0005-0000-0000-000085230000}"/>
    <cellStyle name="Финансовый 340 3" xfId="5564" xr:uid="{00000000-0005-0000-0000-000086230000}"/>
    <cellStyle name="Финансовый 340 4" xfId="7408" xr:uid="{00000000-0005-0000-0000-000087230000}"/>
    <cellStyle name="Финансовый 341" xfId="1524" xr:uid="{00000000-0005-0000-0000-000088230000}"/>
    <cellStyle name="Финансовый 341 2" xfId="3497" xr:uid="{00000000-0005-0000-0000-000089230000}"/>
    <cellStyle name="Финансовый 341 3" xfId="5565" xr:uid="{00000000-0005-0000-0000-00008A230000}"/>
    <cellStyle name="Финансовый 341 4" xfId="7409" xr:uid="{00000000-0005-0000-0000-00008B230000}"/>
    <cellStyle name="Финансовый 342" xfId="1525" xr:uid="{00000000-0005-0000-0000-00008C230000}"/>
    <cellStyle name="Финансовый 342 2" xfId="3498" xr:uid="{00000000-0005-0000-0000-00008D230000}"/>
    <cellStyle name="Финансовый 342 3" xfId="5566" xr:uid="{00000000-0005-0000-0000-00008E230000}"/>
    <cellStyle name="Финансовый 342 4" xfId="7410" xr:uid="{00000000-0005-0000-0000-00008F230000}"/>
    <cellStyle name="Финансовый 343" xfId="1526" xr:uid="{00000000-0005-0000-0000-000090230000}"/>
    <cellStyle name="Финансовый 343 2" xfId="3499" xr:uid="{00000000-0005-0000-0000-000091230000}"/>
    <cellStyle name="Финансовый 343 3" xfId="5567" xr:uid="{00000000-0005-0000-0000-000092230000}"/>
    <cellStyle name="Финансовый 343 4" xfId="7411" xr:uid="{00000000-0005-0000-0000-000093230000}"/>
    <cellStyle name="Финансовый 344" xfId="1527" xr:uid="{00000000-0005-0000-0000-000094230000}"/>
    <cellStyle name="Финансовый 344 2" xfId="3500" xr:uid="{00000000-0005-0000-0000-000095230000}"/>
    <cellStyle name="Финансовый 344 3" xfId="5568" xr:uid="{00000000-0005-0000-0000-000096230000}"/>
    <cellStyle name="Финансовый 344 4" xfId="7412" xr:uid="{00000000-0005-0000-0000-000097230000}"/>
    <cellStyle name="Финансовый 345" xfId="1528" xr:uid="{00000000-0005-0000-0000-000098230000}"/>
    <cellStyle name="Финансовый 345 2" xfId="3501" xr:uid="{00000000-0005-0000-0000-000099230000}"/>
    <cellStyle name="Финансовый 345 3" xfId="5569" xr:uid="{00000000-0005-0000-0000-00009A230000}"/>
    <cellStyle name="Финансовый 345 4" xfId="7413" xr:uid="{00000000-0005-0000-0000-00009B230000}"/>
    <cellStyle name="Финансовый 346" xfId="1529" xr:uid="{00000000-0005-0000-0000-00009C230000}"/>
    <cellStyle name="Финансовый 346 2" xfId="3502" xr:uid="{00000000-0005-0000-0000-00009D230000}"/>
    <cellStyle name="Финансовый 346 3" xfId="5570" xr:uid="{00000000-0005-0000-0000-00009E230000}"/>
    <cellStyle name="Финансовый 346 4" xfId="7414" xr:uid="{00000000-0005-0000-0000-00009F230000}"/>
    <cellStyle name="Финансовый 347" xfId="1530" xr:uid="{00000000-0005-0000-0000-0000A0230000}"/>
    <cellStyle name="Финансовый 347 2" xfId="3503" xr:uid="{00000000-0005-0000-0000-0000A1230000}"/>
    <cellStyle name="Финансовый 347 3" xfId="5571" xr:uid="{00000000-0005-0000-0000-0000A2230000}"/>
    <cellStyle name="Финансовый 347 4" xfId="7415" xr:uid="{00000000-0005-0000-0000-0000A3230000}"/>
    <cellStyle name="Финансовый 348" xfId="1531" xr:uid="{00000000-0005-0000-0000-0000A4230000}"/>
    <cellStyle name="Финансовый 348 2" xfId="3504" xr:uid="{00000000-0005-0000-0000-0000A5230000}"/>
    <cellStyle name="Финансовый 348 3" xfId="5572" xr:uid="{00000000-0005-0000-0000-0000A6230000}"/>
    <cellStyle name="Финансовый 348 4" xfId="7416" xr:uid="{00000000-0005-0000-0000-0000A7230000}"/>
    <cellStyle name="Финансовый 349" xfId="1532" xr:uid="{00000000-0005-0000-0000-0000A8230000}"/>
    <cellStyle name="Финансовый 349 2" xfId="3505" xr:uid="{00000000-0005-0000-0000-0000A9230000}"/>
    <cellStyle name="Финансовый 349 3" xfId="5573" xr:uid="{00000000-0005-0000-0000-0000AA230000}"/>
    <cellStyle name="Финансовый 349 4" xfId="7417" xr:uid="{00000000-0005-0000-0000-0000AB230000}"/>
    <cellStyle name="Финансовый 35" xfId="1533" xr:uid="{00000000-0005-0000-0000-0000AC230000}"/>
    <cellStyle name="Финансовый 35 2" xfId="1534" xr:uid="{00000000-0005-0000-0000-0000AD230000}"/>
    <cellStyle name="Финансовый 35 2 2" xfId="3507" xr:uid="{00000000-0005-0000-0000-0000AE230000}"/>
    <cellStyle name="Финансовый 35 2 3" xfId="5575" xr:uid="{00000000-0005-0000-0000-0000AF230000}"/>
    <cellStyle name="Финансовый 35 2 4" xfId="7419" xr:uid="{00000000-0005-0000-0000-0000B0230000}"/>
    <cellStyle name="Финансовый 35 3" xfId="3506" xr:uid="{00000000-0005-0000-0000-0000B1230000}"/>
    <cellStyle name="Финансовый 35 4" xfId="5574" xr:uid="{00000000-0005-0000-0000-0000B2230000}"/>
    <cellStyle name="Финансовый 35 5" xfId="7418" xr:uid="{00000000-0005-0000-0000-0000B3230000}"/>
    <cellStyle name="Финансовый 350" xfId="1535" xr:uid="{00000000-0005-0000-0000-0000B4230000}"/>
    <cellStyle name="Финансовый 350 2" xfId="3508" xr:uid="{00000000-0005-0000-0000-0000B5230000}"/>
    <cellStyle name="Финансовый 350 3" xfId="5576" xr:uid="{00000000-0005-0000-0000-0000B6230000}"/>
    <cellStyle name="Финансовый 350 4" xfId="7420" xr:uid="{00000000-0005-0000-0000-0000B7230000}"/>
    <cellStyle name="Финансовый 351" xfId="1536" xr:uid="{00000000-0005-0000-0000-0000B8230000}"/>
    <cellStyle name="Финансовый 351 2" xfId="3509" xr:uid="{00000000-0005-0000-0000-0000B9230000}"/>
    <cellStyle name="Финансовый 351 3" xfId="5577" xr:uid="{00000000-0005-0000-0000-0000BA230000}"/>
    <cellStyle name="Финансовый 351 4" xfId="7421" xr:uid="{00000000-0005-0000-0000-0000BB230000}"/>
    <cellStyle name="Финансовый 352" xfId="1537" xr:uid="{00000000-0005-0000-0000-0000BC230000}"/>
    <cellStyle name="Финансовый 352 2" xfId="3510" xr:uid="{00000000-0005-0000-0000-0000BD230000}"/>
    <cellStyle name="Финансовый 352 3" xfId="5578" xr:uid="{00000000-0005-0000-0000-0000BE230000}"/>
    <cellStyle name="Финансовый 352 4" xfId="7422" xr:uid="{00000000-0005-0000-0000-0000BF230000}"/>
    <cellStyle name="Финансовый 353" xfId="1538" xr:uid="{00000000-0005-0000-0000-0000C0230000}"/>
    <cellStyle name="Финансовый 353 2" xfId="3511" xr:uid="{00000000-0005-0000-0000-0000C1230000}"/>
    <cellStyle name="Финансовый 353 3" xfId="5579" xr:uid="{00000000-0005-0000-0000-0000C2230000}"/>
    <cellStyle name="Финансовый 353 4" xfId="7423" xr:uid="{00000000-0005-0000-0000-0000C3230000}"/>
    <cellStyle name="Финансовый 354" xfId="1539" xr:uid="{00000000-0005-0000-0000-0000C4230000}"/>
    <cellStyle name="Финансовый 354 2" xfId="3512" xr:uid="{00000000-0005-0000-0000-0000C5230000}"/>
    <cellStyle name="Финансовый 354 3" xfId="5580" xr:uid="{00000000-0005-0000-0000-0000C6230000}"/>
    <cellStyle name="Финансовый 354 4" xfId="7424" xr:uid="{00000000-0005-0000-0000-0000C7230000}"/>
    <cellStyle name="Финансовый 355" xfId="1540" xr:uid="{00000000-0005-0000-0000-0000C8230000}"/>
    <cellStyle name="Финансовый 355 2" xfId="3513" xr:uid="{00000000-0005-0000-0000-0000C9230000}"/>
    <cellStyle name="Финансовый 355 3" xfId="5581" xr:uid="{00000000-0005-0000-0000-0000CA230000}"/>
    <cellStyle name="Финансовый 355 4" xfId="7425" xr:uid="{00000000-0005-0000-0000-0000CB230000}"/>
    <cellStyle name="Финансовый 356" xfId="1541" xr:uid="{00000000-0005-0000-0000-0000CC230000}"/>
    <cellStyle name="Финансовый 356 2" xfId="3514" xr:uid="{00000000-0005-0000-0000-0000CD230000}"/>
    <cellStyle name="Финансовый 356 3" xfId="5582" xr:uid="{00000000-0005-0000-0000-0000CE230000}"/>
    <cellStyle name="Финансовый 356 4" xfId="7426" xr:uid="{00000000-0005-0000-0000-0000CF230000}"/>
    <cellStyle name="Финансовый 357" xfId="1542" xr:uid="{00000000-0005-0000-0000-0000D0230000}"/>
    <cellStyle name="Финансовый 357 2" xfId="3515" xr:uid="{00000000-0005-0000-0000-0000D1230000}"/>
    <cellStyle name="Финансовый 357 3" xfId="5583" xr:uid="{00000000-0005-0000-0000-0000D2230000}"/>
    <cellStyle name="Финансовый 357 4" xfId="7427" xr:uid="{00000000-0005-0000-0000-0000D3230000}"/>
    <cellStyle name="Финансовый 358" xfId="1543" xr:uid="{00000000-0005-0000-0000-0000D4230000}"/>
    <cellStyle name="Финансовый 358 2" xfId="3516" xr:uid="{00000000-0005-0000-0000-0000D5230000}"/>
    <cellStyle name="Финансовый 358 3" xfId="5584" xr:uid="{00000000-0005-0000-0000-0000D6230000}"/>
    <cellStyle name="Финансовый 358 4" xfId="7428" xr:uid="{00000000-0005-0000-0000-0000D7230000}"/>
    <cellStyle name="Финансовый 359" xfId="1544" xr:uid="{00000000-0005-0000-0000-0000D8230000}"/>
    <cellStyle name="Финансовый 359 2" xfId="3517" xr:uid="{00000000-0005-0000-0000-0000D9230000}"/>
    <cellStyle name="Финансовый 359 3" xfId="5585" xr:uid="{00000000-0005-0000-0000-0000DA230000}"/>
    <cellStyle name="Финансовый 359 4" xfId="7429" xr:uid="{00000000-0005-0000-0000-0000DB230000}"/>
    <cellStyle name="Финансовый 36" xfId="1545" xr:uid="{00000000-0005-0000-0000-0000DC230000}"/>
    <cellStyle name="Финансовый 36 2" xfId="1546" xr:uid="{00000000-0005-0000-0000-0000DD230000}"/>
    <cellStyle name="Финансовый 36 2 2" xfId="3519" xr:uid="{00000000-0005-0000-0000-0000DE230000}"/>
    <cellStyle name="Финансовый 36 2 3" xfId="5587" xr:uid="{00000000-0005-0000-0000-0000DF230000}"/>
    <cellStyle name="Финансовый 36 2 4" xfId="7431" xr:uid="{00000000-0005-0000-0000-0000E0230000}"/>
    <cellStyle name="Финансовый 36 3" xfId="3518" xr:uid="{00000000-0005-0000-0000-0000E1230000}"/>
    <cellStyle name="Финансовый 36 4" xfId="5586" xr:uid="{00000000-0005-0000-0000-0000E2230000}"/>
    <cellStyle name="Финансовый 36 5" xfId="7430" xr:uid="{00000000-0005-0000-0000-0000E3230000}"/>
    <cellStyle name="Финансовый 360" xfId="1547" xr:uid="{00000000-0005-0000-0000-0000E4230000}"/>
    <cellStyle name="Финансовый 360 2" xfId="3520" xr:uid="{00000000-0005-0000-0000-0000E5230000}"/>
    <cellStyle name="Финансовый 360 3" xfId="5588" xr:uid="{00000000-0005-0000-0000-0000E6230000}"/>
    <cellStyle name="Финансовый 360 4" xfId="7432" xr:uid="{00000000-0005-0000-0000-0000E7230000}"/>
    <cellStyle name="Финансовый 361" xfId="1548" xr:uid="{00000000-0005-0000-0000-0000E8230000}"/>
    <cellStyle name="Финансовый 361 2" xfId="3521" xr:uid="{00000000-0005-0000-0000-0000E9230000}"/>
    <cellStyle name="Финансовый 361 3" xfId="5589" xr:uid="{00000000-0005-0000-0000-0000EA230000}"/>
    <cellStyle name="Финансовый 361 4" xfId="7433" xr:uid="{00000000-0005-0000-0000-0000EB230000}"/>
    <cellStyle name="Финансовый 362" xfId="1549" xr:uid="{00000000-0005-0000-0000-0000EC230000}"/>
    <cellStyle name="Финансовый 362 2" xfId="3522" xr:uid="{00000000-0005-0000-0000-0000ED230000}"/>
    <cellStyle name="Финансовый 362 3" xfId="5590" xr:uid="{00000000-0005-0000-0000-0000EE230000}"/>
    <cellStyle name="Финансовый 362 4" xfId="7434" xr:uid="{00000000-0005-0000-0000-0000EF230000}"/>
    <cellStyle name="Финансовый 363" xfId="1550" xr:uid="{00000000-0005-0000-0000-0000F0230000}"/>
    <cellStyle name="Финансовый 363 2" xfId="3523" xr:uid="{00000000-0005-0000-0000-0000F1230000}"/>
    <cellStyle name="Финансовый 363 3" xfId="5591" xr:uid="{00000000-0005-0000-0000-0000F2230000}"/>
    <cellStyle name="Финансовый 363 4" xfId="7435" xr:uid="{00000000-0005-0000-0000-0000F3230000}"/>
    <cellStyle name="Финансовый 364" xfId="1551" xr:uid="{00000000-0005-0000-0000-0000F4230000}"/>
    <cellStyle name="Финансовый 364 2" xfId="3524" xr:uid="{00000000-0005-0000-0000-0000F5230000}"/>
    <cellStyle name="Финансовый 364 3" xfId="5592" xr:uid="{00000000-0005-0000-0000-0000F6230000}"/>
    <cellStyle name="Финансовый 364 4" xfId="7436" xr:uid="{00000000-0005-0000-0000-0000F7230000}"/>
    <cellStyle name="Финансовый 365" xfId="1552" xr:uid="{00000000-0005-0000-0000-0000F8230000}"/>
    <cellStyle name="Финансовый 365 2" xfId="3525" xr:uid="{00000000-0005-0000-0000-0000F9230000}"/>
    <cellStyle name="Финансовый 365 3" xfId="5593" xr:uid="{00000000-0005-0000-0000-0000FA230000}"/>
    <cellStyle name="Финансовый 365 4" xfId="7437" xr:uid="{00000000-0005-0000-0000-0000FB230000}"/>
    <cellStyle name="Финансовый 366" xfId="1553" xr:uid="{00000000-0005-0000-0000-0000FC230000}"/>
    <cellStyle name="Финансовый 366 2" xfId="3526" xr:uid="{00000000-0005-0000-0000-0000FD230000}"/>
    <cellStyle name="Финансовый 366 3" xfId="5594" xr:uid="{00000000-0005-0000-0000-0000FE230000}"/>
    <cellStyle name="Финансовый 366 4" xfId="7438" xr:uid="{00000000-0005-0000-0000-0000FF230000}"/>
    <cellStyle name="Финансовый 367" xfId="1554" xr:uid="{00000000-0005-0000-0000-000000240000}"/>
    <cellStyle name="Финансовый 367 2" xfId="3527" xr:uid="{00000000-0005-0000-0000-000001240000}"/>
    <cellStyle name="Финансовый 367 3" xfId="5595" xr:uid="{00000000-0005-0000-0000-000002240000}"/>
    <cellStyle name="Финансовый 367 4" xfId="7439" xr:uid="{00000000-0005-0000-0000-000003240000}"/>
    <cellStyle name="Финансовый 368" xfId="1555" xr:uid="{00000000-0005-0000-0000-000004240000}"/>
    <cellStyle name="Финансовый 368 2" xfId="3528" xr:uid="{00000000-0005-0000-0000-000005240000}"/>
    <cellStyle name="Финансовый 368 3" xfId="5596" xr:uid="{00000000-0005-0000-0000-000006240000}"/>
    <cellStyle name="Финансовый 368 4" xfId="7440" xr:uid="{00000000-0005-0000-0000-000007240000}"/>
    <cellStyle name="Финансовый 369" xfId="1556" xr:uid="{00000000-0005-0000-0000-000008240000}"/>
    <cellStyle name="Финансовый 369 2" xfId="3529" xr:uid="{00000000-0005-0000-0000-000009240000}"/>
    <cellStyle name="Финансовый 369 3" xfId="5597" xr:uid="{00000000-0005-0000-0000-00000A240000}"/>
    <cellStyle name="Финансовый 369 4" xfId="7441" xr:uid="{00000000-0005-0000-0000-00000B240000}"/>
    <cellStyle name="Финансовый 37" xfId="1557" xr:uid="{00000000-0005-0000-0000-00000C240000}"/>
    <cellStyle name="Финансовый 37 2" xfId="1558" xr:uid="{00000000-0005-0000-0000-00000D240000}"/>
    <cellStyle name="Финансовый 37 2 2" xfId="3531" xr:uid="{00000000-0005-0000-0000-00000E240000}"/>
    <cellStyle name="Финансовый 37 2 3" xfId="5599" xr:uid="{00000000-0005-0000-0000-00000F240000}"/>
    <cellStyle name="Финансовый 37 2 4" xfId="7443" xr:uid="{00000000-0005-0000-0000-000010240000}"/>
    <cellStyle name="Финансовый 37 3" xfId="3530" xr:uid="{00000000-0005-0000-0000-000011240000}"/>
    <cellStyle name="Финансовый 37 4" xfId="5598" xr:uid="{00000000-0005-0000-0000-000012240000}"/>
    <cellStyle name="Финансовый 37 5" xfId="7442" xr:uid="{00000000-0005-0000-0000-000013240000}"/>
    <cellStyle name="Финансовый 370" xfId="1559" xr:uid="{00000000-0005-0000-0000-000014240000}"/>
    <cellStyle name="Финансовый 370 2" xfId="3532" xr:uid="{00000000-0005-0000-0000-000015240000}"/>
    <cellStyle name="Финансовый 370 3" xfId="5600" xr:uid="{00000000-0005-0000-0000-000016240000}"/>
    <cellStyle name="Финансовый 370 4" xfId="7444" xr:uid="{00000000-0005-0000-0000-000017240000}"/>
    <cellStyle name="Финансовый 371" xfId="1560" xr:uid="{00000000-0005-0000-0000-000018240000}"/>
    <cellStyle name="Финансовый 371 2" xfId="3533" xr:uid="{00000000-0005-0000-0000-000019240000}"/>
    <cellStyle name="Финансовый 371 3" xfId="5601" xr:uid="{00000000-0005-0000-0000-00001A240000}"/>
    <cellStyle name="Финансовый 371 4" xfId="7445" xr:uid="{00000000-0005-0000-0000-00001B240000}"/>
    <cellStyle name="Финансовый 372" xfId="1561" xr:uid="{00000000-0005-0000-0000-00001C240000}"/>
    <cellStyle name="Финансовый 372 2" xfId="3534" xr:uid="{00000000-0005-0000-0000-00001D240000}"/>
    <cellStyle name="Финансовый 372 3" xfId="5602" xr:uid="{00000000-0005-0000-0000-00001E240000}"/>
    <cellStyle name="Финансовый 372 4" xfId="7446" xr:uid="{00000000-0005-0000-0000-00001F240000}"/>
    <cellStyle name="Финансовый 373" xfId="1562" xr:uid="{00000000-0005-0000-0000-000020240000}"/>
    <cellStyle name="Финансовый 373 2" xfId="3535" xr:uid="{00000000-0005-0000-0000-000021240000}"/>
    <cellStyle name="Финансовый 373 3" xfId="5603" xr:uid="{00000000-0005-0000-0000-000022240000}"/>
    <cellStyle name="Финансовый 373 4" xfId="7447" xr:uid="{00000000-0005-0000-0000-000023240000}"/>
    <cellStyle name="Финансовый 374" xfId="1563" xr:uid="{00000000-0005-0000-0000-000024240000}"/>
    <cellStyle name="Финансовый 374 2" xfId="3536" xr:uid="{00000000-0005-0000-0000-000025240000}"/>
    <cellStyle name="Финансовый 374 3" xfId="5604" xr:uid="{00000000-0005-0000-0000-000026240000}"/>
    <cellStyle name="Финансовый 374 4" xfId="7448" xr:uid="{00000000-0005-0000-0000-000027240000}"/>
    <cellStyle name="Финансовый 375" xfId="1564" xr:uid="{00000000-0005-0000-0000-000028240000}"/>
    <cellStyle name="Финансовый 375 2" xfId="3537" xr:uid="{00000000-0005-0000-0000-000029240000}"/>
    <cellStyle name="Финансовый 375 3" xfId="5605" xr:uid="{00000000-0005-0000-0000-00002A240000}"/>
    <cellStyle name="Финансовый 375 4" xfId="7449" xr:uid="{00000000-0005-0000-0000-00002B240000}"/>
    <cellStyle name="Финансовый 376" xfId="1565" xr:uid="{00000000-0005-0000-0000-00002C240000}"/>
    <cellStyle name="Финансовый 376 2" xfId="3538" xr:uid="{00000000-0005-0000-0000-00002D240000}"/>
    <cellStyle name="Финансовый 376 3" xfId="5606" xr:uid="{00000000-0005-0000-0000-00002E240000}"/>
    <cellStyle name="Финансовый 376 4" xfId="7450" xr:uid="{00000000-0005-0000-0000-00002F240000}"/>
    <cellStyle name="Финансовый 377" xfId="1566" xr:uid="{00000000-0005-0000-0000-000030240000}"/>
    <cellStyle name="Финансовый 377 2" xfId="3539" xr:uid="{00000000-0005-0000-0000-000031240000}"/>
    <cellStyle name="Финансовый 377 3" xfId="5607" xr:uid="{00000000-0005-0000-0000-000032240000}"/>
    <cellStyle name="Финансовый 377 4" xfId="7451" xr:uid="{00000000-0005-0000-0000-000033240000}"/>
    <cellStyle name="Финансовый 378" xfId="1567" xr:uid="{00000000-0005-0000-0000-000034240000}"/>
    <cellStyle name="Финансовый 378 2" xfId="3540" xr:uid="{00000000-0005-0000-0000-000035240000}"/>
    <cellStyle name="Финансовый 378 3" xfId="5608" xr:uid="{00000000-0005-0000-0000-000036240000}"/>
    <cellStyle name="Финансовый 378 4" xfId="7452" xr:uid="{00000000-0005-0000-0000-000037240000}"/>
    <cellStyle name="Финансовый 379" xfId="1568" xr:uid="{00000000-0005-0000-0000-000038240000}"/>
    <cellStyle name="Финансовый 379 2" xfId="3541" xr:uid="{00000000-0005-0000-0000-000039240000}"/>
    <cellStyle name="Финансовый 379 3" xfId="5609" xr:uid="{00000000-0005-0000-0000-00003A240000}"/>
    <cellStyle name="Финансовый 379 4" xfId="7453" xr:uid="{00000000-0005-0000-0000-00003B240000}"/>
    <cellStyle name="Финансовый 38" xfId="1569" xr:uid="{00000000-0005-0000-0000-00003C240000}"/>
    <cellStyle name="Финансовый 38 2" xfId="1570" xr:uid="{00000000-0005-0000-0000-00003D240000}"/>
    <cellStyle name="Финансовый 38 2 2" xfId="3543" xr:uid="{00000000-0005-0000-0000-00003E240000}"/>
    <cellStyle name="Финансовый 38 2 3" xfId="5611" xr:uid="{00000000-0005-0000-0000-00003F240000}"/>
    <cellStyle name="Финансовый 38 2 4" xfId="7455" xr:uid="{00000000-0005-0000-0000-000040240000}"/>
    <cellStyle name="Финансовый 38 3" xfId="3542" xr:uid="{00000000-0005-0000-0000-000041240000}"/>
    <cellStyle name="Финансовый 38 4" xfId="5610" xr:uid="{00000000-0005-0000-0000-000042240000}"/>
    <cellStyle name="Финансовый 38 5" xfId="7454" xr:uid="{00000000-0005-0000-0000-000043240000}"/>
    <cellStyle name="Финансовый 380" xfId="1571" xr:uid="{00000000-0005-0000-0000-000044240000}"/>
    <cellStyle name="Финансовый 380 2" xfId="3544" xr:uid="{00000000-0005-0000-0000-000045240000}"/>
    <cellStyle name="Финансовый 380 3" xfId="5612" xr:uid="{00000000-0005-0000-0000-000046240000}"/>
    <cellStyle name="Финансовый 380 4" xfId="7456" xr:uid="{00000000-0005-0000-0000-000047240000}"/>
    <cellStyle name="Финансовый 381" xfId="1572" xr:uid="{00000000-0005-0000-0000-000048240000}"/>
    <cellStyle name="Финансовый 381 2" xfId="3545" xr:uid="{00000000-0005-0000-0000-000049240000}"/>
    <cellStyle name="Финансовый 381 3" xfId="5613" xr:uid="{00000000-0005-0000-0000-00004A240000}"/>
    <cellStyle name="Финансовый 381 4" xfId="7457" xr:uid="{00000000-0005-0000-0000-00004B240000}"/>
    <cellStyle name="Финансовый 382" xfId="1573" xr:uid="{00000000-0005-0000-0000-00004C240000}"/>
    <cellStyle name="Финансовый 382 2" xfId="3546" xr:uid="{00000000-0005-0000-0000-00004D240000}"/>
    <cellStyle name="Финансовый 382 3" xfId="5614" xr:uid="{00000000-0005-0000-0000-00004E240000}"/>
    <cellStyle name="Финансовый 382 4" xfId="7458" xr:uid="{00000000-0005-0000-0000-00004F240000}"/>
    <cellStyle name="Финансовый 383" xfId="1574" xr:uid="{00000000-0005-0000-0000-000050240000}"/>
    <cellStyle name="Финансовый 383 2" xfId="3547" xr:uid="{00000000-0005-0000-0000-000051240000}"/>
    <cellStyle name="Финансовый 383 3" xfId="5615" xr:uid="{00000000-0005-0000-0000-000052240000}"/>
    <cellStyle name="Финансовый 383 4" xfId="7459" xr:uid="{00000000-0005-0000-0000-000053240000}"/>
    <cellStyle name="Финансовый 384" xfId="1575" xr:uid="{00000000-0005-0000-0000-000054240000}"/>
    <cellStyle name="Финансовый 384 2" xfId="3548" xr:uid="{00000000-0005-0000-0000-000055240000}"/>
    <cellStyle name="Финансовый 384 3" xfId="5616" xr:uid="{00000000-0005-0000-0000-000056240000}"/>
    <cellStyle name="Финансовый 384 4" xfId="7460" xr:uid="{00000000-0005-0000-0000-000057240000}"/>
    <cellStyle name="Финансовый 385" xfId="1576" xr:uid="{00000000-0005-0000-0000-000058240000}"/>
    <cellStyle name="Финансовый 385 2" xfId="3549" xr:uid="{00000000-0005-0000-0000-000059240000}"/>
    <cellStyle name="Финансовый 385 3" xfId="5617" xr:uid="{00000000-0005-0000-0000-00005A240000}"/>
    <cellStyle name="Финансовый 385 4" xfId="7461" xr:uid="{00000000-0005-0000-0000-00005B240000}"/>
    <cellStyle name="Финансовый 386" xfId="1577" xr:uid="{00000000-0005-0000-0000-00005C240000}"/>
    <cellStyle name="Финансовый 386 2" xfId="3550" xr:uid="{00000000-0005-0000-0000-00005D240000}"/>
    <cellStyle name="Финансовый 386 3" xfId="5618" xr:uid="{00000000-0005-0000-0000-00005E240000}"/>
    <cellStyle name="Финансовый 386 4" xfId="7462" xr:uid="{00000000-0005-0000-0000-00005F240000}"/>
    <cellStyle name="Финансовый 387" xfId="1578" xr:uid="{00000000-0005-0000-0000-000060240000}"/>
    <cellStyle name="Финансовый 387 2" xfId="3551" xr:uid="{00000000-0005-0000-0000-000061240000}"/>
    <cellStyle name="Финансовый 387 3" xfId="5619" xr:uid="{00000000-0005-0000-0000-000062240000}"/>
    <cellStyle name="Финансовый 387 4" xfId="7463" xr:uid="{00000000-0005-0000-0000-000063240000}"/>
    <cellStyle name="Финансовый 388" xfId="1579" xr:uid="{00000000-0005-0000-0000-000064240000}"/>
    <cellStyle name="Финансовый 388 2" xfId="3552" xr:uid="{00000000-0005-0000-0000-000065240000}"/>
    <cellStyle name="Финансовый 388 3" xfId="5620" xr:uid="{00000000-0005-0000-0000-000066240000}"/>
    <cellStyle name="Финансовый 388 4" xfId="7464" xr:uid="{00000000-0005-0000-0000-000067240000}"/>
    <cellStyle name="Финансовый 389" xfId="1580" xr:uid="{00000000-0005-0000-0000-000068240000}"/>
    <cellStyle name="Финансовый 389 2" xfId="3553" xr:uid="{00000000-0005-0000-0000-000069240000}"/>
    <cellStyle name="Финансовый 389 3" xfId="5621" xr:uid="{00000000-0005-0000-0000-00006A240000}"/>
    <cellStyle name="Финансовый 389 4" xfId="7465" xr:uid="{00000000-0005-0000-0000-00006B240000}"/>
    <cellStyle name="Финансовый 39" xfId="1581" xr:uid="{00000000-0005-0000-0000-00006C240000}"/>
    <cellStyle name="Финансовый 39 2" xfId="1582" xr:uid="{00000000-0005-0000-0000-00006D240000}"/>
    <cellStyle name="Финансовый 39 2 2" xfId="3555" xr:uid="{00000000-0005-0000-0000-00006E240000}"/>
    <cellStyle name="Финансовый 39 2 3" xfId="5623" xr:uid="{00000000-0005-0000-0000-00006F240000}"/>
    <cellStyle name="Финансовый 39 2 4" xfId="7467" xr:uid="{00000000-0005-0000-0000-000070240000}"/>
    <cellStyle name="Финансовый 39 3" xfId="3554" xr:uid="{00000000-0005-0000-0000-000071240000}"/>
    <cellStyle name="Финансовый 39 4" xfId="5622" xr:uid="{00000000-0005-0000-0000-000072240000}"/>
    <cellStyle name="Финансовый 39 5" xfId="7466" xr:uid="{00000000-0005-0000-0000-000073240000}"/>
    <cellStyle name="Финансовый 390" xfId="1583" xr:uid="{00000000-0005-0000-0000-000074240000}"/>
    <cellStyle name="Финансовый 390 2" xfId="3556" xr:uid="{00000000-0005-0000-0000-000075240000}"/>
    <cellStyle name="Финансовый 390 3" xfId="5624" xr:uid="{00000000-0005-0000-0000-000076240000}"/>
    <cellStyle name="Финансовый 390 4" xfId="7468" xr:uid="{00000000-0005-0000-0000-000077240000}"/>
    <cellStyle name="Финансовый 391" xfId="1584" xr:uid="{00000000-0005-0000-0000-000078240000}"/>
    <cellStyle name="Финансовый 391 2" xfId="3557" xr:uid="{00000000-0005-0000-0000-000079240000}"/>
    <cellStyle name="Финансовый 391 3" xfId="5625" xr:uid="{00000000-0005-0000-0000-00007A240000}"/>
    <cellStyle name="Финансовый 391 4" xfId="7469" xr:uid="{00000000-0005-0000-0000-00007B240000}"/>
    <cellStyle name="Финансовый 392" xfId="1585" xr:uid="{00000000-0005-0000-0000-00007C240000}"/>
    <cellStyle name="Финансовый 392 2" xfId="3558" xr:uid="{00000000-0005-0000-0000-00007D240000}"/>
    <cellStyle name="Финансовый 392 3" xfId="5626" xr:uid="{00000000-0005-0000-0000-00007E240000}"/>
    <cellStyle name="Финансовый 392 4" xfId="7470" xr:uid="{00000000-0005-0000-0000-00007F240000}"/>
    <cellStyle name="Финансовый 393" xfId="1586" xr:uid="{00000000-0005-0000-0000-000080240000}"/>
    <cellStyle name="Финансовый 393 2" xfId="3559" xr:uid="{00000000-0005-0000-0000-000081240000}"/>
    <cellStyle name="Финансовый 393 3" xfId="5627" xr:uid="{00000000-0005-0000-0000-000082240000}"/>
    <cellStyle name="Финансовый 393 4" xfId="7471" xr:uid="{00000000-0005-0000-0000-000083240000}"/>
    <cellStyle name="Финансовый 394" xfId="1587" xr:uid="{00000000-0005-0000-0000-000084240000}"/>
    <cellStyle name="Финансовый 394 2" xfId="3560" xr:uid="{00000000-0005-0000-0000-000085240000}"/>
    <cellStyle name="Финансовый 394 3" xfId="5628" xr:uid="{00000000-0005-0000-0000-000086240000}"/>
    <cellStyle name="Финансовый 394 4" xfId="7472" xr:uid="{00000000-0005-0000-0000-000087240000}"/>
    <cellStyle name="Финансовый 395" xfId="1588" xr:uid="{00000000-0005-0000-0000-000088240000}"/>
    <cellStyle name="Финансовый 395 2" xfId="3561" xr:uid="{00000000-0005-0000-0000-000089240000}"/>
    <cellStyle name="Финансовый 395 3" xfId="5629" xr:uid="{00000000-0005-0000-0000-00008A240000}"/>
    <cellStyle name="Финансовый 395 4" xfId="7473" xr:uid="{00000000-0005-0000-0000-00008B240000}"/>
    <cellStyle name="Финансовый 396" xfId="1589" xr:uid="{00000000-0005-0000-0000-00008C240000}"/>
    <cellStyle name="Финансовый 396 2" xfId="3562" xr:uid="{00000000-0005-0000-0000-00008D240000}"/>
    <cellStyle name="Финансовый 396 3" xfId="5630" xr:uid="{00000000-0005-0000-0000-00008E240000}"/>
    <cellStyle name="Финансовый 396 4" xfId="7474" xr:uid="{00000000-0005-0000-0000-00008F240000}"/>
    <cellStyle name="Финансовый 397" xfId="1590" xr:uid="{00000000-0005-0000-0000-000090240000}"/>
    <cellStyle name="Финансовый 397 2" xfId="3563" xr:uid="{00000000-0005-0000-0000-000091240000}"/>
    <cellStyle name="Финансовый 397 3" xfId="5631" xr:uid="{00000000-0005-0000-0000-000092240000}"/>
    <cellStyle name="Финансовый 397 4" xfId="7475" xr:uid="{00000000-0005-0000-0000-000093240000}"/>
    <cellStyle name="Финансовый 398" xfId="1591" xr:uid="{00000000-0005-0000-0000-000094240000}"/>
    <cellStyle name="Финансовый 398 2" xfId="3564" xr:uid="{00000000-0005-0000-0000-000095240000}"/>
    <cellStyle name="Финансовый 398 3" xfId="5632" xr:uid="{00000000-0005-0000-0000-000096240000}"/>
    <cellStyle name="Финансовый 398 4" xfId="7476" xr:uid="{00000000-0005-0000-0000-000097240000}"/>
    <cellStyle name="Финансовый 399" xfId="1592" xr:uid="{00000000-0005-0000-0000-000098240000}"/>
    <cellStyle name="Финансовый 399 2" xfId="3565" xr:uid="{00000000-0005-0000-0000-000099240000}"/>
    <cellStyle name="Финансовый 399 3" xfId="5633" xr:uid="{00000000-0005-0000-0000-00009A240000}"/>
    <cellStyle name="Финансовый 399 4" xfId="7477" xr:uid="{00000000-0005-0000-0000-00009B240000}"/>
    <cellStyle name="Финансовый 4" xfId="8" xr:uid="{00000000-0005-0000-0000-00009C240000}"/>
    <cellStyle name="Финансовый 4 2" xfId="1593" xr:uid="{00000000-0005-0000-0000-00009D240000}"/>
    <cellStyle name="Финансовый 4 2 2" xfId="1594" xr:uid="{00000000-0005-0000-0000-00009E240000}"/>
    <cellStyle name="Финансовый 4 2 2 2" xfId="1595" xr:uid="{00000000-0005-0000-0000-00009F240000}"/>
    <cellStyle name="Финансовый 4 2 2 2 2" xfId="3568" xr:uid="{00000000-0005-0000-0000-0000A0240000}"/>
    <cellStyle name="Финансовый 4 2 2 2 3" xfId="5636" xr:uid="{00000000-0005-0000-0000-0000A1240000}"/>
    <cellStyle name="Финансовый 4 2 2 2 4" xfId="7480" xr:uid="{00000000-0005-0000-0000-0000A2240000}"/>
    <cellStyle name="Финансовый 4 2 2 3" xfId="3567" xr:uid="{00000000-0005-0000-0000-0000A3240000}"/>
    <cellStyle name="Финансовый 4 2 2 4" xfId="5635" xr:uid="{00000000-0005-0000-0000-0000A4240000}"/>
    <cellStyle name="Финансовый 4 2 2 5" xfId="7479" xr:uid="{00000000-0005-0000-0000-0000A5240000}"/>
    <cellStyle name="Финансовый 4 2 3" xfId="1596" xr:uid="{00000000-0005-0000-0000-0000A6240000}"/>
    <cellStyle name="Финансовый 4 2 3 2" xfId="1597" xr:uid="{00000000-0005-0000-0000-0000A7240000}"/>
    <cellStyle name="Финансовый 4 2 3 2 2" xfId="3570" xr:uid="{00000000-0005-0000-0000-0000A8240000}"/>
    <cellStyle name="Финансовый 4 2 3 2 3" xfId="5638" xr:uid="{00000000-0005-0000-0000-0000A9240000}"/>
    <cellStyle name="Финансовый 4 2 3 2 4" xfId="7482" xr:uid="{00000000-0005-0000-0000-0000AA240000}"/>
    <cellStyle name="Финансовый 4 2 3 3" xfId="3569" xr:uid="{00000000-0005-0000-0000-0000AB240000}"/>
    <cellStyle name="Финансовый 4 2 3 4" xfId="5637" xr:uid="{00000000-0005-0000-0000-0000AC240000}"/>
    <cellStyle name="Финансовый 4 2 3 5" xfId="7481" xr:uid="{00000000-0005-0000-0000-0000AD240000}"/>
    <cellStyle name="Финансовый 4 2 4" xfId="3566" xr:uid="{00000000-0005-0000-0000-0000AE240000}"/>
    <cellStyle name="Финансовый 4 2 4 2" xfId="5634" xr:uid="{00000000-0005-0000-0000-0000AF240000}"/>
    <cellStyle name="Финансовый 4 2 5" xfId="4226" xr:uid="{00000000-0005-0000-0000-0000B0240000}"/>
    <cellStyle name="Финансовый 4 2 6" xfId="7478" xr:uid="{00000000-0005-0000-0000-0000B1240000}"/>
    <cellStyle name="Финансовый 4 3" xfId="11" xr:uid="{00000000-0005-0000-0000-0000B2240000}"/>
    <cellStyle name="Финансовый 4 3 2" xfId="2160" xr:uid="{00000000-0005-0000-0000-0000B3240000}"/>
    <cellStyle name="Финансовый 4 4" xfId="4225" xr:uid="{00000000-0005-0000-0000-0000B4240000}"/>
    <cellStyle name="Финансовый 4 5" xfId="8199" xr:uid="{00000000-0005-0000-0000-0000B5240000}"/>
    <cellStyle name="Финансовый 4 6" xfId="11239" xr:uid="{87A66138-9AA0-4689-B384-F694DAECF1AB}"/>
    <cellStyle name="Финансовый 40" xfId="1598" xr:uid="{00000000-0005-0000-0000-0000B6240000}"/>
    <cellStyle name="Финансовый 40 2" xfId="1599" xr:uid="{00000000-0005-0000-0000-0000B7240000}"/>
    <cellStyle name="Финансовый 40 2 2" xfId="3572" xr:uid="{00000000-0005-0000-0000-0000B8240000}"/>
    <cellStyle name="Финансовый 40 2 3" xfId="5640" xr:uid="{00000000-0005-0000-0000-0000B9240000}"/>
    <cellStyle name="Финансовый 40 2 4" xfId="7484" xr:uid="{00000000-0005-0000-0000-0000BA240000}"/>
    <cellStyle name="Финансовый 40 3" xfId="3571" xr:uid="{00000000-0005-0000-0000-0000BB240000}"/>
    <cellStyle name="Финансовый 40 4" xfId="5639" xr:uid="{00000000-0005-0000-0000-0000BC240000}"/>
    <cellStyle name="Финансовый 40 5" xfId="7483" xr:uid="{00000000-0005-0000-0000-0000BD240000}"/>
    <cellStyle name="Финансовый 400" xfId="1600" xr:uid="{00000000-0005-0000-0000-0000BE240000}"/>
    <cellStyle name="Финансовый 400 2" xfId="3573" xr:uid="{00000000-0005-0000-0000-0000BF240000}"/>
    <cellStyle name="Финансовый 400 3" xfId="5641" xr:uid="{00000000-0005-0000-0000-0000C0240000}"/>
    <cellStyle name="Финансовый 400 4" xfId="7485" xr:uid="{00000000-0005-0000-0000-0000C1240000}"/>
    <cellStyle name="Финансовый 401" xfId="1601" xr:uid="{00000000-0005-0000-0000-0000C2240000}"/>
    <cellStyle name="Финансовый 401 2" xfId="3574" xr:uid="{00000000-0005-0000-0000-0000C3240000}"/>
    <cellStyle name="Финансовый 401 3" xfId="5642" xr:uid="{00000000-0005-0000-0000-0000C4240000}"/>
    <cellStyle name="Финансовый 401 4" xfId="7486" xr:uid="{00000000-0005-0000-0000-0000C5240000}"/>
    <cellStyle name="Финансовый 402" xfId="1602" xr:uid="{00000000-0005-0000-0000-0000C6240000}"/>
    <cellStyle name="Финансовый 402 2" xfId="3575" xr:uid="{00000000-0005-0000-0000-0000C7240000}"/>
    <cellStyle name="Финансовый 402 3" xfId="5643" xr:uid="{00000000-0005-0000-0000-0000C8240000}"/>
    <cellStyle name="Финансовый 402 4" xfId="7487" xr:uid="{00000000-0005-0000-0000-0000C9240000}"/>
    <cellStyle name="Финансовый 403" xfId="1603" xr:uid="{00000000-0005-0000-0000-0000CA240000}"/>
    <cellStyle name="Финансовый 403 2" xfId="3576" xr:uid="{00000000-0005-0000-0000-0000CB240000}"/>
    <cellStyle name="Финансовый 403 3" xfId="5644" xr:uid="{00000000-0005-0000-0000-0000CC240000}"/>
    <cellStyle name="Финансовый 403 4" xfId="7488" xr:uid="{00000000-0005-0000-0000-0000CD240000}"/>
    <cellStyle name="Финансовый 404" xfId="1604" xr:uid="{00000000-0005-0000-0000-0000CE240000}"/>
    <cellStyle name="Финансовый 404 2" xfId="3577" xr:uid="{00000000-0005-0000-0000-0000CF240000}"/>
    <cellStyle name="Финансовый 404 3" xfId="5645" xr:uid="{00000000-0005-0000-0000-0000D0240000}"/>
    <cellStyle name="Финансовый 404 4" xfId="7489" xr:uid="{00000000-0005-0000-0000-0000D1240000}"/>
    <cellStyle name="Финансовый 405" xfId="1800" xr:uid="{00000000-0005-0000-0000-0000D2240000}"/>
    <cellStyle name="Финансовый 405 2" xfId="3770" xr:uid="{00000000-0005-0000-0000-0000D3240000}"/>
    <cellStyle name="Финансовый 405 3" xfId="5835" xr:uid="{00000000-0005-0000-0000-0000D4240000}"/>
    <cellStyle name="Финансовый 406" xfId="1798" xr:uid="{00000000-0005-0000-0000-0000D5240000}"/>
    <cellStyle name="Финансовый 406 2" xfId="3769" xr:uid="{00000000-0005-0000-0000-0000D6240000}"/>
    <cellStyle name="Финансовый 406 3" xfId="5834" xr:uid="{00000000-0005-0000-0000-0000D7240000}"/>
    <cellStyle name="Финансовый 407" xfId="1797" xr:uid="{00000000-0005-0000-0000-0000D8240000}"/>
    <cellStyle name="Финансовый 407 2" xfId="3768" xr:uid="{00000000-0005-0000-0000-0000D9240000}"/>
    <cellStyle name="Финансовый 407 3" xfId="5833" xr:uid="{00000000-0005-0000-0000-0000DA240000}"/>
    <cellStyle name="Финансовый 408" xfId="1796" xr:uid="{00000000-0005-0000-0000-0000DB240000}"/>
    <cellStyle name="Финансовый 408 2" xfId="3767" xr:uid="{00000000-0005-0000-0000-0000DC240000}"/>
    <cellStyle name="Финансовый 408 3" xfId="5832" xr:uid="{00000000-0005-0000-0000-0000DD240000}"/>
    <cellStyle name="Финансовый 409" xfId="1795" xr:uid="{00000000-0005-0000-0000-0000DE240000}"/>
    <cellStyle name="Финансовый 409 2" xfId="3766" xr:uid="{00000000-0005-0000-0000-0000DF240000}"/>
    <cellStyle name="Финансовый 409 3" xfId="5831" xr:uid="{00000000-0005-0000-0000-0000E0240000}"/>
    <cellStyle name="Финансовый 41" xfId="1605" xr:uid="{00000000-0005-0000-0000-0000E1240000}"/>
    <cellStyle name="Финансовый 41 2" xfId="1606" xr:uid="{00000000-0005-0000-0000-0000E2240000}"/>
    <cellStyle name="Финансовый 41 2 2" xfId="3579" xr:uid="{00000000-0005-0000-0000-0000E3240000}"/>
    <cellStyle name="Финансовый 41 2 3" xfId="5647" xr:uid="{00000000-0005-0000-0000-0000E4240000}"/>
    <cellStyle name="Финансовый 41 2 4" xfId="7491" xr:uid="{00000000-0005-0000-0000-0000E5240000}"/>
    <cellStyle name="Финансовый 41 3" xfId="3578" xr:uid="{00000000-0005-0000-0000-0000E6240000}"/>
    <cellStyle name="Финансовый 41 4" xfId="5646" xr:uid="{00000000-0005-0000-0000-0000E7240000}"/>
    <cellStyle name="Финансовый 41 5" xfId="7490" xr:uid="{00000000-0005-0000-0000-0000E8240000}"/>
    <cellStyle name="Финансовый 410" xfId="1794" xr:uid="{00000000-0005-0000-0000-0000E9240000}"/>
    <cellStyle name="Финансовый 410 2" xfId="3765" xr:uid="{00000000-0005-0000-0000-0000EA240000}"/>
    <cellStyle name="Финансовый 410 3" xfId="5830" xr:uid="{00000000-0005-0000-0000-0000EB240000}"/>
    <cellStyle name="Финансовый 411" xfId="1793" xr:uid="{00000000-0005-0000-0000-0000EC240000}"/>
    <cellStyle name="Финансовый 411 2" xfId="3764" xr:uid="{00000000-0005-0000-0000-0000ED240000}"/>
    <cellStyle name="Финансовый 411 3" xfId="5829" xr:uid="{00000000-0005-0000-0000-0000EE240000}"/>
    <cellStyle name="Финансовый 412" xfId="1792" xr:uid="{00000000-0005-0000-0000-0000EF240000}"/>
    <cellStyle name="Финансовый 412 2" xfId="3763" xr:uid="{00000000-0005-0000-0000-0000F0240000}"/>
    <cellStyle name="Финансовый 412 3" xfId="5828" xr:uid="{00000000-0005-0000-0000-0000F1240000}"/>
    <cellStyle name="Финансовый 413" xfId="1791" xr:uid="{00000000-0005-0000-0000-0000F2240000}"/>
    <cellStyle name="Финансовый 413 2" xfId="3762" xr:uid="{00000000-0005-0000-0000-0000F3240000}"/>
    <cellStyle name="Финансовый 413 3" xfId="5827" xr:uid="{00000000-0005-0000-0000-0000F4240000}"/>
    <cellStyle name="Финансовый 414" xfId="1790" xr:uid="{00000000-0005-0000-0000-0000F5240000}"/>
    <cellStyle name="Финансовый 414 2" xfId="3761" xr:uid="{00000000-0005-0000-0000-0000F6240000}"/>
    <cellStyle name="Финансовый 414 3" xfId="5826" xr:uid="{00000000-0005-0000-0000-0000F7240000}"/>
    <cellStyle name="Финансовый 415" xfId="1789" xr:uid="{00000000-0005-0000-0000-0000F8240000}"/>
    <cellStyle name="Финансовый 415 2" xfId="3760" xr:uid="{00000000-0005-0000-0000-0000F9240000}"/>
    <cellStyle name="Финансовый 415 3" xfId="5825" xr:uid="{00000000-0005-0000-0000-0000FA240000}"/>
    <cellStyle name="Финансовый 416" xfId="1788" xr:uid="{00000000-0005-0000-0000-0000FB240000}"/>
    <cellStyle name="Финансовый 416 2" xfId="3759" xr:uid="{00000000-0005-0000-0000-0000FC240000}"/>
    <cellStyle name="Финансовый 416 3" xfId="5824" xr:uid="{00000000-0005-0000-0000-0000FD240000}"/>
    <cellStyle name="Финансовый 417" xfId="1787" xr:uid="{00000000-0005-0000-0000-0000FE240000}"/>
    <cellStyle name="Финансовый 417 2" xfId="3758" xr:uid="{00000000-0005-0000-0000-0000FF240000}"/>
    <cellStyle name="Финансовый 417 3" xfId="5823" xr:uid="{00000000-0005-0000-0000-000000250000}"/>
    <cellStyle name="Финансовый 418" xfId="1786" xr:uid="{00000000-0005-0000-0000-000001250000}"/>
    <cellStyle name="Финансовый 418 2" xfId="3757" xr:uid="{00000000-0005-0000-0000-000002250000}"/>
    <cellStyle name="Финансовый 418 3" xfId="5822" xr:uid="{00000000-0005-0000-0000-000003250000}"/>
    <cellStyle name="Финансовый 419" xfId="1785" xr:uid="{00000000-0005-0000-0000-000004250000}"/>
    <cellStyle name="Финансовый 419 2" xfId="3756" xr:uid="{00000000-0005-0000-0000-000005250000}"/>
    <cellStyle name="Финансовый 419 3" xfId="5821" xr:uid="{00000000-0005-0000-0000-000006250000}"/>
    <cellStyle name="Финансовый 42" xfId="1607" xr:uid="{00000000-0005-0000-0000-000007250000}"/>
    <cellStyle name="Финансовый 42 2" xfId="1608" xr:uid="{00000000-0005-0000-0000-000008250000}"/>
    <cellStyle name="Финансовый 42 2 2" xfId="3581" xr:uid="{00000000-0005-0000-0000-000009250000}"/>
    <cellStyle name="Финансовый 42 2 3" xfId="5649" xr:uid="{00000000-0005-0000-0000-00000A250000}"/>
    <cellStyle name="Финансовый 42 2 4" xfId="7493" xr:uid="{00000000-0005-0000-0000-00000B250000}"/>
    <cellStyle name="Финансовый 42 3" xfId="3580" xr:uid="{00000000-0005-0000-0000-00000C250000}"/>
    <cellStyle name="Финансовый 42 4" xfId="5648" xr:uid="{00000000-0005-0000-0000-00000D250000}"/>
    <cellStyle name="Финансовый 42 5" xfId="7492" xr:uid="{00000000-0005-0000-0000-00000E250000}"/>
    <cellStyle name="Финансовый 420" xfId="1784" xr:uid="{00000000-0005-0000-0000-00000F250000}"/>
    <cellStyle name="Финансовый 420 2" xfId="3755" xr:uid="{00000000-0005-0000-0000-000010250000}"/>
    <cellStyle name="Финансовый 420 3" xfId="5820" xr:uid="{00000000-0005-0000-0000-000011250000}"/>
    <cellStyle name="Финансовый 421" xfId="1783" xr:uid="{00000000-0005-0000-0000-000012250000}"/>
    <cellStyle name="Финансовый 421 2" xfId="3754" xr:uid="{00000000-0005-0000-0000-000013250000}"/>
    <cellStyle name="Финансовый 421 3" xfId="5819" xr:uid="{00000000-0005-0000-0000-000014250000}"/>
    <cellStyle name="Финансовый 422" xfId="1782" xr:uid="{00000000-0005-0000-0000-000015250000}"/>
    <cellStyle name="Финансовый 422 2" xfId="3753" xr:uid="{00000000-0005-0000-0000-000016250000}"/>
    <cellStyle name="Финансовый 422 3" xfId="5818" xr:uid="{00000000-0005-0000-0000-000017250000}"/>
    <cellStyle name="Финансовый 423" xfId="1781" xr:uid="{00000000-0005-0000-0000-000018250000}"/>
    <cellStyle name="Финансовый 423 2" xfId="3752" xr:uid="{00000000-0005-0000-0000-000019250000}"/>
    <cellStyle name="Финансовый 423 3" xfId="5817" xr:uid="{00000000-0005-0000-0000-00001A250000}"/>
    <cellStyle name="Финансовый 424" xfId="1780" xr:uid="{00000000-0005-0000-0000-00001B250000}"/>
    <cellStyle name="Финансовый 424 2" xfId="3751" xr:uid="{00000000-0005-0000-0000-00001C250000}"/>
    <cellStyle name="Финансовый 424 3" xfId="5816" xr:uid="{00000000-0005-0000-0000-00001D250000}"/>
    <cellStyle name="Финансовый 425" xfId="1779" xr:uid="{00000000-0005-0000-0000-00001E250000}"/>
    <cellStyle name="Финансовый 425 2" xfId="3750" xr:uid="{00000000-0005-0000-0000-00001F250000}"/>
    <cellStyle name="Финансовый 425 3" xfId="5815" xr:uid="{00000000-0005-0000-0000-000020250000}"/>
    <cellStyle name="Финансовый 426" xfId="1778" xr:uid="{00000000-0005-0000-0000-000021250000}"/>
    <cellStyle name="Финансовый 426 2" xfId="3749" xr:uid="{00000000-0005-0000-0000-000022250000}"/>
    <cellStyle name="Финансовый 426 3" xfId="5814" xr:uid="{00000000-0005-0000-0000-000023250000}"/>
    <cellStyle name="Финансовый 427" xfId="1777" xr:uid="{00000000-0005-0000-0000-000024250000}"/>
    <cellStyle name="Финансовый 427 2" xfId="3748" xr:uid="{00000000-0005-0000-0000-000025250000}"/>
    <cellStyle name="Финансовый 427 3" xfId="5813" xr:uid="{00000000-0005-0000-0000-000026250000}"/>
    <cellStyle name="Финансовый 428" xfId="1776" xr:uid="{00000000-0005-0000-0000-000027250000}"/>
    <cellStyle name="Финансовый 428 2" xfId="3747" xr:uid="{00000000-0005-0000-0000-000028250000}"/>
    <cellStyle name="Финансовый 428 3" xfId="5812" xr:uid="{00000000-0005-0000-0000-000029250000}"/>
    <cellStyle name="Финансовый 429" xfId="1775" xr:uid="{00000000-0005-0000-0000-00002A250000}"/>
    <cellStyle name="Финансовый 429 2" xfId="3746" xr:uid="{00000000-0005-0000-0000-00002B250000}"/>
    <cellStyle name="Финансовый 429 3" xfId="5811" xr:uid="{00000000-0005-0000-0000-00002C250000}"/>
    <cellStyle name="Финансовый 43" xfId="1609" xr:uid="{00000000-0005-0000-0000-00002D250000}"/>
    <cellStyle name="Финансовый 43 2" xfId="1610" xr:uid="{00000000-0005-0000-0000-00002E250000}"/>
    <cellStyle name="Финансовый 43 2 2" xfId="3583" xr:uid="{00000000-0005-0000-0000-00002F250000}"/>
    <cellStyle name="Финансовый 43 2 3" xfId="5651" xr:uid="{00000000-0005-0000-0000-000030250000}"/>
    <cellStyle name="Финансовый 43 2 4" xfId="7495" xr:uid="{00000000-0005-0000-0000-000031250000}"/>
    <cellStyle name="Финансовый 43 3" xfId="3582" xr:uid="{00000000-0005-0000-0000-000032250000}"/>
    <cellStyle name="Финансовый 43 4" xfId="5650" xr:uid="{00000000-0005-0000-0000-000033250000}"/>
    <cellStyle name="Финансовый 43 5" xfId="7494" xr:uid="{00000000-0005-0000-0000-000034250000}"/>
    <cellStyle name="Финансовый 430" xfId="1774" xr:uid="{00000000-0005-0000-0000-000035250000}"/>
    <cellStyle name="Финансовый 430 2" xfId="3745" xr:uid="{00000000-0005-0000-0000-000036250000}"/>
    <cellStyle name="Финансовый 430 3" xfId="5810" xr:uid="{00000000-0005-0000-0000-000037250000}"/>
    <cellStyle name="Финансовый 431" xfId="1773" xr:uid="{00000000-0005-0000-0000-000038250000}"/>
    <cellStyle name="Финансовый 431 2" xfId="3744" xr:uid="{00000000-0005-0000-0000-000039250000}"/>
    <cellStyle name="Финансовый 431 3" xfId="5809" xr:uid="{00000000-0005-0000-0000-00003A250000}"/>
    <cellStyle name="Финансовый 432" xfId="1772" xr:uid="{00000000-0005-0000-0000-00003B250000}"/>
    <cellStyle name="Финансовый 432 2" xfId="3743" xr:uid="{00000000-0005-0000-0000-00003C250000}"/>
    <cellStyle name="Финансовый 432 3" xfId="5808" xr:uid="{00000000-0005-0000-0000-00003D250000}"/>
    <cellStyle name="Финансовый 433" xfId="1771" xr:uid="{00000000-0005-0000-0000-00003E250000}"/>
    <cellStyle name="Финансовый 433 2" xfId="3742" xr:uid="{00000000-0005-0000-0000-00003F250000}"/>
    <cellStyle name="Финансовый 433 3" xfId="5807" xr:uid="{00000000-0005-0000-0000-000040250000}"/>
    <cellStyle name="Финансовый 434" xfId="1770" xr:uid="{00000000-0005-0000-0000-000041250000}"/>
    <cellStyle name="Финансовый 434 2" xfId="3741" xr:uid="{00000000-0005-0000-0000-000042250000}"/>
    <cellStyle name="Финансовый 434 3" xfId="5806" xr:uid="{00000000-0005-0000-0000-000043250000}"/>
    <cellStyle name="Финансовый 435" xfId="1769" xr:uid="{00000000-0005-0000-0000-000044250000}"/>
    <cellStyle name="Финансовый 435 2" xfId="3740" xr:uid="{00000000-0005-0000-0000-000045250000}"/>
    <cellStyle name="Финансовый 435 3" xfId="5805" xr:uid="{00000000-0005-0000-0000-000046250000}"/>
    <cellStyle name="Финансовый 436" xfId="1768" xr:uid="{00000000-0005-0000-0000-000047250000}"/>
    <cellStyle name="Финансовый 436 2" xfId="3739" xr:uid="{00000000-0005-0000-0000-000048250000}"/>
    <cellStyle name="Финансовый 436 3" xfId="5804" xr:uid="{00000000-0005-0000-0000-000049250000}"/>
    <cellStyle name="Финансовый 437" xfId="1767" xr:uid="{00000000-0005-0000-0000-00004A250000}"/>
    <cellStyle name="Финансовый 437 2" xfId="3738" xr:uid="{00000000-0005-0000-0000-00004B250000}"/>
    <cellStyle name="Финансовый 437 3" xfId="5803" xr:uid="{00000000-0005-0000-0000-00004C250000}"/>
    <cellStyle name="Финансовый 438" xfId="1766" xr:uid="{00000000-0005-0000-0000-00004D250000}"/>
    <cellStyle name="Финансовый 438 2" xfId="3737" xr:uid="{00000000-0005-0000-0000-00004E250000}"/>
    <cellStyle name="Финансовый 438 3" xfId="5802" xr:uid="{00000000-0005-0000-0000-00004F250000}"/>
    <cellStyle name="Финансовый 439" xfId="1765" xr:uid="{00000000-0005-0000-0000-000050250000}"/>
    <cellStyle name="Финансовый 439 2" xfId="3736" xr:uid="{00000000-0005-0000-0000-000051250000}"/>
    <cellStyle name="Финансовый 439 3" xfId="5801" xr:uid="{00000000-0005-0000-0000-000052250000}"/>
    <cellStyle name="Финансовый 44" xfId="1611" xr:uid="{00000000-0005-0000-0000-000053250000}"/>
    <cellStyle name="Финансовый 44 2" xfId="1612" xr:uid="{00000000-0005-0000-0000-000054250000}"/>
    <cellStyle name="Финансовый 44 2 2" xfId="3585" xr:uid="{00000000-0005-0000-0000-000055250000}"/>
    <cellStyle name="Финансовый 44 2 3" xfId="5653" xr:uid="{00000000-0005-0000-0000-000056250000}"/>
    <cellStyle name="Финансовый 44 2 4" xfId="7497" xr:uid="{00000000-0005-0000-0000-000057250000}"/>
    <cellStyle name="Финансовый 44 3" xfId="3584" xr:uid="{00000000-0005-0000-0000-000058250000}"/>
    <cellStyle name="Финансовый 44 4" xfId="5652" xr:uid="{00000000-0005-0000-0000-000059250000}"/>
    <cellStyle name="Финансовый 44 5" xfId="7496" xr:uid="{00000000-0005-0000-0000-00005A250000}"/>
    <cellStyle name="Финансовый 440" xfId="1764" xr:uid="{00000000-0005-0000-0000-00005B250000}"/>
    <cellStyle name="Финансовый 440 2" xfId="3735" xr:uid="{00000000-0005-0000-0000-00005C250000}"/>
    <cellStyle name="Финансовый 440 3" xfId="5800" xr:uid="{00000000-0005-0000-0000-00005D250000}"/>
    <cellStyle name="Финансовый 441" xfId="1763" xr:uid="{00000000-0005-0000-0000-00005E250000}"/>
    <cellStyle name="Финансовый 441 2" xfId="3734" xr:uid="{00000000-0005-0000-0000-00005F250000}"/>
    <cellStyle name="Финансовый 441 3" xfId="5799" xr:uid="{00000000-0005-0000-0000-000060250000}"/>
    <cellStyle name="Финансовый 442" xfId="1762" xr:uid="{00000000-0005-0000-0000-000061250000}"/>
    <cellStyle name="Финансовый 442 2" xfId="3733" xr:uid="{00000000-0005-0000-0000-000062250000}"/>
    <cellStyle name="Финансовый 442 3" xfId="5798" xr:uid="{00000000-0005-0000-0000-000063250000}"/>
    <cellStyle name="Финансовый 443" xfId="1761" xr:uid="{00000000-0005-0000-0000-000064250000}"/>
    <cellStyle name="Финансовый 443 2" xfId="3732" xr:uid="{00000000-0005-0000-0000-000065250000}"/>
    <cellStyle name="Финансовый 443 3" xfId="5797" xr:uid="{00000000-0005-0000-0000-000066250000}"/>
    <cellStyle name="Финансовый 444" xfId="1760" xr:uid="{00000000-0005-0000-0000-000067250000}"/>
    <cellStyle name="Финансовый 444 2" xfId="3731" xr:uid="{00000000-0005-0000-0000-000068250000}"/>
    <cellStyle name="Финансовый 444 3" xfId="5796" xr:uid="{00000000-0005-0000-0000-000069250000}"/>
    <cellStyle name="Финансовый 445" xfId="1759" xr:uid="{00000000-0005-0000-0000-00006A250000}"/>
    <cellStyle name="Финансовый 445 2" xfId="3730" xr:uid="{00000000-0005-0000-0000-00006B250000}"/>
    <cellStyle name="Финансовый 445 3" xfId="5795" xr:uid="{00000000-0005-0000-0000-00006C250000}"/>
    <cellStyle name="Финансовый 446" xfId="1758" xr:uid="{00000000-0005-0000-0000-00006D250000}"/>
    <cellStyle name="Финансовый 446 2" xfId="3729" xr:uid="{00000000-0005-0000-0000-00006E250000}"/>
    <cellStyle name="Финансовый 446 3" xfId="5794" xr:uid="{00000000-0005-0000-0000-00006F250000}"/>
    <cellStyle name="Финансовый 447" xfId="1757" xr:uid="{00000000-0005-0000-0000-000070250000}"/>
    <cellStyle name="Финансовый 447 2" xfId="3728" xr:uid="{00000000-0005-0000-0000-000071250000}"/>
    <cellStyle name="Финансовый 447 3" xfId="4239" xr:uid="{00000000-0005-0000-0000-000072250000}"/>
    <cellStyle name="Финансовый 448" xfId="1756" xr:uid="{00000000-0005-0000-0000-000073250000}"/>
    <cellStyle name="Финансовый 448 2" xfId="3727" xr:uid="{00000000-0005-0000-0000-000074250000}"/>
    <cellStyle name="Финансовый 448 3" xfId="4240" xr:uid="{00000000-0005-0000-0000-000075250000}"/>
    <cellStyle name="Финансовый 449" xfId="1755" xr:uid="{00000000-0005-0000-0000-000076250000}"/>
    <cellStyle name="Финансовый 449 2" xfId="3726" xr:uid="{00000000-0005-0000-0000-000077250000}"/>
    <cellStyle name="Финансовый 449 3" xfId="5018" xr:uid="{00000000-0005-0000-0000-000078250000}"/>
    <cellStyle name="Финансовый 45" xfId="1613" xr:uid="{00000000-0005-0000-0000-000079250000}"/>
    <cellStyle name="Финансовый 45 2" xfId="1614" xr:uid="{00000000-0005-0000-0000-00007A250000}"/>
    <cellStyle name="Финансовый 45 2 2" xfId="3587" xr:uid="{00000000-0005-0000-0000-00007B250000}"/>
    <cellStyle name="Финансовый 45 2 3" xfId="5655" xr:uid="{00000000-0005-0000-0000-00007C250000}"/>
    <cellStyle name="Финансовый 45 2 4" xfId="7499" xr:uid="{00000000-0005-0000-0000-00007D250000}"/>
    <cellStyle name="Финансовый 45 3" xfId="3586" xr:uid="{00000000-0005-0000-0000-00007E250000}"/>
    <cellStyle name="Финансовый 45 4" xfId="5654" xr:uid="{00000000-0005-0000-0000-00007F250000}"/>
    <cellStyle name="Финансовый 45 5" xfId="7498" xr:uid="{00000000-0005-0000-0000-000080250000}"/>
    <cellStyle name="Финансовый 450" xfId="1802" xr:uid="{00000000-0005-0000-0000-000081250000}"/>
    <cellStyle name="Финансовый 450 2" xfId="3771" xr:uid="{00000000-0005-0000-0000-000082250000}"/>
    <cellStyle name="Финансовый 450 3" xfId="5836" xr:uid="{00000000-0005-0000-0000-000083250000}"/>
    <cellStyle name="Финансовый 451" xfId="1803" xr:uid="{00000000-0005-0000-0000-000084250000}"/>
    <cellStyle name="Финансовый 451 2" xfId="3772" xr:uid="{00000000-0005-0000-0000-000085250000}"/>
    <cellStyle name="Финансовый 451 3" xfId="5837" xr:uid="{00000000-0005-0000-0000-000086250000}"/>
    <cellStyle name="Финансовый 452" xfId="1804" xr:uid="{00000000-0005-0000-0000-000087250000}"/>
    <cellStyle name="Финансовый 452 2" xfId="3773" xr:uid="{00000000-0005-0000-0000-000088250000}"/>
    <cellStyle name="Финансовый 452 3" xfId="5838" xr:uid="{00000000-0005-0000-0000-000089250000}"/>
    <cellStyle name="Финансовый 453" xfId="1805" xr:uid="{00000000-0005-0000-0000-00008A250000}"/>
    <cellStyle name="Финансовый 453 2" xfId="3774" xr:uid="{00000000-0005-0000-0000-00008B250000}"/>
    <cellStyle name="Финансовый 453 3" xfId="5839" xr:uid="{00000000-0005-0000-0000-00008C250000}"/>
    <cellStyle name="Финансовый 454" xfId="1806" xr:uid="{00000000-0005-0000-0000-00008D250000}"/>
    <cellStyle name="Финансовый 454 2" xfId="3775" xr:uid="{00000000-0005-0000-0000-00008E250000}"/>
    <cellStyle name="Финансовый 454 3" xfId="5840" xr:uid="{00000000-0005-0000-0000-00008F250000}"/>
    <cellStyle name="Финансовый 455" xfId="1807" xr:uid="{00000000-0005-0000-0000-000090250000}"/>
    <cellStyle name="Финансовый 455 2" xfId="3776" xr:uid="{00000000-0005-0000-0000-000091250000}"/>
    <cellStyle name="Финансовый 455 3" xfId="5841" xr:uid="{00000000-0005-0000-0000-000092250000}"/>
    <cellStyle name="Финансовый 456" xfId="1808" xr:uid="{00000000-0005-0000-0000-000093250000}"/>
    <cellStyle name="Финансовый 456 2" xfId="3777" xr:uid="{00000000-0005-0000-0000-000094250000}"/>
    <cellStyle name="Финансовый 456 3" xfId="5842" xr:uid="{00000000-0005-0000-0000-000095250000}"/>
    <cellStyle name="Финансовый 457" xfId="1809" xr:uid="{00000000-0005-0000-0000-000096250000}"/>
    <cellStyle name="Финансовый 457 2" xfId="3778" xr:uid="{00000000-0005-0000-0000-000097250000}"/>
    <cellStyle name="Финансовый 457 3" xfId="5843" xr:uid="{00000000-0005-0000-0000-000098250000}"/>
    <cellStyle name="Финансовый 458" xfId="1810" xr:uid="{00000000-0005-0000-0000-000099250000}"/>
    <cellStyle name="Финансовый 458 2" xfId="3779" xr:uid="{00000000-0005-0000-0000-00009A250000}"/>
    <cellStyle name="Финансовый 458 3" xfId="5844" xr:uid="{00000000-0005-0000-0000-00009B250000}"/>
    <cellStyle name="Финансовый 459" xfId="1811" xr:uid="{00000000-0005-0000-0000-00009C250000}"/>
    <cellStyle name="Финансовый 459 2" xfId="3780" xr:uid="{00000000-0005-0000-0000-00009D250000}"/>
    <cellStyle name="Финансовый 459 3" xfId="5845" xr:uid="{00000000-0005-0000-0000-00009E250000}"/>
    <cellStyle name="Финансовый 46" xfId="1615" xr:uid="{00000000-0005-0000-0000-00009F250000}"/>
    <cellStyle name="Финансовый 46 2" xfId="1616" xr:uid="{00000000-0005-0000-0000-0000A0250000}"/>
    <cellStyle name="Финансовый 46 2 2" xfId="3589" xr:uid="{00000000-0005-0000-0000-0000A1250000}"/>
    <cellStyle name="Финансовый 46 2 3" xfId="5657" xr:uid="{00000000-0005-0000-0000-0000A2250000}"/>
    <cellStyle name="Финансовый 46 2 4" xfId="7501" xr:uid="{00000000-0005-0000-0000-0000A3250000}"/>
    <cellStyle name="Финансовый 46 3" xfId="3588" xr:uid="{00000000-0005-0000-0000-0000A4250000}"/>
    <cellStyle name="Финансовый 46 4" xfId="5656" xr:uid="{00000000-0005-0000-0000-0000A5250000}"/>
    <cellStyle name="Финансовый 46 5" xfId="7500" xr:uid="{00000000-0005-0000-0000-0000A6250000}"/>
    <cellStyle name="Финансовый 460" xfId="1812" xr:uid="{00000000-0005-0000-0000-0000A7250000}"/>
    <cellStyle name="Финансовый 460 2" xfId="3781" xr:uid="{00000000-0005-0000-0000-0000A8250000}"/>
    <cellStyle name="Финансовый 460 3" xfId="5017" xr:uid="{00000000-0005-0000-0000-0000A9250000}"/>
    <cellStyle name="Финансовый 461" xfId="1814" xr:uid="{00000000-0005-0000-0000-0000AA250000}"/>
    <cellStyle name="Финансовый 461 2" xfId="3783" xr:uid="{00000000-0005-0000-0000-0000AB250000}"/>
    <cellStyle name="Финансовый 461 3" xfId="5846" xr:uid="{00000000-0005-0000-0000-0000AC250000}"/>
    <cellStyle name="Финансовый 462" xfId="1815" xr:uid="{00000000-0005-0000-0000-0000AD250000}"/>
    <cellStyle name="Финансовый 462 2" xfId="3784" xr:uid="{00000000-0005-0000-0000-0000AE250000}"/>
    <cellStyle name="Финансовый 462 3" xfId="5847" xr:uid="{00000000-0005-0000-0000-0000AF250000}"/>
    <cellStyle name="Финансовый 463" xfId="1816" xr:uid="{00000000-0005-0000-0000-0000B0250000}"/>
    <cellStyle name="Финансовый 463 2" xfId="3785" xr:uid="{00000000-0005-0000-0000-0000B1250000}"/>
    <cellStyle name="Финансовый 463 3" xfId="5848" xr:uid="{00000000-0005-0000-0000-0000B2250000}"/>
    <cellStyle name="Финансовый 464" xfId="1817" xr:uid="{00000000-0005-0000-0000-0000B3250000}"/>
    <cellStyle name="Финансовый 464 2" xfId="3786" xr:uid="{00000000-0005-0000-0000-0000B4250000}"/>
    <cellStyle name="Финансовый 464 3" xfId="5849" xr:uid="{00000000-0005-0000-0000-0000B5250000}"/>
    <cellStyle name="Финансовый 465" xfId="1818" xr:uid="{00000000-0005-0000-0000-0000B6250000}"/>
    <cellStyle name="Финансовый 465 2" xfId="3787" xr:uid="{00000000-0005-0000-0000-0000B7250000}"/>
    <cellStyle name="Финансовый 465 3" xfId="5850" xr:uid="{00000000-0005-0000-0000-0000B8250000}"/>
    <cellStyle name="Финансовый 466" xfId="1819" xr:uid="{00000000-0005-0000-0000-0000B9250000}"/>
    <cellStyle name="Финансовый 466 2" xfId="3788" xr:uid="{00000000-0005-0000-0000-0000BA250000}"/>
    <cellStyle name="Финансовый 466 3" xfId="5851" xr:uid="{00000000-0005-0000-0000-0000BB250000}"/>
    <cellStyle name="Финансовый 467" xfId="1820" xr:uid="{00000000-0005-0000-0000-0000BC250000}"/>
    <cellStyle name="Финансовый 467 2" xfId="3789" xr:uid="{00000000-0005-0000-0000-0000BD250000}"/>
    <cellStyle name="Финансовый 467 3" xfId="5852" xr:uid="{00000000-0005-0000-0000-0000BE250000}"/>
    <cellStyle name="Финансовый 468" xfId="1821" xr:uid="{00000000-0005-0000-0000-0000BF250000}"/>
    <cellStyle name="Финансовый 468 2" xfId="3790" xr:uid="{00000000-0005-0000-0000-0000C0250000}"/>
    <cellStyle name="Финансовый 468 3" xfId="5853" xr:uid="{00000000-0005-0000-0000-0000C1250000}"/>
    <cellStyle name="Финансовый 469" xfId="1822" xr:uid="{00000000-0005-0000-0000-0000C2250000}"/>
    <cellStyle name="Финансовый 469 2" xfId="3791" xr:uid="{00000000-0005-0000-0000-0000C3250000}"/>
    <cellStyle name="Финансовый 469 3" xfId="5854" xr:uid="{00000000-0005-0000-0000-0000C4250000}"/>
    <cellStyle name="Финансовый 47" xfId="1617" xr:uid="{00000000-0005-0000-0000-0000C5250000}"/>
    <cellStyle name="Финансовый 47 2" xfId="1618" xr:uid="{00000000-0005-0000-0000-0000C6250000}"/>
    <cellStyle name="Финансовый 47 2 2" xfId="3591" xr:uid="{00000000-0005-0000-0000-0000C7250000}"/>
    <cellStyle name="Финансовый 47 2 3" xfId="5659" xr:uid="{00000000-0005-0000-0000-0000C8250000}"/>
    <cellStyle name="Финансовый 47 2 4" xfId="7503" xr:uid="{00000000-0005-0000-0000-0000C9250000}"/>
    <cellStyle name="Финансовый 47 3" xfId="3590" xr:uid="{00000000-0005-0000-0000-0000CA250000}"/>
    <cellStyle name="Финансовый 47 4" xfId="5658" xr:uid="{00000000-0005-0000-0000-0000CB250000}"/>
    <cellStyle name="Финансовый 47 5" xfId="7502" xr:uid="{00000000-0005-0000-0000-0000CC250000}"/>
    <cellStyle name="Финансовый 470" xfId="1823" xr:uid="{00000000-0005-0000-0000-0000CD250000}"/>
    <cellStyle name="Финансовый 470 2" xfId="3792" xr:uid="{00000000-0005-0000-0000-0000CE250000}"/>
    <cellStyle name="Финансовый 470 3" xfId="5855" xr:uid="{00000000-0005-0000-0000-0000CF250000}"/>
    <cellStyle name="Финансовый 471" xfId="1824" xr:uid="{00000000-0005-0000-0000-0000D0250000}"/>
    <cellStyle name="Финансовый 471 2" xfId="3793" xr:uid="{00000000-0005-0000-0000-0000D1250000}"/>
    <cellStyle name="Финансовый 471 3" xfId="5856" xr:uid="{00000000-0005-0000-0000-0000D2250000}"/>
    <cellStyle name="Финансовый 472" xfId="1825" xr:uid="{00000000-0005-0000-0000-0000D3250000}"/>
    <cellStyle name="Финансовый 472 2" xfId="3794" xr:uid="{00000000-0005-0000-0000-0000D4250000}"/>
    <cellStyle name="Финансовый 472 3" xfId="5857" xr:uid="{00000000-0005-0000-0000-0000D5250000}"/>
    <cellStyle name="Финансовый 473" xfId="1826" xr:uid="{00000000-0005-0000-0000-0000D6250000}"/>
    <cellStyle name="Финансовый 473 2" xfId="3795" xr:uid="{00000000-0005-0000-0000-0000D7250000}"/>
    <cellStyle name="Финансовый 473 3" xfId="5858" xr:uid="{00000000-0005-0000-0000-0000D8250000}"/>
    <cellStyle name="Финансовый 474" xfId="1827" xr:uid="{00000000-0005-0000-0000-0000D9250000}"/>
    <cellStyle name="Финансовый 474 2" xfId="3796" xr:uid="{00000000-0005-0000-0000-0000DA250000}"/>
    <cellStyle name="Финансовый 474 3" xfId="5859" xr:uid="{00000000-0005-0000-0000-0000DB250000}"/>
    <cellStyle name="Финансовый 475" xfId="1828" xr:uid="{00000000-0005-0000-0000-0000DC250000}"/>
    <cellStyle name="Финансовый 475 2" xfId="3797" xr:uid="{00000000-0005-0000-0000-0000DD250000}"/>
    <cellStyle name="Финансовый 475 3" xfId="5860" xr:uid="{00000000-0005-0000-0000-0000DE250000}"/>
    <cellStyle name="Финансовый 476" xfId="1829" xr:uid="{00000000-0005-0000-0000-0000DF250000}"/>
    <cellStyle name="Финансовый 476 2" xfId="3798" xr:uid="{00000000-0005-0000-0000-0000E0250000}"/>
    <cellStyle name="Финансовый 476 3" xfId="5861" xr:uid="{00000000-0005-0000-0000-0000E1250000}"/>
    <cellStyle name="Финансовый 477" xfId="1831" xr:uid="{00000000-0005-0000-0000-0000E2250000}"/>
    <cellStyle name="Финансовый 477 2" xfId="3800" xr:uid="{00000000-0005-0000-0000-0000E3250000}"/>
    <cellStyle name="Финансовый 477 3" xfId="5862" xr:uid="{00000000-0005-0000-0000-0000E4250000}"/>
    <cellStyle name="Финансовый 478" xfId="1832" xr:uid="{00000000-0005-0000-0000-0000E5250000}"/>
    <cellStyle name="Финансовый 478 2" xfId="3801" xr:uid="{00000000-0005-0000-0000-0000E6250000}"/>
    <cellStyle name="Финансовый 478 3" xfId="5863" xr:uid="{00000000-0005-0000-0000-0000E7250000}"/>
    <cellStyle name="Финансовый 479" xfId="1830" xr:uid="{00000000-0005-0000-0000-0000E8250000}"/>
    <cellStyle name="Финансовый 479 2" xfId="3799" xr:uid="{00000000-0005-0000-0000-0000E9250000}"/>
    <cellStyle name="Финансовый 479 3" xfId="5864" xr:uid="{00000000-0005-0000-0000-0000EA250000}"/>
    <cellStyle name="Финансовый 48" xfId="1619" xr:uid="{00000000-0005-0000-0000-0000EB250000}"/>
    <cellStyle name="Финансовый 48 2" xfId="1620" xr:uid="{00000000-0005-0000-0000-0000EC250000}"/>
    <cellStyle name="Финансовый 48 2 2" xfId="3593" xr:uid="{00000000-0005-0000-0000-0000ED250000}"/>
    <cellStyle name="Финансовый 48 2 3" xfId="5661" xr:uid="{00000000-0005-0000-0000-0000EE250000}"/>
    <cellStyle name="Финансовый 48 2 4" xfId="7505" xr:uid="{00000000-0005-0000-0000-0000EF250000}"/>
    <cellStyle name="Финансовый 48 3" xfId="3592" xr:uid="{00000000-0005-0000-0000-0000F0250000}"/>
    <cellStyle name="Финансовый 48 4" xfId="5660" xr:uid="{00000000-0005-0000-0000-0000F1250000}"/>
    <cellStyle name="Финансовый 48 5" xfId="7504" xr:uid="{00000000-0005-0000-0000-0000F2250000}"/>
    <cellStyle name="Финансовый 480" xfId="1834" xr:uid="{00000000-0005-0000-0000-0000F3250000}"/>
    <cellStyle name="Финансовый 480 2" xfId="3802" xr:uid="{00000000-0005-0000-0000-0000F4250000}"/>
    <cellStyle name="Финансовый 480 3" xfId="5865" xr:uid="{00000000-0005-0000-0000-0000F5250000}"/>
    <cellStyle name="Финансовый 481" xfId="1835" xr:uid="{00000000-0005-0000-0000-0000F6250000}"/>
    <cellStyle name="Финансовый 481 2" xfId="3803" xr:uid="{00000000-0005-0000-0000-0000F7250000}"/>
    <cellStyle name="Финансовый 481 3" xfId="5866" xr:uid="{00000000-0005-0000-0000-0000F8250000}"/>
    <cellStyle name="Финансовый 482" xfId="1836" xr:uid="{00000000-0005-0000-0000-0000F9250000}"/>
    <cellStyle name="Финансовый 482 2" xfId="3804" xr:uid="{00000000-0005-0000-0000-0000FA250000}"/>
    <cellStyle name="Финансовый 482 3" xfId="5867" xr:uid="{00000000-0005-0000-0000-0000FB250000}"/>
    <cellStyle name="Финансовый 483" xfId="1837" xr:uid="{00000000-0005-0000-0000-0000FC250000}"/>
    <cellStyle name="Финансовый 483 2" xfId="3805" xr:uid="{00000000-0005-0000-0000-0000FD250000}"/>
    <cellStyle name="Финансовый 483 3" xfId="5868" xr:uid="{00000000-0005-0000-0000-0000FE250000}"/>
    <cellStyle name="Финансовый 484" xfId="1838" xr:uid="{00000000-0005-0000-0000-0000FF250000}"/>
    <cellStyle name="Финансовый 484 2" xfId="3806" xr:uid="{00000000-0005-0000-0000-000000260000}"/>
    <cellStyle name="Финансовый 484 3" xfId="5869" xr:uid="{00000000-0005-0000-0000-000001260000}"/>
    <cellStyle name="Финансовый 485" xfId="1839" xr:uid="{00000000-0005-0000-0000-000002260000}"/>
    <cellStyle name="Финансовый 485 2" xfId="3807" xr:uid="{00000000-0005-0000-0000-000003260000}"/>
    <cellStyle name="Финансовый 485 3" xfId="5870" xr:uid="{00000000-0005-0000-0000-000004260000}"/>
    <cellStyle name="Финансовый 486" xfId="1840" xr:uid="{00000000-0005-0000-0000-000005260000}"/>
    <cellStyle name="Финансовый 486 2" xfId="3808" xr:uid="{00000000-0005-0000-0000-000006260000}"/>
    <cellStyle name="Финансовый 486 3" xfId="5871" xr:uid="{00000000-0005-0000-0000-000007260000}"/>
    <cellStyle name="Финансовый 487" xfId="1841" xr:uid="{00000000-0005-0000-0000-000008260000}"/>
    <cellStyle name="Финансовый 487 2" xfId="3809" xr:uid="{00000000-0005-0000-0000-000009260000}"/>
    <cellStyle name="Финансовый 487 3" xfId="5872" xr:uid="{00000000-0005-0000-0000-00000A260000}"/>
    <cellStyle name="Финансовый 488" xfId="1842" xr:uid="{00000000-0005-0000-0000-00000B260000}"/>
    <cellStyle name="Финансовый 488 2" xfId="3810" xr:uid="{00000000-0005-0000-0000-00000C260000}"/>
    <cellStyle name="Финансовый 488 3" xfId="5873" xr:uid="{00000000-0005-0000-0000-00000D260000}"/>
    <cellStyle name="Финансовый 489" xfId="1843" xr:uid="{00000000-0005-0000-0000-00000E260000}"/>
    <cellStyle name="Финансовый 489 2" xfId="3811" xr:uid="{00000000-0005-0000-0000-00000F260000}"/>
    <cellStyle name="Финансовый 489 3" xfId="5874" xr:uid="{00000000-0005-0000-0000-000010260000}"/>
    <cellStyle name="Финансовый 49" xfId="1621" xr:uid="{00000000-0005-0000-0000-000011260000}"/>
    <cellStyle name="Финансовый 49 2" xfId="1622" xr:uid="{00000000-0005-0000-0000-000012260000}"/>
    <cellStyle name="Финансовый 49 2 2" xfId="3595" xr:uid="{00000000-0005-0000-0000-000013260000}"/>
    <cellStyle name="Финансовый 49 2 3" xfId="5663" xr:uid="{00000000-0005-0000-0000-000014260000}"/>
    <cellStyle name="Финансовый 49 2 4" xfId="7507" xr:uid="{00000000-0005-0000-0000-000015260000}"/>
    <cellStyle name="Финансовый 49 3" xfId="3594" xr:uid="{00000000-0005-0000-0000-000016260000}"/>
    <cellStyle name="Финансовый 49 4" xfId="5662" xr:uid="{00000000-0005-0000-0000-000017260000}"/>
    <cellStyle name="Финансовый 49 5" xfId="7506" xr:uid="{00000000-0005-0000-0000-000018260000}"/>
    <cellStyle name="Финансовый 490" xfId="1844" xr:uid="{00000000-0005-0000-0000-000019260000}"/>
    <cellStyle name="Финансовый 490 2" xfId="3812" xr:uid="{00000000-0005-0000-0000-00001A260000}"/>
    <cellStyle name="Финансовый 490 3" xfId="5878" xr:uid="{00000000-0005-0000-0000-00001B260000}"/>
    <cellStyle name="Финансовый 491" xfId="1813" xr:uid="{00000000-0005-0000-0000-00001C260000}"/>
    <cellStyle name="Финансовый 491 2" xfId="3782" xr:uid="{00000000-0005-0000-0000-00001D260000}"/>
    <cellStyle name="Финансовый 491 3" xfId="5882" xr:uid="{00000000-0005-0000-0000-00001E260000}"/>
    <cellStyle name="Финансовый 492" xfId="1845" xr:uid="{00000000-0005-0000-0000-00001F260000}"/>
    <cellStyle name="Финансовый 492 2" xfId="3813" xr:uid="{00000000-0005-0000-0000-000020260000}"/>
    <cellStyle name="Финансовый 492 3" xfId="5875" xr:uid="{00000000-0005-0000-0000-000021260000}"/>
    <cellStyle name="Финансовый 493" xfId="1846" xr:uid="{00000000-0005-0000-0000-000022260000}"/>
    <cellStyle name="Финансовый 493 2" xfId="3814" xr:uid="{00000000-0005-0000-0000-000023260000}"/>
    <cellStyle name="Финансовый 493 3" xfId="5883" xr:uid="{00000000-0005-0000-0000-000024260000}"/>
    <cellStyle name="Финансовый 494" xfId="1847" xr:uid="{00000000-0005-0000-0000-000025260000}"/>
    <cellStyle name="Финансовый 494 2" xfId="3815" xr:uid="{00000000-0005-0000-0000-000026260000}"/>
    <cellStyle name="Финансовый 494 3" xfId="5884" xr:uid="{00000000-0005-0000-0000-000027260000}"/>
    <cellStyle name="Финансовый 495" xfId="1848" xr:uid="{00000000-0005-0000-0000-000028260000}"/>
    <cellStyle name="Финансовый 495 2" xfId="3816" xr:uid="{00000000-0005-0000-0000-000029260000}"/>
    <cellStyle name="Финансовый 495 3" xfId="5885" xr:uid="{00000000-0005-0000-0000-00002A260000}"/>
    <cellStyle name="Финансовый 496" xfId="1849" xr:uid="{00000000-0005-0000-0000-00002B260000}"/>
    <cellStyle name="Финансовый 496 2" xfId="3817" xr:uid="{00000000-0005-0000-0000-00002C260000}"/>
    <cellStyle name="Финансовый 496 3" xfId="5886" xr:uid="{00000000-0005-0000-0000-00002D260000}"/>
    <cellStyle name="Финансовый 497" xfId="1850" xr:uid="{00000000-0005-0000-0000-00002E260000}"/>
    <cellStyle name="Финансовый 497 2" xfId="3818" xr:uid="{00000000-0005-0000-0000-00002F260000}"/>
    <cellStyle name="Финансовый 497 3" xfId="5887" xr:uid="{00000000-0005-0000-0000-000030260000}"/>
    <cellStyle name="Финансовый 498" xfId="1851" xr:uid="{00000000-0005-0000-0000-000031260000}"/>
    <cellStyle name="Финансовый 498 2" xfId="3819" xr:uid="{00000000-0005-0000-0000-000032260000}"/>
    <cellStyle name="Финансовый 498 3" xfId="5888" xr:uid="{00000000-0005-0000-0000-000033260000}"/>
    <cellStyle name="Финансовый 499" xfId="1852" xr:uid="{00000000-0005-0000-0000-000034260000}"/>
    <cellStyle name="Финансовый 499 2" xfId="3820" xr:uid="{00000000-0005-0000-0000-000035260000}"/>
    <cellStyle name="Финансовый 499 3" xfId="5889" xr:uid="{00000000-0005-0000-0000-000036260000}"/>
    <cellStyle name="Финансовый 5" xfId="9" xr:uid="{00000000-0005-0000-0000-000037260000}"/>
    <cellStyle name="Финансовый 5 2" xfId="1624" xr:uid="{00000000-0005-0000-0000-000038260000}"/>
    <cellStyle name="Финансовый 5 2 2" xfId="1625" xr:uid="{00000000-0005-0000-0000-000039260000}"/>
    <cellStyle name="Финансовый 5 2 2 2" xfId="1626" xr:uid="{00000000-0005-0000-0000-00003A260000}"/>
    <cellStyle name="Финансовый 5 2 2 2 2" xfId="3599" xr:uid="{00000000-0005-0000-0000-00003B260000}"/>
    <cellStyle name="Финансовый 5 2 2 2 3" xfId="5667" xr:uid="{00000000-0005-0000-0000-00003C260000}"/>
    <cellStyle name="Финансовый 5 2 2 2 4" xfId="7511" xr:uid="{00000000-0005-0000-0000-00003D260000}"/>
    <cellStyle name="Финансовый 5 2 2 3" xfId="3598" xr:uid="{00000000-0005-0000-0000-00003E260000}"/>
    <cellStyle name="Финансовый 5 2 2 4" xfId="5666" xr:uid="{00000000-0005-0000-0000-00003F260000}"/>
    <cellStyle name="Финансовый 5 2 2 5" xfId="7510" xr:uid="{00000000-0005-0000-0000-000040260000}"/>
    <cellStyle name="Финансовый 5 2 3" xfId="1627" xr:uid="{00000000-0005-0000-0000-000041260000}"/>
    <cellStyle name="Финансовый 5 2 3 2" xfId="1628" xr:uid="{00000000-0005-0000-0000-000042260000}"/>
    <cellStyle name="Финансовый 5 2 3 2 2" xfId="3601" xr:uid="{00000000-0005-0000-0000-000043260000}"/>
    <cellStyle name="Финансовый 5 2 3 2 3" xfId="5669" xr:uid="{00000000-0005-0000-0000-000044260000}"/>
    <cellStyle name="Финансовый 5 2 3 2 4" xfId="7513" xr:uid="{00000000-0005-0000-0000-000045260000}"/>
    <cellStyle name="Финансовый 5 2 3 3" xfId="3600" xr:uid="{00000000-0005-0000-0000-000046260000}"/>
    <cellStyle name="Финансовый 5 2 3 4" xfId="5668" xr:uid="{00000000-0005-0000-0000-000047260000}"/>
    <cellStyle name="Финансовый 5 2 3 5" xfId="7512" xr:uid="{00000000-0005-0000-0000-000048260000}"/>
    <cellStyle name="Финансовый 5 2 4" xfId="3597" xr:uid="{00000000-0005-0000-0000-000049260000}"/>
    <cellStyle name="Финансовый 5 2 4 2" xfId="5665" xr:uid="{00000000-0005-0000-0000-00004A260000}"/>
    <cellStyle name="Финансовый 5 2 5" xfId="4228" xr:uid="{00000000-0005-0000-0000-00004B260000}"/>
    <cellStyle name="Финансовый 5 2 6" xfId="7509" xr:uid="{00000000-0005-0000-0000-00004C260000}"/>
    <cellStyle name="Финансовый 5 3" xfId="1623" xr:uid="{00000000-0005-0000-0000-00004D260000}"/>
    <cellStyle name="Финансовый 5 3 2" xfId="3596" xr:uid="{00000000-0005-0000-0000-00004E260000}"/>
    <cellStyle name="Финансовый 5 3 3" xfId="5664" xr:uid="{00000000-0005-0000-0000-00004F260000}"/>
    <cellStyle name="Финансовый 5 4" xfId="4227" xr:uid="{00000000-0005-0000-0000-000050260000}"/>
    <cellStyle name="Финансовый 5 5" xfId="7508" xr:uid="{00000000-0005-0000-0000-000051260000}"/>
    <cellStyle name="Финансовый 50" xfId="1629" xr:uid="{00000000-0005-0000-0000-000052260000}"/>
    <cellStyle name="Финансовый 50 2" xfId="1630" xr:uid="{00000000-0005-0000-0000-000053260000}"/>
    <cellStyle name="Финансовый 50 2 2" xfId="3603" xr:uid="{00000000-0005-0000-0000-000054260000}"/>
    <cellStyle name="Финансовый 50 2 3" xfId="5671" xr:uid="{00000000-0005-0000-0000-000055260000}"/>
    <cellStyle name="Финансовый 50 2 4" xfId="7515" xr:uid="{00000000-0005-0000-0000-000056260000}"/>
    <cellStyle name="Финансовый 50 3" xfId="3602" xr:uid="{00000000-0005-0000-0000-000057260000}"/>
    <cellStyle name="Финансовый 50 4" xfId="5670" xr:uid="{00000000-0005-0000-0000-000058260000}"/>
    <cellStyle name="Финансовый 50 5" xfId="7514" xr:uid="{00000000-0005-0000-0000-000059260000}"/>
    <cellStyle name="Финансовый 500" xfId="1853" xr:uid="{00000000-0005-0000-0000-00005A260000}"/>
    <cellStyle name="Финансовый 500 2" xfId="3821" xr:uid="{00000000-0005-0000-0000-00005B260000}"/>
    <cellStyle name="Финансовый 500 3" xfId="5890" xr:uid="{00000000-0005-0000-0000-00005C260000}"/>
    <cellStyle name="Финансовый 501" xfId="1854" xr:uid="{00000000-0005-0000-0000-00005D260000}"/>
    <cellStyle name="Финансовый 501 2" xfId="3822" xr:uid="{00000000-0005-0000-0000-00005E260000}"/>
    <cellStyle name="Финансовый 501 3" xfId="5891" xr:uid="{00000000-0005-0000-0000-00005F260000}"/>
    <cellStyle name="Финансовый 502" xfId="1855" xr:uid="{00000000-0005-0000-0000-000060260000}"/>
    <cellStyle name="Финансовый 502 2" xfId="3823" xr:uid="{00000000-0005-0000-0000-000061260000}"/>
    <cellStyle name="Финансовый 502 3" xfId="5892" xr:uid="{00000000-0005-0000-0000-000062260000}"/>
    <cellStyle name="Финансовый 503" xfId="1856" xr:uid="{00000000-0005-0000-0000-000063260000}"/>
    <cellStyle name="Финансовый 503 2" xfId="3824" xr:uid="{00000000-0005-0000-0000-000064260000}"/>
    <cellStyle name="Финансовый 503 3" xfId="5893" xr:uid="{00000000-0005-0000-0000-000065260000}"/>
    <cellStyle name="Финансовый 504" xfId="1857" xr:uid="{00000000-0005-0000-0000-000066260000}"/>
    <cellStyle name="Финансовый 504 2" xfId="3825" xr:uid="{00000000-0005-0000-0000-000067260000}"/>
    <cellStyle name="Финансовый 504 3" xfId="5895" xr:uid="{00000000-0005-0000-0000-000068260000}"/>
    <cellStyle name="Финансовый 505" xfId="1858" xr:uid="{00000000-0005-0000-0000-000069260000}"/>
    <cellStyle name="Финансовый 505 2" xfId="3826" xr:uid="{00000000-0005-0000-0000-00006A260000}"/>
    <cellStyle name="Финансовый 505 3" xfId="5881" xr:uid="{00000000-0005-0000-0000-00006B260000}"/>
    <cellStyle name="Финансовый 506" xfId="1866" xr:uid="{00000000-0005-0000-0000-00006C260000}"/>
    <cellStyle name="Финансовый 506 2" xfId="3829" xr:uid="{00000000-0005-0000-0000-00006D260000}"/>
    <cellStyle name="Финансовый 506 3" xfId="5896" xr:uid="{00000000-0005-0000-0000-00006E260000}"/>
    <cellStyle name="Финансовый 507" xfId="1870" xr:uid="{00000000-0005-0000-0000-00006F260000}"/>
    <cellStyle name="Финансовый 507 2" xfId="3833" xr:uid="{00000000-0005-0000-0000-000070260000}"/>
    <cellStyle name="Финансовый 507 3" xfId="5897" xr:uid="{00000000-0005-0000-0000-000071260000}"/>
    <cellStyle name="Финансовый 508" xfId="1859" xr:uid="{00000000-0005-0000-0000-000072260000}"/>
    <cellStyle name="Финансовый 508 2" xfId="3827" xr:uid="{00000000-0005-0000-0000-000073260000}"/>
    <cellStyle name="Финансовый 508 3" xfId="5898" xr:uid="{00000000-0005-0000-0000-000074260000}"/>
    <cellStyle name="Финансовый 509" xfId="1871" xr:uid="{00000000-0005-0000-0000-000075260000}"/>
    <cellStyle name="Финансовый 509 2" xfId="3834" xr:uid="{00000000-0005-0000-0000-000076260000}"/>
    <cellStyle name="Финансовый 509 3" xfId="5880" xr:uid="{00000000-0005-0000-0000-000077260000}"/>
    <cellStyle name="Финансовый 51" xfId="1631" xr:uid="{00000000-0005-0000-0000-000078260000}"/>
    <cellStyle name="Финансовый 51 2" xfId="1632" xr:uid="{00000000-0005-0000-0000-000079260000}"/>
    <cellStyle name="Финансовый 51 2 2" xfId="3605" xr:uid="{00000000-0005-0000-0000-00007A260000}"/>
    <cellStyle name="Финансовый 51 2 3" xfId="5673" xr:uid="{00000000-0005-0000-0000-00007B260000}"/>
    <cellStyle name="Финансовый 51 2 4" xfId="7517" xr:uid="{00000000-0005-0000-0000-00007C260000}"/>
    <cellStyle name="Финансовый 51 3" xfId="3604" xr:uid="{00000000-0005-0000-0000-00007D260000}"/>
    <cellStyle name="Финансовый 51 4" xfId="5672" xr:uid="{00000000-0005-0000-0000-00007E260000}"/>
    <cellStyle name="Финансовый 51 5" xfId="7516" xr:uid="{00000000-0005-0000-0000-00007F260000}"/>
    <cellStyle name="Финансовый 510" xfId="1872" xr:uid="{00000000-0005-0000-0000-000080260000}"/>
    <cellStyle name="Финансовый 510 2" xfId="3835" xr:uid="{00000000-0005-0000-0000-000081260000}"/>
    <cellStyle name="Финансовый 510 3" xfId="5894" xr:uid="{00000000-0005-0000-0000-000082260000}"/>
    <cellStyle name="Финансовый 511" xfId="1873" xr:uid="{00000000-0005-0000-0000-000083260000}"/>
    <cellStyle name="Финансовый 511 2" xfId="3836" xr:uid="{00000000-0005-0000-0000-000084260000}"/>
    <cellStyle name="Финансовый 511 3" xfId="5899" xr:uid="{00000000-0005-0000-0000-000085260000}"/>
    <cellStyle name="Финансовый 512" xfId="1874" xr:uid="{00000000-0005-0000-0000-000086260000}"/>
    <cellStyle name="Финансовый 512 2" xfId="3837" xr:uid="{00000000-0005-0000-0000-000087260000}"/>
    <cellStyle name="Финансовый 512 3" xfId="5900" xr:uid="{00000000-0005-0000-0000-000088260000}"/>
    <cellStyle name="Финансовый 513" xfId="1875" xr:uid="{00000000-0005-0000-0000-000089260000}"/>
    <cellStyle name="Финансовый 513 2" xfId="3838" xr:uid="{00000000-0005-0000-0000-00008A260000}"/>
    <cellStyle name="Финансовый 513 3" xfId="5901" xr:uid="{00000000-0005-0000-0000-00008B260000}"/>
    <cellStyle name="Финансовый 514" xfId="1876" xr:uid="{00000000-0005-0000-0000-00008C260000}"/>
    <cellStyle name="Финансовый 514 2" xfId="3839" xr:uid="{00000000-0005-0000-0000-00008D260000}"/>
    <cellStyle name="Финансовый 514 3" xfId="5902" xr:uid="{00000000-0005-0000-0000-00008E260000}"/>
    <cellStyle name="Финансовый 515" xfId="1869" xr:uid="{00000000-0005-0000-0000-00008F260000}"/>
    <cellStyle name="Финансовый 515 2" xfId="3832" xr:uid="{00000000-0005-0000-0000-000090260000}"/>
    <cellStyle name="Финансовый 515 3" xfId="5904" xr:uid="{00000000-0005-0000-0000-000091260000}"/>
    <cellStyle name="Финансовый 516" xfId="1877" xr:uid="{00000000-0005-0000-0000-000092260000}"/>
    <cellStyle name="Финансовый 516 2" xfId="3840" xr:uid="{00000000-0005-0000-0000-000093260000}"/>
    <cellStyle name="Финансовый 516 3" xfId="5905" xr:uid="{00000000-0005-0000-0000-000094260000}"/>
    <cellStyle name="Финансовый 517" xfId="1878" xr:uid="{00000000-0005-0000-0000-000095260000}"/>
    <cellStyle name="Финансовый 517 2" xfId="3841" xr:uid="{00000000-0005-0000-0000-000096260000}"/>
    <cellStyle name="Финансовый 517 3" xfId="5906" xr:uid="{00000000-0005-0000-0000-000097260000}"/>
    <cellStyle name="Финансовый 518" xfId="1868" xr:uid="{00000000-0005-0000-0000-000098260000}"/>
    <cellStyle name="Финансовый 518 2" xfId="3831" xr:uid="{00000000-0005-0000-0000-000099260000}"/>
    <cellStyle name="Финансовый 518 3" xfId="5907" xr:uid="{00000000-0005-0000-0000-00009A260000}"/>
    <cellStyle name="Финансовый 519" xfId="1880" xr:uid="{00000000-0005-0000-0000-00009B260000}"/>
    <cellStyle name="Финансовый 519 2" xfId="3843" xr:uid="{00000000-0005-0000-0000-00009C260000}"/>
    <cellStyle name="Финансовый 519 3" xfId="5903" xr:uid="{00000000-0005-0000-0000-00009D260000}"/>
    <cellStyle name="Финансовый 52" xfId="1633" xr:uid="{00000000-0005-0000-0000-00009E260000}"/>
    <cellStyle name="Финансовый 52 2" xfId="1634" xr:uid="{00000000-0005-0000-0000-00009F260000}"/>
    <cellStyle name="Финансовый 52 2 2" xfId="3607" xr:uid="{00000000-0005-0000-0000-0000A0260000}"/>
    <cellStyle name="Финансовый 52 2 3" xfId="5675" xr:uid="{00000000-0005-0000-0000-0000A1260000}"/>
    <cellStyle name="Финансовый 52 2 4" xfId="7519" xr:uid="{00000000-0005-0000-0000-0000A2260000}"/>
    <cellStyle name="Финансовый 52 3" xfId="3606" xr:uid="{00000000-0005-0000-0000-0000A3260000}"/>
    <cellStyle name="Финансовый 52 4" xfId="5674" xr:uid="{00000000-0005-0000-0000-0000A4260000}"/>
    <cellStyle name="Финансовый 52 5" xfId="7518" xr:uid="{00000000-0005-0000-0000-0000A5260000}"/>
    <cellStyle name="Финансовый 520" xfId="1881" xr:uid="{00000000-0005-0000-0000-0000A6260000}"/>
    <cellStyle name="Финансовый 520 2" xfId="3844" xr:uid="{00000000-0005-0000-0000-0000A7260000}"/>
    <cellStyle name="Финансовый 520 3" xfId="5908" xr:uid="{00000000-0005-0000-0000-0000A8260000}"/>
    <cellStyle name="Финансовый 521" xfId="1882" xr:uid="{00000000-0005-0000-0000-0000A9260000}"/>
    <cellStyle name="Финансовый 521 2" xfId="3845" xr:uid="{00000000-0005-0000-0000-0000AA260000}"/>
    <cellStyle name="Финансовый 521 3" xfId="5909" xr:uid="{00000000-0005-0000-0000-0000AB260000}"/>
    <cellStyle name="Финансовый 522" xfId="1883" xr:uid="{00000000-0005-0000-0000-0000AC260000}"/>
    <cellStyle name="Финансовый 522 2" xfId="3846" xr:uid="{00000000-0005-0000-0000-0000AD260000}"/>
    <cellStyle name="Финансовый 522 3" xfId="5910" xr:uid="{00000000-0005-0000-0000-0000AE260000}"/>
    <cellStyle name="Финансовый 523" xfId="1884" xr:uid="{00000000-0005-0000-0000-0000AF260000}"/>
    <cellStyle name="Финансовый 523 2" xfId="3847" xr:uid="{00000000-0005-0000-0000-0000B0260000}"/>
    <cellStyle name="Финансовый 523 3" xfId="5911" xr:uid="{00000000-0005-0000-0000-0000B1260000}"/>
    <cellStyle name="Финансовый 524" xfId="1885" xr:uid="{00000000-0005-0000-0000-0000B2260000}"/>
    <cellStyle name="Финансовый 524 2" xfId="3848" xr:uid="{00000000-0005-0000-0000-0000B3260000}"/>
    <cellStyle name="Финансовый 524 3" xfId="5912" xr:uid="{00000000-0005-0000-0000-0000B4260000}"/>
    <cellStyle name="Финансовый 525" xfId="1886" xr:uid="{00000000-0005-0000-0000-0000B5260000}"/>
    <cellStyle name="Финансовый 525 2" xfId="3849" xr:uid="{00000000-0005-0000-0000-0000B6260000}"/>
    <cellStyle name="Финансовый 525 3" xfId="5913" xr:uid="{00000000-0005-0000-0000-0000B7260000}"/>
    <cellStyle name="Финансовый 526" xfId="1887" xr:uid="{00000000-0005-0000-0000-0000B8260000}"/>
    <cellStyle name="Финансовый 526 2" xfId="3850" xr:uid="{00000000-0005-0000-0000-0000B9260000}"/>
    <cellStyle name="Финансовый 526 3" xfId="5914" xr:uid="{00000000-0005-0000-0000-0000BA260000}"/>
    <cellStyle name="Финансовый 527" xfId="1888" xr:uid="{00000000-0005-0000-0000-0000BB260000}"/>
    <cellStyle name="Финансовый 527 2" xfId="3851" xr:uid="{00000000-0005-0000-0000-0000BC260000}"/>
    <cellStyle name="Финансовый 527 3" xfId="5915" xr:uid="{00000000-0005-0000-0000-0000BD260000}"/>
    <cellStyle name="Финансовый 528" xfId="1889" xr:uid="{00000000-0005-0000-0000-0000BE260000}"/>
    <cellStyle name="Финансовый 528 2" xfId="3852" xr:uid="{00000000-0005-0000-0000-0000BF260000}"/>
    <cellStyle name="Финансовый 528 3" xfId="5916" xr:uid="{00000000-0005-0000-0000-0000C0260000}"/>
    <cellStyle name="Финансовый 529" xfId="1890" xr:uid="{00000000-0005-0000-0000-0000C1260000}"/>
    <cellStyle name="Финансовый 529 2" xfId="3853" xr:uid="{00000000-0005-0000-0000-0000C2260000}"/>
    <cellStyle name="Финансовый 529 3" xfId="5917" xr:uid="{00000000-0005-0000-0000-0000C3260000}"/>
    <cellStyle name="Финансовый 53" xfId="1635" xr:uid="{00000000-0005-0000-0000-0000C4260000}"/>
    <cellStyle name="Финансовый 53 2" xfId="1636" xr:uid="{00000000-0005-0000-0000-0000C5260000}"/>
    <cellStyle name="Финансовый 53 2 2" xfId="3609" xr:uid="{00000000-0005-0000-0000-0000C6260000}"/>
    <cellStyle name="Финансовый 53 2 3" xfId="5677" xr:uid="{00000000-0005-0000-0000-0000C7260000}"/>
    <cellStyle name="Финансовый 53 2 4" xfId="7521" xr:uid="{00000000-0005-0000-0000-0000C8260000}"/>
    <cellStyle name="Финансовый 53 3" xfId="3608" xr:uid="{00000000-0005-0000-0000-0000C9260000}"/>
    <cellStyle name="Финансовый 53 4" xfId="5676" xr:uid="{00000000-0005-0000-0000-0000CA260000}"/>
    <cellStyle name="Финансовый 53 5" xfId="7520" xr:uid="{00000000-0005-0000-0000-0000CB260000}"/>
    <cellStyle name="Финансовый 530" xfId="1891" xr:uid="{00000000-0005-0000-0000-0000CC260000}"/>
    <cellStyle name="Финансовый 530 2" xfId="3854" xr:uid="{00000000-0005-0000-0000-0000CD260000}"/>
    <cellStyle name="Финансовый 530 3" xfId="5918" xr:uid="{00000000-0005-0000-0000-0000CE260000}"/>
    <cellStyle name="Финансовый 531" xfId="1892" xr:uid="{00000000-0005-0000-0000-0000CF260000}"/>
    <cellStyle name="Финансовый 531 2" xfId="3855" xr:uid="{00000000-0005-0000-0000-0000D0260000}"/>
    <cellStyle name="Финансовый 531 3" xfId="5919" xr:uid="{00000000-0005-0000-0000-0000D1260000}"/>
    <cellStyle name="Финансовый 532" xfId="1893" xr:uid="{00000000-0005-0000-0000-0000D2260000}"/>
    <cellStyle name="Финансовый 532 2" xfId="3856" xr:uid="{00000000-0005-0000-0000-0000D3260000}"/>
    <cellStyle name="Финансовый 532 3" xfId="5921" xr:uid="{00000000-0005-0000-0000-0000D4260000}"/>
    <cellStyle name="Финансовый 533" xfId="1879" xr:uid="{00000000-0005-0000-0000-0000D5260000}"/>
    <cellStyle name="Финансовый 533 2" xfId="3842" xr:uid="{00000000-0005-0000-0000-0000D6260000}"/>
    <cellStyle name="Финансовый 533 3" xfId="5920" xr:uid="{00000000-0005-0000-0000-0000D7260000}"/>
    <cellStyle name="Финансовый 534" xfId="1895" xr:uid="{00000000-0005-0000-0000-0000D8260000}"/>
    <cellStyle name="Финансовый 534 2" xfId="3857" xr:uid="{00000000-0005-0000-0000-0000D9260000}"/>
    <cellStyle name="Финансовый 534 3" xfId="5922" xr:uid="{00000000-0005-0000-0000-0000DA260000}"/>
    <cellStyle name="Финансовый 535" xfId="1896" xr:uid="{00000000-0005-0000-0000-0000DB260000}"/>
    <cellStyle name="Финансовый 535 2" xfId="3858" xr:uid="{00000000-0005-0000-0000-0000DC260000}"/>
    <cellStyle name="Финансовый 535 3" xfId="5924" xr:uid="{00000000-0005-0000-0000-0000DD260000}"/>
    <cellStyle name="Финансовый 536" xfId="1898" xr:uid="{00000000-0005-0000-0000-0000DE260000}"/>
    <cellStyle name="Финансовый 536 2" xfId="3860" xr:uid="{00000000-0005-0000-0000-0000DF260000}"/>
    <cellStyle name="Финансовый 536 3" xfId="5923" xr:uid="{00000000-0005-0000-0000-0000E0260000}"/>
    <cellStyle name="Финансовый 537" xfId="1899" xr:uid="{00000000-0005-0000-0000-0000E1260000}"/>
    <cellStyle name="Финансовый 537 2" xfId="3861" xr:uid="{00000000-0005-0000-0000-0000E2260000}"/>
    <cellStyle name="Финансовый 537 3" xfId="5925" xr:uid="{00000000-0005-0000-0000-0000E3260000}"/>
    <cellStyle name="Финансовый 538" xfId="1900" xr:uid="{00000000-0005-0000-0000-0000E4260000}"/>
    <cellStyle name="Финансовый 538 2" xfId="3862" xr:uid="{00000000-0005-0000-0000-0000E5260000}"/>
    <cellStyle name="Финансовый 538 3" xfId="5926" xr:uid="{00000000-0005-0000-0000-0000E6260000}"/>
    <cellStyle name="Финансовый 539" xfId="1901" xr:uid="{00000000-0005-0000-0000-0000E7260000}"/>
    <cellStyle name="Финансовый 539 2" xfId="3863" xr:uid="{00000000-0005-0000-0000-0000E8260000}"/>
    <cellStyle name="Финансовый 539 3" xfId="5927" xr:uid="{00000000-0005-0000-0000-0000E9260000}"/>
    <cellStyle name="Финансовый 54" xfId="1637" xr:uid="{00000000-0005-0000-0000-0000EA260000}"/>
    <cellStyle name="Финансовый 54 2" xfId="1638" xr:uid="{00000000-0005-0000-0000-0000EB260000}"/>
    <cellStyle name="Финансовый 54 2 2" xfId="3611" xr:uid="{00000000-0005-0000-0000-0000EC260000}"/>
    <cellStyle name="Финансовый 54 2 3" xfId="5679" xr:uid="{00000000-0005-0000-0000-0000ED260000}"/>
    <cellStyle name="Финансовый 54 2 4" xfId="7523" xr:uid="{00000000-0005-0000-0000-0000EE260000}"/>
    <cellStyle name="Финансовый 54 3" xfId="3610" xr:uid="{00000000-0005-0000-0000-0000EF260000}"/>
    <cellStyle name="Финансовый 54 4" xfId="5678" xr:uid="{00000000-0005-0000-0000-0000F0260000}"/>
    <cellStyle name="Финансовый 54 5" xfId="7522" xr:uid="{00000000-0005-0000-0000-0000F1260000}"/>
    <cellStyle name="Финансовый 540" xfId="1902" xr:uid="{00000000-0005-0000-0000-0000F2260000}"/>
    <cellStyle name="Финансовый 540 2" xfId="3864" xr:uid="{00000000-0005-0000-0000-0000F3260000}"/>
    <cellStyle name="Финансовый 540 3" xfId="5928" xr:uid="{00000000-0005-0000-0000-0000F4260000}"/>
    <cellStyle name="Финансовый 541" xfId="1903" xr:uid="{00000000-0005-0000-0000-0000F5260000}"/>
    <cellStyle name="Финансовый 541 2" xfId="3865" xr:uid="{00000000-0005-0000-0000-0000F6260000}"/>
    <cellStyle name="Финансовый 541 3" xfId="5929" xr:uid="{00000000-0005-0000-0000-0000F7260000}"/>
    <cellStyle name="Финансовый 542" xfId="1904" xr:uid="{00000000-0005-0000-0000-0000F8260000}"/>
    <cellStyle name="Финансовый 542 2" xfId="3866" xr:uid="{00000000-0005-0000-0000-0000F9260000}"/>
    <cellStyle name="Финансовый 542 3" xfId="5930" xr:uid="{00000000-0005-0000-0000-0000FA260000}"/>
    <cellStyle name="Финансовый 543" xfId="1905" xr:uid="{00000000-0005-0000-0000-0000FB260000}"/>
    <cellStyle name="Финансовый 543 2" xfId="3867" xr:uid="{00000000-0005-0000-0000-0000FC260000}"/>
    <cellStyle name="Финансовый 543 3" xfId="5931" xr:uid="{00000000-0005-0000-0000-0000FD260000}"/>
    <cellStyle name="Финансовый 544" xfId="1906" xr:uid="{00000000-0005-0000-0000-0000FE260000}"/>
    <cellStyle name="Финансовый 544 2" xfId="3868" xr:uid="{00000000-0005-0000-0000-0000FF260000}"/>
    <cellStyle name="Финансовый 544 3" xfId="5932" xr:uid="{00000000-0005-0000-0000-000000270000}"/>
    <cellStyle name="Финансовый 545" xfId="1907" xr:uid="{00000000-0005-0000-0000-000001270000}"/>
    <cellStyle name="Финансовый 545 2" xfId="3869" xr:uid="{00000000-0005-0000-0000-000002270000}"/>
    <cellStyle name="Финансовый 545 3" xfId="5933" xr:uid="{00000000-0005-0000-0000-000003270000}"/>
    <cellStyle name="Финансовый 546" xfId="1908" xr:uid="{00000000-0005-0000-0000-000004270000}"/>
    <cellStyle name="Финансовый 546 2" xfId="3870" xr:uid="{00000000-0005-0000-0000-000005270000}"/>
    <cellStyle name="Финансовый 546 3" xfId="5934" xr:uid="{00000000-0005-0000-0000-000006270000}"/>
    <cellStyle name="Финансовый 547" xfId="1909" xr:uid="{00000000-0005-0000-0000-000007270000}"/>
    <cellStyle name="Финансовый 547 2" xfId="3871" xr:uid="{00000000-0005-0000-0000-000008270000}"/>
    <cellStyle name="Финансовый 547 3" xfId="5935" xr:uid="{00000000-0005-0000-0000-000009270000}"/>
    <cellStyle name="Финансовый 548" xfId="1910" xr:uid="{00000000-0005-0000-0000-00000A270000}"/>
    <cellStyle name="Финансовый 548 2" xfId="3872" xr:uid="{00000000-0005-0000-0000-00000B270000}"/>
    <cellStyle name="Финансовый 548 3" xfId="5936" xr:uid="{00000000-0005-0000-0000-00000C270000}"/>
    <cellStyle name="Финансовый 549" xfId="1911" xr:uid="{00000000-0005-0000-0000-00000D270000}"/>
    <cellStyle name="Финансовый 549 2" xfId="3873" xr:uid="{00000000-0005-0000-0000-00000E270000}"/>
    <cellStyle name="Финансовый 549 3" xfId="5937" xr:uid="{00000000-0005-0000-0000-00000F270000}"/>
    <cellStyle name="Финансовый 55" xfId="1639" xr:uid="{00000000-0005-0000-0000-000010270000}"/>
    <cellStyle name="Финансовый 55 2" xfId="1640" xr:uid="{00000000-0005-0000-0000-000011270000}"/>
    <cellStyle name="Финансовый 55 2 2" xfId="3613" xr:uid="{00000000-0005-0000-0000-000012270000}"/>
    <cellStyle name="Финансовый 55 2 3" xfId="5681" xr:uid="{00000000-0005-0000-0000-000013270000}"/>
    <cellStyle name="Финансовый 55 2 4" xfId="7525" xr:uid="{00000000-0005-0000-0000-000014270000}"/>
    <cellStyle name="Финансовый 55 3" xfId="3612" xr:uid="{00000000-0005-0000-0000-000015270000}"/>
    <cellStyle name="Финансовый 55 4" xfId="5680" xr:uid="{00000000-0005-0000-0000-000016270000}"/>
    <cellStyle name="Финансовый 55 5" xfId="7524" xr:uid="{00000000-0005-0000-0000-000017270000}"/>
    <cellStyle name="Финансовый 550" xfId="1912" xr:uid="{00000000-0005-0000-0000-000018270000}"/>
    <cellStyle name="Финансовый 550 2" xfId="3874" xr:uid="{00000000-0005-0000-0000-000019270000}"/>
    <cellStyle name="Финансовый 550 3" xfId="5938" xr:uid="{00000000-0005-0000-0000-00001A270000}"/>
    <cellStyle name="Финансовый 551" xfId="1913" xr:uid="{00000000-0005-0000-0000-00001B270000}"/>
    <cellStyle name="Финансовый 551 2" xfId="3875" xr:uid="{00000000-0005-0000-0000-00001C270000}"/>
    <cellStyle name="Финансовый 551 3" xfId="5939" xr:uid="{00000000-0005-0000-0000-00001D270000}"/>
    <cellStyle name="Финансовый 552" xfId="1914" xr:uid="{00000000-0005-0000-0000-00001E270000}"/>
    <cellStyle name="Финансовый 552 2" xfId="3876" xr:uid="{00000000-0005-0000-0000-00001F270000}"/>
    <cellStyle name="Финансовый 552 3" xfId="5940" xr:uid="{00000000-0005-0000-0000-000020270000}"/>
    <cellStyle name="Финансовый 553" xfId="1915" xr:uid="{00000000-0005-0000-0000-000021270000}"/>
    <cellStyle name="Финансовый 553 2" xfId="3877" xr:uid="{00000000-0005-0000-0000-000022270000}"/>
    <cellStyle name="Финансовый 553 3" xfId="5941" xr:uid="{00000000-0005-0000-0000-000023270000}"/>
    <cellStyle name="Финансовый 554" xfId="1916" xr:uid="{00000000-0005-0000-0000-000024270000}"/>
    <cellStyle name="Финансовый 554 2" xfId="3878" xr:uid="{00000000-0005-0000-0000-000025270000}"/>
    <cellStyle name="Финансовый 554 3" xfId="5942" xr:uid="{00000000-0005-0000-0000-000026270000}"/>
    <cellStyle name="Финансовый 555" xfId="1897" xr:uid="{00000000-0005-0000-0000-000027270000}"/>
    <cellStyle name="Финансовый 555 2" xfId="3859" xr:uid="{00000000-0005-0000-0000-000028270000}"/>
    <cellStyle name="Финансовый 555 3" xfId="5943" xr:uid="{00000000-0005-0000-0000-000029270000}"/>
    <cellStyle name="Финансовый 556" xfId="1917" xr:uid="{00000000-0005-0000-0000-00002A270000}"/>
    <cellStyle name="Финансовый 556 2" xfId="3879" xr:uid="{00000000-0005-0000-0000-00002B270000}"/>
    <cellStyle name="Финансовый 556 3" xfId="5944" xr:uid="{00000000-0005-0000-0000-00002C270000}"/>
    <cellStyle name="Финансовый 557" xfId="1919" xr:uid="{00000000-0005-0000-0000-00002D270000}"/>
    <cellStyle name="Финансовый 557 2" xfId="3881" xr:uid="{00000000-0005-0000-0000-00002E270000}"/>
    <cellStyle name="Финансовый 557 3" xfId="5946" xr:uid="{00000000-0005-0000-0000-00002F270000}"/>
    <cellStyle name="Финансовый 558" xfId="1918" xr:uid="{00000000-0005-0000-0000-000030270000}"/>
    <cellStyle name="Финансовый 558 2" xfId="3880" xr:uid="{00000000-0005-0000-0000-000031270000}"/>
    <cellStyle name="Финансовый 558 3" xfId="5945" xr:uid="{00000000-0005-0000-0000-000032270000}"/>
    <cellStyle name="Финансовый 559" xfId="1920" xr:uid="{00000000-0005-0000-0000-000033270000}"/>
    <cellStyle name="Финансовый 559 2" xfId="3882" xr:uid="{00000000-0005-0000-0000-000034270000}"/>
    <cellStyle name="Финансовый 559 3" xfId="5948" xr:uid="{00000000-0005-0000-0000-000035270000}"/>
    <cellStyle name="Финансовый 56" xfId="1641" xr:uid="{00000000-0005-0000-0000-000036270000}"/>
    <cellStyle name="Финансовый 56 2" xfId="1642" xr:uid="{00000000-0005-0000-0000-000037270000}"/>
    <cellStyle name="Финансовый 56 2 2" xfId="3615" xr:uid="{00000000-0005-0000-0000-000038270000}"/>
    <cellStyle name="Финансовый 56 2 3" xfId="5683" xr:uid="{00000000-0005-0000-0000-000039270000}"/>
    <cellStyle name="Финансовый 56 2 4" xfId="7527" xr:uid="{00000000-0005-0000-0000-00003A270000}"/>
    <cellStyle name="Финансовый 56 3" xfId="3614" xr:uid="{00000000-0005-0000-0000-00003B270000}"/>
    <cellStyle name="Финансовый 56 4" xfId="5682" xr:uid="{00000000-0005-0000-0000-00003C270000}"/>
    <cellStyle name="Финансовый 56 5" xfId="7526" xr:uid="{00000000-0005-0000-0000-00003D270000}"/>
    <cellStyle name="Финансовый 560" xfId="1922" xr:uid="{00000000-0005-0000-0000-00003E270000}"/>
    <cellStyle name="Финансовый 560 2" xfId="3884" xr:uid="{00000000-0005-0000-0000-00003F270000}"/>
    <cellStyle name="Финансовый 560 3" xfId="5947" xr:uid="{00000000-0005-0000-0000-000040270000}"/>
    <cellStyle name="Финансовый 561" xfId="1924" xr:uid="{00000000-0005-0000-0000-000041270000}"/>
    <cellStyle name="Финансовый 561 2" xfId="3886" xr:uid="{00000000-0005-0000-0000-000042270000}"/>
    <cellStyle name="Финансовый 561 3" xfId="5949" xr:uid="{00000000-0005-0000-0000-000043270000}"/>
    <cellStyle name="Финансовый 562" xfId="1925" xr:uid="{00000000-0005-0000-0000-000044270000}"/>
    <cellStyle name="Финансовый 562 2" xfId="3887" xr:uid="{00000000-0005-0000-0000-000045270000}"/>
    <cellStyle name="Финансовый 562 3" xfId="5950" xr:uid="{00000000-0005-0000-0000-000046270000}"/>
    <cellStyle name="Финансовый 563" xfId="1926" xr:uid="{00000000-0005-0000-0000-000047270000}"/>
    <cellStyle name="Финансовый 563 2" xfId="3888" xr:uid="{00000000-0005-0000-0000-000048270000}"/>
    <cellStyle name="Финансовый 563 3" xfId="5952" xr:uid="{00000000-0005-0000-0000-000049270000}"/>
    <cellStyle name="Финансовый 564" xfId="1927" xr:uid="{00000000-0005-0000-0000-00004A270000}"/>
    <cellStyle name="Финансовый 564 2" xfId="3889" xr:uid="{00000000-0005-0000-0000-00004B270000}"/>
    <cellStyle name="Финансовый 564 3" xfId="5951" xr:uid="{00000000-0005-0000-0000-00004C270000}"/>
    <cellStyle name="Финансовый 565" xfId="1928" xr:uid="{00000000-0005-0000-0000-00004D270000}"/>
    <cellStyle name="Финансовый 565 2" xfId="3890" xr:uid="{00000000-0005-0000-0000-00004E270000}"/>
    <cellStyle name="Финансовый 565 3" xfId="5953" xr:uid="{00000000-0005-0000-0000-00004F270000}"/>
    <cellStyle name="Финансовый 566" xfId="1930" xr:uid="{00000000-0005-0000-0000-000050270000}"/>
    <cellStyle name="Финансовый 566 2" xfId="3892" xr:uid="{00000000-0005-0000-0000-000051270000}"/>
    <cellStyle name="Финансовый 566 3" xfId="5954" xr:uid="{00000000-0005-0000-0000-000052270000}"/>
    <cellStyle name="Финансовый 567" xfId="1923" xr:uid="{00000000-0005-0000-0000-000053270000}"/>
    <cellStyle name="Финансовый 567 2" xfId="3885" xr:uid="{00000000-0005-0000-0000-000054270000}"/>
    <cellStyle name="Финансовый 567 3" xfId="5955" xr:uid="{00000000-0005-0000-0000-000055270000}"/>
    <cellStyle name="Финансовый 568" xfId="1931" xr:uid="{00000000-0005-0000-0000-000056270000}"/>
    <cellStyle name="Финансовый 568 2" xfId="3893" xr:uid="{00000000-0005-0000-0000-000057270000}"/>
    <cellStyle name="Финансовый 568 3" xfId="5956" xr:uid="{00000000-0005-0000-0000-000058270000}"/>
    <cellStyle name="Финансовый 569" xfId="1932" xr:uid="{00000000-0005-0000-0000-000059270000}"/>
    <cellStyle name="Финансовый 569 2" xfId="3894" xr:uid="{00000000-0005-0000-0000-00005A270000}"/>
    <cellStyle name="Финансовый 569 3" xfId="5957" xr:uid="{00000000-0005-0000-0000-00005B270000}"/>
    <cellStyle name="Финансовый 57" xfId="1643" xr:uid="{00000000-0005-0000-0000-00005C270000}"/>
    <cellStyle name="Финансовый 57 2" xfId="1644" xr:uid="{00000000-0005-0000-0000-00005D270000}"/>
    <cellStyle name="Финансовый 57 2 2" xfId="3617" xr:uid="{00000000-0005-0000-0000-00005E270000}"/>
    <cellStyle name="Финансовый 57 2 3" xfId="5685" xr:uid="{00000000-0005-0000-0000-00005F270000}"/>
    <cellStyle name="Финансовый 57 2 4" xfId="7529" xr:uid="{00000000-0005-0000-0000-000060270000}"/>
    <cellStyle name="Финансовый 57 3" xfId="3616" xr:uid="{00000000-0005-0000-0000-000061270000}"/>
    <cellStyle name="Финансовый 57 4" xfId="5684" xr:uid="{00000000-0005-0000-0000-000062270000}"/>
    <cellStyle name="Финансовый 57 5" xfId="7528" xr:uid="{00000000-0005-0000-0000-000063270000}"/>
    <cellStyle name="Финансовый 570" xfId="1933" xr:uid="{00000000-0005-0000-0000-000064270000}"/>
    <cellStyle name="Финансовый 570 2" xfId="3895" xr:uid="{00000000-0005-0000-0000-000065270000}"/>
    <cellStyle name="Финансовый 571" xfId="1934" xr:uid="{00000000-0005-0000-0000-000066270000}"/>
    <cellStyle name="Финансовый 571 2" xfId="3896" xr:uid="{00000000-0005-0000-0000-000067270000}"/>
    <cellStyle name="Финансовый 572" xfId="1935" xr:uid="{00000000-0005-0000-0000-000068270000}"/>
    <cellStyle name="Финансовый 572 2" xfId="3897" xr:uid="{00000000-0005-0000-0000-000069270000}"/>
    <cellStyle name="Финансовый 573" xfId="1937" xr:uid="{00000000-0005-0000-0000-00006A270000}"/>
    <cellStyle name="Финансовый 573 2" xfId="3899" xr:uid="{00000000-0005-0000-0000-00006B270000}"/>
    <cellStyle name="Финансовый 574" xfId="1938" xr:uid="{00000000-0005-0000-0000-00006C270000}"/>
    <cellStyle name="Финансовый 574 2" xfId="3900" xr:uid="{00000000-0005-0000-0000-00006D270000}"/>
    <cellStyle name="Финансовый 575" xfId="1940" xr:uid="{00000000-0005-0000-0000-00006E270000}"/>
    <cellStyle name="Финансовый 575 2" xfId="3902" xr:uid="{00000000-0005-0000-0000-00006F270000}"/>
    <cellStyle name="Финансовый 576" xfId="1939" xr:uid="{00000000-0005-0000-0000-000070270000}"/>
    <cellStyle name="Финансовый 576 2" xfId="3901" xr:uid="{00000000-0005-0000-0000-000071270000}"/>
    <cellStyle name="Финансовый 577" xfId="1941" xr:uid="{00000000-0005-0000-0000-000072270000}"/>
    <cellStyle name="Финансовый 577 2" xfId="3903" xr:uid="{00000000-0005-0000-0000-000073270000}"/>
    <cellStyle name="Финансовый 578" xfId="1942" xr:uid="{00000000-0005-0000-0000-000074270000}"/>
    <cellStyle name="Финансовый 578 2" xfId="3904" xr:uid="{00000000-0005-0000-0000-000075270000}"/>
    <cellStyle name="Финансовый 579" xfId="1943" xr:uid="{00000000-0005-0000-0000-000076270000}"/>
    <cellStyle name="Финансовый 579 2" xfId="3905" xr:uid="{00000000-0005-0000-0000-000077270000}"/>
    <cellStyle name="Финансовый 58" xfId="1645" xr:uid="{00000000-0005-0000-0000-000078270000}"/>
    <cellStyle name="Финансовый 58 2" xfId="1646" xr:uid="{00000000-0005-0000-0000-000079270000}"/>
    <cellStyle name="Финансовый 58 2 2" xfId="3619" xr:uid="{00000000-0005-0000-0000-00007A270000}"/>
    <cellStyle name="Финансовый 58 2 3" xfId="5687" xr:uid="{00000000-0005-0000-0000-00007B270000}"/>
    <cellStyle name="Финансовый 58 2 4" xfId="7531" xr:uid="{00000000-0005-0000-0000-00007C270000}"/>
    <cellStyle name="Финансовый 58 3" xfId="3618" xr:uid="{00000000-0005-0000-0000-00007D270000}"/>
    <cellStyle name="Финансовый 58 4" xfId="5686" xr:uid="{00000000-0005-0000-0000-00007E270000}"/>
    <cellStyle name="Финансовый 58 5" xfId="7530" xr:uid="{00000000-0005-0000-0000-00007F270000}"/>
    <cellStyle name="Финансовый 580" xfId="1944" xr:uid="{00000000-0005-0000-0000-000080270000}"/>
    <cellStyle name="Финансовый 580 2" xfId="3906" xr:uid="{00000000-0005-0000-0000-000081270000}"/>
    <cellStyle name="Финансовый 581" xfId="1945" xr:uid="{00000000-0005-0000-0000-000082270000}"/>
    <cellStyle name="Финансовый 581 2" xfId="3907" xr:uid="{00000000-0005-0000-0000-000083270000}"/>
    <cellStyle name="Финансовый 582" xfId="1946" xr:uid="{00000000-0005-0000-0000-000084270000}"/>
    <cellStyle name="Финансовый 582 2" xfId="3908" xr:uid="{00000000-0005-0000-0000-000085270000}"/>
    <cellStyle name="Финансовый 583" xfId="1947" xr:uid="{00000000-0005-0000-0000-000086270000}"/>
    <cellStyle name="Финансовый 583 2" xfId="3909" xr:uid="{00000000-0005-0000-0000-000087270000}"/>
    <cellStyle name="Финансовый 584" xfId="1948" xr:uid="{00000000-0005-0000-0000-000088270000}"/>
    <cellStyle name="Финансовый 584 2" xfId="3910" xr:uid="{00000000-0005-0000-0000-000089270000}"/>
    <cellStyle name="Финансовый 585" xfId="1949" xr:uid="{00000000-0005-0000-0000-00008A270000}"/>
    <cellStyle name="Финансовый 585 2" xfId="3911" xr:uid="{00000000-0005-0000-0000-00008B270000}"/>
    <cellStyle name="Финансовый 586" xfId="1950" xr:uid="{00000000-0005-0000-0000-00008C270000}"/>
    <cellStyle name="Финансовый 586 2" xfId="3912" xr:uid="{00000000-0005-0000-0000-00008D270000}"/>
    <cellStyle name="Финансовый 587" xfId="1951" xr:uid="{00000000-0005-0000-0000-00008E270000}"/>
    <cellStyle name="Финансовый 587 2" xfId="3913" xr:uid="{00000000-0005-0000-0000-00008F270000}"/>
    <cellStyle name="Финансовый 588" xfId="1952" xr:uid="{00000000-0005-0000-0000-000090270000}"/>
    <cellStyle name="Финансовый 588 2" xfId="3914" xr:uid="{00000000-0005-0000-0000-000091270000}"/>
    <cellStyle name="Финансовый 589" xfId="1953" xr:uid="{00000000-0005-0000-0000-000092270000}"/>
    <cellStyle name="Финансовый 589 2" xfId="3915" xr:uid="{00000000-0005-0000-0000-000093270000}"/>
    <cellStyle name="Финансовый 59" xfId="1647" xr:uid="{00000000-0005-0000-0000-000094270000}"/>
    <cellStyle name="Финансовый 59 2" xfId="1648" xr:uid="{00000000-0005-0000-0000-000095270000}"/>
    <cellStyle name="Финансовый 59 2 2" xfId="3621" xr:uid="{00000000-0005-0000-0000-000096270000}"/>
    <cellStyle name="Финансовый 59 2 3" xfId="5689" xr:uid="{00000000-0005-0000-0000-000097270000}"/>
    <cellStyle name="Финансовый 59 2 4" xfId="7533" xr:uid="{00000000-0005-0000-0000-000098270000}"/>
    <cellStyle name="Финансовый 59 3" xfId="3620" xr:uid="{00000000-0005-0000-0000-000099270000}"/>
    <cellStyle name="Финансовый 59 4" xfId="5688" xr:uid="{00000000-0005-0000-0000-00009A270000}"/>
    <cellStyle name="Финансовый 59 5" xfId="7532" xr:uid="{00000000-0005-0000-0000-00009B270000}"/>
    <cellStyle name="Финансовый 590" xfId="1954" xr:uid="{00000000-0005-0000-0000-00009C270000}"/>
    <cellStyle name="Финансовый 590 2" xfId="3916" xr:uid="{00000000-0005-0000-0000-00009D270000}"/>
    <cellStyle name="Финансовый 591" xfId="1955" xr:uid="{00000000-0005-0000-0000-00009E270000}"/>
    <cellStyle name="Финансовый 591 2" xfId="3917" xr:uid="{00000000-0005-0000-0000-00009F270000}"/>
    <cellStyle name="Финансовый 592" xfId="1957" xr:uid="{00000000-0005-0000-0000-0000A0270000}"/>
    <cellStyle name="Финансовый 592 2" xfId="3919" xr:uid="{00000000-0005-0000-0000-0000A1270000}"/>
    <cellStyle name="Финансовый 593" xfId="1958" xr:uid="{00000000-0005-0000-0000-0000A2270000}"/>
    <cellStyle name="Финансовый 593 2" xfId="3920" xr:uid="{00000000-0005-0000-0000-0000A3270000}"/>
    <cellStyle name="Финансовый 594" xfId="1959" xr:uid="{00000000-0005-0000-0000-0000A4270000}"/>
    <cellStyle name="Финансовый 594 2" xfId="3921" xr:uid="{00000000-0005-0000-0000-0000A5270000}"/>
    <cellStyle name="Финансовый 595" xfId="1960" xr:uid="{00000000-0005-0000-0000-0000A6270000}"/>
    <cellStyle name="Финансовый 595 2" xfId="3922" xr:uid="{00000000-0005-0000-0000-0000A7270000}"/>
    <cellStyle name="Финансовый 596" xfId="1961" xr:uid="{00000000-0005-0000-0000-0000A8270000}"/>
    <cellStyle name="Финансовый 596 2" xfId="3923" xr:uid="{00000000-0005-0000-0000-0000A9270000}"/>
    <cellStyle name="Финансовый 597" xfId="1962" xr:uid="{00000000-0005-0000-0000-0000AA270000}"/>
    <cellStyle name="Финансовый 597 2" xfId="3924" xr:uid="{00000000-0005-0000-0000-0000AB270000}"/>
    <cellStyle name="Финансовый 598" xfId="1963" xr:uid="{00000000-0005-0000-0000-0000AC270000}"/>
    <cellStyle name="Финансовый 598 2" xfId="3925" xr:uid="{00000000-0005-0000-0000-0000AD270000}"/>
    <cellStyle name="Финансовый 599" xfId="1964" xr:uid="{00000000-0005-0000-0000-0000AE270000}"/>
    <cellStyle name="Финансовый 599 2" xfId="3926" xr:uid="{00000000-0005-0000-0000-0000AF270000}"/>
    <cellStyle name="Финансовый 6" xfId="1649" xr:uid="{00000000-0005-0000-0000-0000B0270000}"/>
    <cellStyle name="Финансовый 6 2" xfId="1650" xr:uid="{00000000-0005-0000-0000-0000B1270000}"/>
    <cellStyle name="Финансовый 6 2 2" xfId="1651" xr:uid="{00000000-0005-0000-0000-0000B2270000}"/>
    <cellStyle name="Финансовый 6 2 2 2" xfId="1652" xr:uid="{00000000-0005-0000-0000-0000B3270000}"/>
    <cellStyle name="Финансовый 6 2 2 2 2" xfId="3625" xr:uid="{00000000-0005-0000-0000-0000B4270000}"/>
    <cellStyle name="Финансовый 6 2 2 2 3" xfId="5693" xr:uid="{00000000-0005-0000-0000-0000B5270000}"/>
    <cellStyle name="Финансовый 6 2 2 2 4" xfId="7537" xr:uid="{00000000-0005-0000-0000-0000B6270000}"/>
    <cellStyle name="Финансовый 6 2 2 3" xfId="3624" xr:uid="{00000000-0005-0000-0000-0000B7270000}"/>
    <cellStyle name="Финансовый 6 2 2 4" xfId="5692" xr:uid="{00000000-0005-0000-0000-0000B8270000}"/>
    <cellStyle name="Финансовый 6 2 2 5" xfId="7536" xr:uid="{00000000-0005-0000-0000-0000B9270000}"/>
    <cellStyle name="Финансовый 6 2 3" xfId="1653" xr:uid="{00000000-0005-0000-0000-0000BA270000}"/>
    <cellStyle name="Финансовый 6 2 3 2" xfId="1654" xr:uid="{00000000-0005-0000-0000-0000BB270000}"/>
    <cellStyle name="Финансовый 6 2 3 2 2" xfId="3627" xr:uid="{00000000-0005-0000-0000-0000BC270000}"/>
    <cellStyle name="Финансовый 6 2 3 2 3" xfId="5695" xr:uid="{00000000-0005-0000-0000-0000BD270000}"/>
    <cellStyle name="Финансовый 6 2 3 2 4" xfId="7539" xr:uid="{00000000-0005-0000-0000-0000BE270000}"/>
    <cellStyle name="Финансовый 6 2 3 3" xfId="3626" xr:uid="{00000000-0005-0000-0000-0000BF270000}"/>
    <cellStyle name="Финансовый 6 2 3 4" xfId="5694" xr:uid="{00000000-0005-0000-0000-0000C0270000}"/>
    <cellStyle name="Финансовый 6 2 3 5" xfId="7538" xr:uid="{00000000-0005-0000-0000-0000C1270000}"/>
    <cellStyle name="Финансовый 6 2 4" xfId="3623" xr:uid="{00000000-0005-0000-0000-0000C2270000}"/>
    <cellStyle name="Финансовый 6 2 4 2" xfId="5691" xr:uid="{00000000-0005-0000-0000-0000C3270000}"/>
    <cellStyle name="Финансовый 6 2 5" xfId="4230" xr:uid="{00000000-0005-0000-0000-0000C4270000}"/>
    <cellStyle name="Финансовый 6 2 6" xfId="7535" xr:uid="{00000000-0005-0000-0000-0000C5270000}"/>
    <cellStyle name="Финансовый 6 3" xfId="3622" xr:uid="{00000000-0005-0000-0000-0000C6270000}"/>
    <cellStyle name="Финансовый 6 3 2" xfId="5690" xr:uid="{00000000-0005-0000-0000-0000C7270000}"/>
    <cellStyle name="Финансовый 6 4" xfId="4229" xr:uid="{00000000-0005-0000-0000-0000C8270000}"/>
    <cellStyle name="Финансовый 6 5" xfId="7534" xr:uid="{00000000-0005-0000-0000-0000C9270000}"/>
    <cellStyle name="Финансовый 60" xfId="1655" xr:uid="{00000000-0005-0000-0000-0000CA270000}"/>
    <cellStyle name="Финансовый 60 2" xfId="1656" xr:uid="{00000000-0005-0000-0000-0000CB270000}"/>
    <cellStyle name="Финансовый 60 2 2" xfId="3629" xr:uid="{00000000-0005-0000-0000-0000CC270000}"/>
    <cellStyle name="Финансовый 60 2 3" xfId="5697" xr:uid="{00000000-0005-0000-0000-0000CD270000}"/>
    <cellStyle name="Финансовый 60 2 4" xfId="7541" xr:uid="{00000000-0005-0000-0000-0000CE270000}"/>
    <cellStyle name="Финансовый 60 3" xfId="3628" xr:uid="{00000000-0005-0000-0000-0000CF270000}"/>
    <cellStyle name="Финансовый 60 4" xfId="5696" xr:uid="{00000000-0005-0000-0000-0000D0270000}"/>
    <cellStyle name="Финансовый 60 5" xfId="7540" xr:uid="{00000000-0005-0000-0000-0000D1270000}"/>
    <cellStyle name="Финансовый 600" xfId="1965" xr:uid="{00000000-0005-0000-0000-0000D2270000}"/>
    <cellStyle name="Финансовый 601" xfId="1966" xr:uid="{00000000-0005-0000-0000-0000D3270000}"/>
    <cellStyle name="Финансовый 602" xfId="1967" xr:uid="{00000000-0005-0000-0000-0000D4270000}"/>
    <cellStyle name="Финансовый 603" xfId="1968" xr:uid="{00000000-0005-0000-0000-0000D5270000}"/>
    <cellStyle name="Финансовый 604" xfId="1969" xr:uid="{00000000-0005-0000-0000-0000D6270000}"/>
    <cellStyle name="Финансовый 605" xfId="1970" xr:uid="{00000000-0005-0000-0000-0000D7270000}"/>
    <cellStyle name="Финансовый 606" xfId="1971" xr:uid="{00000000-0005-0000-0000-0000D8270000}"/>
    <cellStyle name="Финансовый 607" xfId="1972" xr:uid="{00000000-0005-0000-0000-0000D9270000}"/>
    <cellStyle name="Финансовый 608" xfId="1974" xr:uid="{00000000-0005-0000-0000-0000DA270000}"/>
    <cellStyle name="Финансовый 608 2" xfId="8222" xr:uid="{00000000-0005-0000-0000-0000DB270000}"/>
    <cellStyle name="Финансовый 609" xfId="1976" xr:uid="{00000000-0005-0000-0000-0000DC270000}"/>
    <cellStyle name="Финансовый 609 2" xfId="8224" xr:uid="{00000000-0005-0000-0000-0000DD270000}"/>
    <cellStyle name="Финансовый 61" xfId="1657" xr:uid="{00000000-0005-0000-0000-0000DE270000}"/>
    <cellStyle name="Финансовый 61 2" xfId="1658" xr:uid="{00000000-0005-0000-0000-0000DF270000}"/>
    <cellStyle name="Финансовый 61 2 2" xfId="3631" xr:uid="{00000000-0005-0000-0000-0000E0270000}"/>
    <cellStyle name="Финансовый 61 2 3" xfId="5699" xr:uid="{00000000-0005-0000-0000-0000E1270000}"/>
    <cellStyle name="Финансовый 61 2 4" xfId="7543" xr:uid="{00000000-0005-0000-0000-0000E2270000}"/>
    <cellStyle name="Финансовый 61 3" xfId="3630" xr:uid="{00000000-0005-0000-0000-0000E3270000}"/>
    <cellStyle name="Финансовый 61 4" xfId="5698" xr:uid="{00000000-0005-0000-0000-0000E4270000}"/>
    <cellStyle name="Финансовый 61 5" xfId="7542" xr:uid="{00000000-0005-0000-0000-0000E5270000}"/>
    <cellStyle name="Финансовый 610" xfId="1978" xr:uid="{00000000-0005-0000-0000-0000E6270000}"/>
    <cellStyle name="Финансовый 610 2" xfId="8226" xr:uid="{00000000-0005-0000-0000-0000E7270000}"/>
    <cellStyle name="Финансовый 611" xfId="1979" xr:uid="{00000000-0005-0000-0000-0000E8270000}"/>
    <cellStyle name="Финансовый 612" xfId="1980" xr:uid="{00000000-0005-0000-0000-0000E9270000}"/>
    <cellStyle name="Финансовый 613" xfId="1981" xr:uid="{00000000-0005-0000-0000-0000EA270000}"/>
    <cellStyle name="Финансовый 614" xfId="1982" xr:uid="{00000000-0005-0000-0000-0000EB270000}"/>
    <cellStyle name="Финансовый 615" xfId="1983" xr:uid="{00000000-0005-0000-0000-0000EC270000}"/>
    <cellStyle name="Финансовый 616" xfId="1984" xr:uid="{00000000-0005-0000-0000-0000ED270000}"/>
    <cellStyle name="Финансовый 617" xfId="1985" xr:uid="{00000000-0005-0000-0000-0000EE270000}"/>
    <cellStyle name="Финансовый 618" xfId="1986" xr:uid="{00000000-0005-0000-0000-0000EF270000}"/>
    <cellStyle name="Финансовый 619" xfId="1987" xr:uid="{00000000-0005-0000-0000-0000F0270000}"/>
    <cellStyle name="Финансовый 62" xfId="1659" xr:uid="{00000000-0005-0000-0000-0000F1270000}"/>
    <cellStyle name="Финансовый 62 2" xfId="1660" xr:uid="{00000000-0005-0000-0000-0000F2270000}"/>
    <cellStyle name="Финансовый 62 2 2" xfId="3633" xr:uid="{00000000-0005-0000-0000-0000F3270000}"/>
    <cellStyle name="Финансовый 62 2 3" xfId="5701" xr:uid="{00000000-0005-0000-0000-0000F4270000}"/>
    <cellStyle name="Финансовый 62 2 4" xfId="7545" xr:uid="{00000000-0005-0000-0000-0000F5270000}"/>
    <cellStyle name="Финансовый 62 3" xfId="3632" xr:uid="{00000000-0005-0000-0000-0000F6270000}"/>
    <cellStyle name="Финансовый 62 4" xfId="5700" xr:uid="{00000000-0005-0000-0000-0000F7270000}"/>
    <cellStyle name="Финансовый 62 5" xfId="7544" xr:uid="{00000000-0005-0000-0000-0000F8270000}"/>
    <cellStyle name="Финансовый 620" xfId="1988" xr:uid="{00000000-0005-0000-0000-0000F9270000}"/>
    <cellStyle name="Финансовый 621" xfId="1989" xr:uid="{00000000-0005-0000-0000-0000FA270000}"/>
    <cellStyle name="Финансовый 622" xfId="1990" xr:uid="{00000000-0005-0000-0000-0000FB270000}"/>
    <cellStyle name="Финансовый 623" xfId="1991" xr:uid="{00000000-0005-0000-0000-0000FC270000}"/>
    <cellStyle name="Финансовый 624" xfId="1992" xr:uid="{00000000-0005-0000-0000-0000FD270000}"/>
    <cellStyle name="Финансовый 625" xfId="1993" xr:uid="{00000000-0005-0000-0000-0000FE270000}"/>
    <cellStyle name="Финансовый 626" xfId="1995" xr:uid="{00000000-0005-0000-0000-0000FF270000}"/>
    <cellStyle name="Финансовый 627" xfId="1996" xr:uid="{00000000-0005-0000-0000-000000280000}"/>
    <cellStyle name="Финансовый 628" xfId="1997" xr:uid="{00000000-0005-0000-0000-000001280000}"/>
    <cellStyle name="Финансовый 629" xfId="1998" xr:uid="{00000000-0005-0000-0000-000002280000}"/>
    <cellStyle name="Финансовый 63" xfId="1661" xr:uid="{00000000-0005-0000-0000-000003280000}"/>
    <cellStyle name="Финансовый 63 2" xfId="1662" xr:uid="{00000000-0005-0000-0000-000004280000}"/>
    <cellStyle name="Финансовый 63 2 2" xfId="3635" xr:uid="{00000000-0005-0000-0000-000005280000}"/>
    <cellStyle name="Финансовый 63 2 3" xfId="5703" xr:uid="{00000000-0005-0000-0000-000006280000}"/>
    <cellStyle name="Финансовый 63 2 4" xfId="7547" xr:uid="{00000000-0005-0000-0000-000007280000}"/>
    <cellStyle name="Финансовый 63 3" xfId="3634" xr:uid="{00000000-0005-0000-0000-000008280000}"/>
    <cellStyle name="Финансовый 63 4" xfId="5702" xr:uid="{00000000-0005-0000-0000-000009280000}"/>
    <cellStyle name="Финансовый 63 5" xfId="7546" xr:uid="{00000000-0005-0000-0000-00000A280000}"/>
    <cellStyle name="Финансовый 630" xfId="1994" xr:uid="{00000000-0005-0000-0000-00000B280000}"/>
    <cellStyle name="Финансовый 631" xfId="1999" xr:uid="{00000000-0005-0000-0000-00000C280000}"/>
    <cellStyle name="Финансовый 632" xfId="2000" xr:uid="{00000000-0005-0000-0000-00000D280000}"/>
    <cellStyle name="Финансовый 633" xfId="2001" xr:uid="{00000000-0005-0000-0000-00000E280000}"/>
    <cellStyle name="Финансовый 634" xfId="2004" xr:uid="{00000000-0005-0000-0000-00000F280000}"/>
    <cellStyle name="Финансовый 635" xfId="2002" xr:uid="{00000000-0005-0000-0000-000010280000}"/>
    <cellStyle name="Финансовый 636" xfId="2005" xr:uid="{00000000-0005-0000-0000-000011280000}"/>
    <cellStyle name="Финансовый 637" xfId="2006" xr:uid="{00000000-0005-0000-0000-000012280000}"/>
    <cellStyle name="Финансовый 638" xfId="2007" xr:uid="{00000000-0005-0000-0000-000013280000}"/>
    <cellStyle name="Финансовый 639" xfId="2003" xr:uid="{00000000-0005-0000-0000-000014280000}"/>
    <cellStyle name="Финансовый 64" xfId="1663" xr:uid="{00000000-0005-0000-0000-000015280000}"/>
    <cellStyle name="Финансовый 64 2" xfId="1664" xr:uid="{00000000-0005-0000-0000-000016280000}"/>
    <cellStyle name="Финансовый 64 2 2" xfId="3637" xr:uid="{00000000-0005-0000-0000-000017280000}"/>
    <cellStyle name="Финансовый 64 2 3" xfId="5705" xr:uid="{00000000-0005-0000-0000-000018280000}"/>
    <cellStyle name="Финансовый 64 2 4" xfId="7549" xr:uid="{00000000-0005-0000-0000-000019280000}"/>
    <cellStyle name="Финансовый 64 3" xfId="3636" xr:uid="{00000000-0005-0000-0000-00001A280000}"/>
    <cellStyle name="Финансовый 64 4" xfId="5704" xr:uid="{00000000-0005-0000-0000-00001B280000}"/>
    <cellStyle name="Финансовый 64 5" xfId="7548" xr:uid="{00000000-0005-0000-0000-00001C280000}"/>
    <cellStyle name="Финансовый 640" xfId="2008" xr:uid="{00000000-0005-0000-0000-00001D280000}"/>
    <cellStyle name="Финансовый 641" xfId="2009" xr:uid="{00000000-0005-0000-0000-00001E280000}"/>
    <cellStyle name="Финансовый 642" xfId="2010" xr:uid="{00000000-0005-0000-0000-00001F280000}"/>
    <cellStyle name="Финансовый 643" xfId="2011" xr:uid="{00000000-0005-0000-0000-000020280000}"/>
    <cellStyle name="Финансовый 644" xfId="2012" xr:uid="{00000000-0005-0000-0000-000021280000}"/>
    <cellStyle name="Финансовый 645" xfId="2013" xr:uid="{00000000-0005-0000-0000-000022280000}"/>
    <cellStyle name="Финансовый 646" xfId="2014" xr:uid="{00000000-0005-0000-0000-000023280000}"/>
    <cellStyle name="Финансовый 647" xfId="2015" xr:uid="{00000000-0005-0000-0000-000024280000}"/>
    <cellStyle name="Финансовый 648" xfId="2016" xr:uid="{00000000-0005-0000-0000-000025280000}"/>
    <cellStyle name="Финансовый 649" xfId="2017" xr:uid="{00000000-0005-0000-0000-000026280000}"/>
    <cellStyle name="Финансовый 65" xfId="1665" xr:uid="{00000000-0005-0000-0000-000027280000}"/>
    <cellStyle name="Финансовый 65 2" xfId="1666" xr:uid="{00000000-0005-0000-0000-000028280000}"/>
    <cellStyle name="Финансовый 65 2 2" xfId="3639" xr:uid="{00000000-0005-0000-0000-000029280000}"/>
    <cellStyle name="Финансовый 65 2 3" xfId="5707" xr:uid="{00000000-0005-0000-0000-00002A280000}"/>
    <cellStyle name="Финансовый 65 2 4" xfId="7551" xr:uid="{00000000-0005-0000-0000-00002B280000}"/>
    <cellStyle name="Финансовый 65 3" xfId="3638" xr:uid="{00000000-0005-0000-0000-00002C280000}"/>
    <cellStyle name="Финансовый 65 4" xfId="5706" xr:uid="{00000000-0005-0000-0000-00002D280000}"/>
    <cellStyle name="Финансовый 65 5" xfId="7550" xr:uid="{00000000-0005-0000-0000-00002E280000}"/>
    <cellStyle name="Финансовый 650" xfId="2018" xr:uid="{00000000-0005-0000-0000-00002F280000}"/>
    <cellStyle name="Финансовый 651" xfId="2019" xr:uid="{00000000-0005-0000-0000-000030280000}"/>
    <cellStyle name="Финансовый 652" xfId="2020" xr:uid="{00000000-0005-0000-0000-000031280000}"/>
    <cellStyle name="Финансовый 653" xfId="2021" xr:uid="{00000000-0005-0000-0000-000032280000}"/>
    <cellStyle name="Финансовый 654" xfId="2022" xr:uid="{00000000-0005-0000-0000-000033280000}"/>
    <cellStyle name="Финансовый 655" xfId="2023" xr:uid="{00000000-0005-0000-0000-000034280000}"/>
    <cellStyle name="Финансовый 656" xfId="2024" xr:uid="{00000000-0005-0000-0000-000035280000}"/>
    <cellStyle name="Финансовый 657" xfId="2025" xr:uid="{00000000-0005-0000-0000-000036280000}"/>
    <cellStyle name="Финансовый 658" xfId="2026" xr:uid="{00000000-0005-0000-0000-000037280000}"/>
    <cellStyle name="Финансовый 659" xfId="2027" xr:uid="{00000000-0005-0000-0000-000038280000}"/>
    <cellStyle name="Финансовый 66" xfId="1667" xr:uid="{00000000-0005-0000-0000-000039280000}"/>
    <cellStyle name="Финансовый 66 2" xfId="1668" xr:uid="{00000000-0005-0000-0000-00003A280000}"/>
    <cellStyle name="Финансовый 66 2 2" xfId="3641" xr:uid="{00000000-0005-0000-0000-00003B280000}"/>
    <cellStyle name="Финансовый 66 2 3" xfId="5709" xr:uid="{00000000-0005-0000-0000-00003C280000}"/>
    <cellStyle name="Финансовый 66 2 4" xfId="7553" xr:uid="{00000000-0005-0000-0000-00003D280000}"/>
    <cellStyle name="Финансовый 66 3" xfId="3640" xr:uid="{00000000-0005-0000-0000-00003E280000}"/>
    <cellStyle name="Финансовый 66 4" xfId="5708" xr:uid="{00000000-0005-0000-0000-00003F280000}"/>
    <cellStyle name="Финансовый 66 5" xfId="7552" xr:uid="{00000000-0005-0000-0000-000040280000}"/>
    <cellStyle name="Финансовый 660" xfId="2030" xr:uid="{00000000-0005-0000-0000-000041280000}"/>
    <cellStyle name="Финансовый 661" xfId="2032" xr:uid="{00000000-0005-0000-0000-000042280000}"/>
    <cellStyle name="Финансовый 662" xfId="2031" xr:uid="{00000000-0005-0000-0000-000043280000}"/>
    <cellStyle name="Финансовый 663" xfId="2033" xr:uid="{00000000-0005-0000-0000-000044280000}"/>
    <cellStyle name="Финансовый 664" xfId="2034" xr:uid="{00000000-0005-0000-0000-000045280000}"/>
    <cellStyle name="Финансовый 665" xfId="2036" xr:uid="{00000000-0005-0000-0000-000046280000}"/>
    <cellStyle name="Финансовый 666" xfId="2029" xr:uid="{00000000-0005-0000-0000-000047280000}"/>
    <cellStyle name="Финансовый 667" xfId="2037" xr:uid="{00000000-0005-0000-0000-000048280000}"/>
    <cellStyle name="Финансовый 668" xfId="2038" xr:uid="{00000000-0005-0000-0000-000049280000}"/>
    <cellStyle name="Финансовый 669" xfId="2039" xr:uid="{00000000-0005-0000-0000-00004A280000}"/>
    <cellStyle name="Финансовый 67" xfId="1669" xr:uid="{00000000-0005-0000-0000-00004B280000}"/>
    <cellStyle name="Финансовый 67 2" xfId="1670" xr:uid="{00000000-0005-0000-0000-00004C280000}"/>
    <cellStyle name="Финансовый 67 2 2" xfId="3643" xr:uid="{00000000-0005-0000-0000-00004D280000}"/>
    <cellStyle name="Финансовый 67 2 3" xfId="5711" xr:uid="{00000000-0005-0000-0000-00004E280000}"/>
    <cellStyle name="Финансовый 67 2 4" xfId="7555" xr:uid="{00000000-0005-0000-0000-00004F280000}"/>
    <cellStyle name="Финансовый 67 3" xfId="3642" xr:uid="{00000000-0005-0000-0000-000050280000}"/>
    <cellStyle name="Финансовый 67 4" xfId="5710" xr:uid="{00000000-0005-0000-0000-000051280000}"/>
    <cellStyle name="Финансовый 67 5" xfId="7554" xr:uid="{00000000-0005-0000-0000-000052280000}"/>
    <cellStyle name="Финансовый 670" xfId="2035" xr:uid="{00000000-0005-0000-0000-000053280000}"/>
    <cellStyle name="Финансовый 671" xfId="2043" xr:uid="{00000000-0005-0000-0000-000054280000}"/>
    <cellStyle name="Финансовый 672" xfId="2044" xr:uid="{00000000-0005-0000-0000-000055280000}"/>
    <cellStyle name="Финансовый 673" xfId="2045" xr:uid="{00000000-0005-0000-0000-000056280000}"/>
    <cellStyle name="Финансовый 674" xfId="2046" xr:uid="{00000000-0005-0000-0000-000057280000}"/>
    <cellStyle name="Финансовый 675" xfId="2047" xr:uid="{00000000-0005-0000-0000-000058280000}"/>
    <cellStyle name="Финансовый 676" xfId="2048" xr:uid="{00000000-0005-0000-0000-000059280000}"/>
    <cellStyle name="Финансовый 677" xfId="2049" xr:uid="{00000000-0005-0000-0000-00005A280000}"/>
    <cellStyle name="Финансовый 678" xfId="2050" xr:uid="{00000000-0005-0000-0000-00005B280000}"/>
    <cellStyle name="Финансовый 679" xfId="2051" xr:uid="{00000000-0005-0000-0000-00005C280000}"/>
    <cellStyle name="Финансовый 68" xfId="1671" xr:uid="{00000000-0005-0000-0000-00005D280000}"/>
    <cellStyle name="Финансовый 68 2" xfId="1672" xr:uid="{00000000-0005-0000-0000-00005E280000}"/>
    <cellStyle name="Финансовый 68 2 2" xfId="3645" xr:uid="{00000000-0005-0000-0000-00005F280000}"/>
    <cellStyle name="Финансовый 68 2 3" xfId="5713" xr:uid="{00000000-0005-0000-0000-000060280000}"/>
    <cellStyle name="Финансовый 68 2 4" xfId="7557" xr:uid="{00000000-0005-0000-0000-000061280000}"/>
    <cellStyle name="Финансовый 68 3" xfId="3644" xr:uid="{00000000-0005-0000-0000-000062280000}"/>
    <cellStyle name="Финансовый 68 4" xfId="5712" xr:uid="{00000000-0005-0000-0000-000063280000}"/>
    <cellStyle name="Финансовый 68 5" xfId="7556" xr:uid="{00000000-0005-0000-0000-000064280000}"/>
    <cellStyle name="Финансовый 680" xfId="2052" xr:uid="{00000000-0005-0000-0000-000065280000}"/>
    <cellStyle name="Финансовый 681" xfId="2053" xr:uid="{00000000-0005-0000-0000-000066280000}"/>
    <cellStyle name="Финансовый 682" xfId="2054" xr:uid="{00000000-0005-0000-0000-000067280000}"/>
    <cellStyle name="Финансовый 683" xfId="2055" xr:uid="{00000000-0005-0000-0000-000068280000}"/>
    <cellStyle name="Финансовый 684" xfId="2056" xr:uid="{00000000-0005-0000-0000-000069280000}"/>
    <cellStyle name="Финансовый 685" xfId="2057" xr:uid="{00000000-0005-0000-0000-00006A280000}"/>
    <cellStyle name="Финансовый 686" xfId="2058" xr:uid="{00000000-0005-0000-0000-00006B280000}"/>
    <cellStyle name="Финансовый 687" xfId="2059" xr:uid="{00000000-0005-0000-0000-00006C280000}"/>
    <cellStyle name="Финансовый 688" xfId="2061" xr:uid="{00000000-0005-0000-0000-00006D280000}"/>
    <cellStyle name="Финансовый 689" xfId="2062" xr:uid="{00000000-0005-0000-0000-00006E280000}"/>
    <cellStyle name="Финансовый 69" xfId="1673" xr:uid="{00000000-0005-0000-0000-00006F280000}"/>
    <cellStyle name="Финансовый 69 2" xfId="1674" xr:uid="{00000000-0005-0000-0000-000070280000}"/>
    <cellStyle name="Финансовый 69 2 2" xfId="3647" xr:uid="{00000000-0005-0000-0000-000071280000}"/>
    <cellStyle name="Финансовый 69 2 3" xfId="5715" xr:uid="{00000000-0005-0000-0000-000072280000}"/>
    <cellStyle name="Финансовый 69 2 4" xfId="7559" xr:uid="{00000000-0005-0000-0000-000073280000}"/>
    <cellStyle name="Финансовый 69 3" xfId="3646" xr:uid="{00000000-0005-0000-0000-000074280000}"/>
    <cellStyle name="Финансовый 69 4" xfId="5714" xr:uid="{00000000-0005-0000-0000-000075280000}"/>
    <cellStyle name="Финансовый 69 5" xfId="7558" xr:uid="{00000000-0005-0000-0000-000076280000}"/>
    <cellStyle name="Финансовый 690" xfId="2063" xr:uid="{00000000-0005-0000-0000-000077280000}"/>
    <cellStyle name="Финансовый 691" xfId="2064" xr:uid="{00000000-0005-0000-0000-000078280000}"/>
    <cellStyle name="Финансовый 692" xfId="2065" xr:uid="{00000000-0005-0000-0000-000079280000}"/>
    <cellStyle name="Финансовый 693" xfId="2066" xr:uid="{00000000-0005-0000-0000-00007A280000}"/>
    <cellStyle name="Финансовый 694" xfId="2067" xr:uid="{00000000-0005-0000-0000-00007B280000}"/>
    <cellStyle name="Финансовый 695" xfId="2069" xr:uid="{00000000-0005-0000-0000-00007C280000}"/>
    <cellStyle name="Финансовый 695 2" xfId="8230" xr:uid="{00000000-0005-0000-0000-00007D280000}"/>
    <cellStyle name="Финансовый 696" xfId="2070" xr:uid="{00000000-0005-0000-0000-00007E280000}"/>
    <cellStyle name="Финансовый 696 2" xfId="8231" xr:uid="{00000000-0005-0000-0000-00007F280000}"/>
    <cellStyle name="Финансовый 696 3" xfId="8926" xr:uid="{00000000-0005-0000-0000-000080280000}"/>
    <cellStyle name="Финансовый 696 4" xfId="9676" xr:uid="{00000000-0005-0000-0000-000081280000}"/>
    <cellStyle name="Финансовый 697" xfId="2071" xr:uid="{00000000-0005-0000-0000-000082280000}"/>
    <cellStyle name="Финансовый 697 2" xfId="8232" xr:uid="{00000000-0005-0000-0000-000083280000}"/>
    <cellStyle name="Финансовый 697 3" xfId="8927" xr:uid="{00000000-0005-0000-0000-000084280000}"/>
    <cellStyle name="Финансовый 697 4" xfId="9677" xr:uid="{00000000-0005-0000-0000-000085280000}"/>
    <cellStyle name="Финансовый 698" xfId="2073" xr:uid="{00000000-0005-0000-0000-000086280000}"/>
    <cellStyle name="Финансовый 698 2" xfId="8234" xr:uid="{00000000-0005-0000-0000-000087280000}"/>
    <cellStyle name="Финансовый 699" xfId="2075" xr:uid="{00000000-0005-0000-0000-000088280000}"/>
    <cellStyle name="Финансовый 699 2" xfId="8236" xr:uid="{00000000-0005-0000-0000-000089280000}"/>
    <cellStyle name="Финансовый 7" xfId="1675" xr:uid="{00000000-0005-0000-0000-00008A280000}"/>
    <cellStyle name="Финансовый 7 2" xfId="1676" xr:uid="{00000000-0005-0000-0000-00008B280000}"/>
    <cellStyle name="Финансовый 7 2 2" xfId="1677" xr:uid="{00000000-0005-0000-0000-00008C280000}"/>
    <cellStyle name="Финансовый 7 2 2 2" xfId="1678" xr:uid="{00000000-0005-0000-0000-00008D280000}"/>
    <cellStyle name="Финансовый 7 2 2 2 2" xfId="3651" xr:uid="{00000000-0005-0000-0000-00008E280000}"/>
    <cellStyle name="Финансовый 7 2 2 2 3" xfId="5719" xr:uid="{00000000-0005-0000-0000-00008F280000}"/>
    <cellStyle name="Финансовый 7 2 2 2 4" xfId="7563" xr:uid="{00000000-0005-0000-0000-000090280000}"/>
    <cellStyle name="Финансовый 7 2 2 3" xfId="3650" xr:uid="{00000000-0005-0000-0000-000091280000}"/>
    <cellStyle name="Финансовый 7 2 2 4" xfId="5718" xr:uid="{00000000-0005-0000-0000-000092280000}"/>
    <cellStyle name="Финансовый 7 2 2 5" xfId="7562" xr:uid="{00000000-0005-0000-0000-000093280000}"/>
    <cellStyle name="Финансовый 7 2 3" xfId="1679" xr:uid="{00000000-0005-0000-0000-000094280000}"/>
    <cellStyle name="Финансовый 7 2 3 2" xfId="1680" xr:uid="{00000000-0005-0000-0000-000095280000}"/>
    <cellStyle name="Финансовый 7 2 3 2 2" xfId="3653" xr:uid="{00000000-0005-0000-0000-000096280000}"/>
    <cellStyle name="Финансовый 7 2 3 2 3" xfId="5721" xr:uid="{00000000-0005-0000-0000-000097280000}"/>
    <cellStyle name="Финансовый 7 2 3 2 4" xfId="7565" xr:uid="{00000000-0005-0000-0000-000098280000}"/>
    <cellStyle name="Финансовый 7 2 3 3" xfId="3652" xr:uid="{00000000-0005-0000-0000-000099280000}"/>
    <cellStyle name="Финансовый 7 2 3 4" xfId="5720" xr:uid="{00000000-0005-0000-0000-00009A280000}"/>
    <cellStyle name="Финансовый 7 2 3 5" xfId="7564" xr:uid="{00000000-0005-0000-0000-00009B280000}"/>
    <cellStyle name="Финансовый 7 2 4" xfId="3649" xr:uid="{00000000-0005-0000-0000-00009C280000}"/>
    <cellStyle name="Финансовый 7 2 4 2" xfId="5717" xr:uid="{00000000-0005-0000-0000-00009D280000}"/>
    <cellStyle name="Финансовый 7 2 5" xfId="4232" xr:uid="{00000000-0005-0000-0000-00009E280000}"/>
    <cellStyle name="Финансовый 7 2 6" xfId="7561" xr:uid="{00000000-0005-0000-0000-00009F280000}"/>
    <cellStyle name="Финансовый 7 3" xfId="3648" xr:uid="{00000000-0005-0000-0000-0000A0280000}"/>
    <cellStyle name="Финансовый 7 3 2" xfId="5716" xr:uid="{00000000-0005-0000-0000-0000A1280000}"/>
    <cellStyle name="Финансовый 7 4" xfId="4231" xr:uid="{00000000-0005-0000-0000-0000A2280000}"/>
    <cellStyle name="Финансовый 7 5" xfId="7560" xr:uid="{00000000-0005-0000-0000-0000A3280000}"/>
    <cellStyle name="Финансовый 70" xfId="1681" xr:uid="{00000000-0005-0000-0000-0000A4280000}"/>
    <cellStyle name="Финансовый 70 2" xfId="1682" xr:uid="{00000000-0005-0000-0000-0000A5280000}"/>
    <cellStyle name="Финансовый 70 2 2" xfId="3655" xr:uid="{00000000-0005-0000-0000-0000A6280000}"/>
    <cellStyle name="Финансовый 70 2 3" xfId="5723" xr:uid="{00000000-0005-0000-0000-0000A7280000}"/>
    <cellStyle name="Финансовый 70 2 4" xfId="7567" xr:uid="{00000000-0005-0000-0000-0000A8280000}"/>
    <cellStyle name="Финансовый 70 3" xfId="3654" xr:uid="{00000000-0005-0000-0000-0000A9280000}"/>
    <cellStyle name="Финансовый 70 4" xfId="5722" xr:uid="{00000000-0005-0000-0000-0000AA280000}"/>
    <cellStyle name="Финансовый 70 5" xfId="7566" xr:uid="{00000000-0005-0000-0000-0000AB280000}"/>
    <cellStyle name="Финансовый 700" xfId="2077" xr:uid="{00000000-0005-0000-0000-0000AC280000}"/>
    <cellStyle name="Финансовый 701" xfId="2076" xr:uid="{00000000-0005-0000-0000-0000AD280000}"/>
    <cellStyle name="Финансовый 702" xfId="2078" xr:uid="{00000000-0005-0000-0000-0000AE280000}"/>
    <cellStyle name="Финансовый 703" xfId="2080" xr:uid="{00000000-0005-0000-0000-0000AF280000}"/>
    <cellStyle name="Финансовый 704" xfId="2079" xr:uid="{00000000-0005-0000-0000-0000B0280000}"/>
    <cellStyle name="Финансовый 705" xfId="2081" xr:uid="{00000000-0005-0000-0000-0000B1280000}"/>
    <cellStyle name="Финансовый 706" xfId="2082" xr:uid="{00000000-0005-0000-0000-0000B2280000}"/>
    <cellStyle name="Финансовый 707" xfId="2083" xr:uid="{00000000-0005-0000-0000-0000B3280000}"/>
    <cellStyle name="Финансовый 708" xfId="2084" xr:uid="{00000000-0005-0000-0000-0000B4280000}"/>
    <cellStyle name="Финансовый 709" xfId="2085" xr:uid="{00000000-0005-0000-0000-0000B5280000}"/>
    <cellStyle name="Финансовый 709 2" xfId="8237" xr:uid="{00000000-0005-0000-0000-0000B6280000}"/>
    <cellStyle name="Финансовый 709 3" xfId="8928" xr:uid="{00000000-0005-0000-0000-0000B7280000}"/>
    <cellStyle name="Финансовый 709 4" xfId="9678" xr:uid="{00000000-0005-0000-0000-0000B8280000}"/>
    <cellStyle name="Финансовый 71" xfId="1683" xr:uid="{00000000-0005-0000-0000-0000B9280000}"/>
    <cellStyle name="Финансовый 71 2" xfId="1684" xr:uid="{00000000-0005-0000-0000-0000BA280000}"/>
    <cellStyle name="Финансовый 71 2 2" xfId="3657" xr:uid="{00000000-0005-0000-0000-0000BB280000}"/>
    <cellStyle name="Финансовый 71 2 3" xfId="5725" xr:uid="{00000000-0005-0000-0000-0000BC280000}"/>
    <cellStyle name="Финансовый 71 2 4" xfId="7569" xr:uid="{00000000-0005-0000-0000-0000BD280000}"/>
    <cellStyle name="Финансовый 71 3" xfId="3656" xr:uid="{00000000-0005-0000-0000-0000BE280000}"/>
    <cellStyle name="Финансовый 71 4" xfId="5724" xr:uid="{00000000-0005-0000-0000-0000BF280000}"/>
    <cellStyle name="Финансовый 71 5" xfId="7568" xr:uid="{00000000-0005-0000-0000-0000C0280000}"/>
    <cellStyle name="Финансовый 710" xfId="2086" xr:uid="{00000000-0005-0000-0000-0000C1280000}"/>
    <cellStyle name="Финансовый 710 2" xfId="8238" xr:uid="{00000000-0005-0000-0000-0000C2280000}"/>
    <cellStyle name="Финансовый 710 3" xfId="8929" xr:uid="{00000000-0005-0000-0000-0000C3280000}"/>
    <cellStyle name="Финансовый 710 4" xfId="9679" xr:uid="{00000000-0005-0000-0000-0000C4280000}"/>
    <cellStyle name="Финансовый 711" xfId="2087" xr:uid="{00000000-0005-0000-0000-0000C5280000}"/>
    <cellStyle name="Финансовый 712" xfId="2091" xr:uid="{00000000-0005-0000-0000-0000C6280000}"/>
    <cellStyle name="Финансовый 713" xfId="2092" xr:uid="{00000000-0005-0000-0000-0000C7280000}"/>
    <cellStyle name="Финансовый 714" xfId="2093" xr:uid="{00000000-0005-0000-0000-0000C8280000}"/>
    <cellStyle name="Финансовый 715" xfId="2094" xr:uid="{00000000-0005-0000-0000-0000C9280000}"/>
    <cellStyle name="Финансовый 716" xfId="2095" xr:uid="{00000000-0005-0000-0000-0000CA280000}"/>
    <cellStyle name="Финансовый 717" xfId="2096" xr:uid="{00000000-0005-0000-0000-0000CB280000}"/>
    <cellStyle name="Финансовый 718" xfId="2097" xr:uid="{00000000-0005-0000-0000-0000CC280000}"/>
    <cellStyle name="Финансовый 719" xfId="2099" xr:uid="{00000000-0005-0000-0000-0000CD280000}"/>
    <cellStyle name="Финансовый 719 2" xfId="8240" xr:uid="{00000000-0005-0000-0000-0000CE280000}"/>
    <cellStyle name="Финансовый 72" xfId="1685" xr:uid="{00000000-0005-0000-0000-0000CF280000}"/>
    <cellStyle name="Финансовый 72 2" xfId="1686" xr:uid="{00000000-0005-0000-0000-0000D0280000}"/>
    <cellStyle name="Финансовый 72 2 2" xfId="3659" xr:uid="{00000000-0005-0000-0000-0000D1280000}"/>
    <cellStyle name="Финансовый 72 2 3" xfId="5727" xr:uid="{00000000-0005-0000-0000-0000D2280000}"/>
    <cellStyle name="Финансовый 72 2 4" xfId="7571" xr:uid="{00000000-0005-0000-0000-0000D3280000}"/>
    <cellStyle name="Финансовый 72 3" xfId="3658" xr:uid="{00000000-0005-0000-0000-0000D4280000}"/>
    <cellStyle name="Финансовый 72 4" xfId="5726" xr:uid="{00000000-0005-0000-0000-0000D5280000}"/>
    <cellStyle name="Финансовый 72 5" xfId="7570" xr:uid="{00000000-0005-0000-0000-0000D6280000}"/>
    <cellStyle name="Финансовый 720" xfId="2102" xr:uid="{00000000-0005-0000-0000-0000D7280000}"/>
    <cellStyle name="Финансовый 720 2" xfId="8243" xr:uid="{00000000-0005-0000-0000-0000D8280000}"/>
    <cellStyle name="Финансовый 721" xfId="2103" xr:uid="{00000000-0005-0000-0000-0000D9280000}"/>
    <cellStyle name="Финансовый 721 2" xfId="8244" xr:uid="{00000000-0005-0000-0000-0000DA280000}"/>
    <cellStyle name="Финансовый 722" xfId="2106" xr:uid="{00000000-0005-0000-0000-0000DB280000}"/>
    <cellStyle name="Финансовый 722 2" xfId="8247" xr:uid="{00000000-0005-0000-0000-0000DC280000}"/>
    <cellStyle name="Финансовый 723" xfId="2107" xr:uid="{00000000-0005-0000-0000-0000DD280000}"/>
    <cellStyle name="Финансовый 723 2" xfId="8248" xr:uid="{00000000-0005-0000-0000-0000DE280000}"/>
    <cellStyle name="Финансовый 724" xfId="2110" xr:uid="{00000000-0005-0000-0000-0000DF280000}"/>
    <cellStyle name="Финансовый 724 2" xfId="8251" xr:uid="{00000000-0005-0000-0000-0000E0280000}"/>
    <cellStyle name="Финансовый 725" xfId="2112" xr:uid="{00000000-0005-0000-0000-0000E1280000}"/>
    <cellStyle name="Финансовый 725 2" xfId="8253" xr:uid="{00000000-0005-0000-0000-0000E2280000}"/>
    <cellStyle name="Финансовый 726" xfId="2113" xr:uid="{00000000-0005-0000-0000-0000E3280000}"/>
    <cellStyle name="Финансовый 726 2" xfId="8254" xr:uid="{00000000-0005-0000-0000-0000E4280000}"/>
    <cellStyle name="Финансовый 727" xfId="2115" xr:uid="{00000000-0005-0000-0000-0000E5280000}"/>
    <cellStyle name="Финансовый 727 2" xfId="8256" xr:uid="{00000000-0005-0000-0000-0000E6280000}"/>
    <cellStyle name="Финансовый 728" xfId="2117" xr:uid="{00000000-0005-0000-0000-0000E7280000}"/>
    <cellStyle name="Финансовый 728 2" xfId="8258" xr:uid="{00000000-0005-0000-0000-0000E8280000}"/>
    <cellStyle name="Финансовый 729" xfId="2119" xr:uid="{00000000-0005-0000-0000-0000E9280000}"/>
    <cellStyle name="Финансовый 729 2" xfId="8260" xr:uid="{00000000-0005-0000-0000-0000EA280000}"/>
    <cellStyle name="Финансовый 73" xfId="1687" xr:uid="{00000000-0005-0000-0000-0000EB280000}"/>
    <cellStyle name="Финансовый 73 2" xfId="1688" xr:uid="{00000000-0005-0000-0000-0000EC280000}"/>
    <cellStyle name="Финансовый 73 2 2" xfId="3661" xr:uid="{00000000-0005-0000-0000-0000ED280000}"/>
    <cellStyle name="Финансовый 73 2 3" xfId="5729" xr:uid="{00000000-0005-0000-0000-0000EE280000}"/>
    <cellStyle name="Финансовый 73 2 4" xfId="7573" xr:uid="{00000000-0005-0000-0000-0000EF280000}"/>
    <cellStyle name="Финансовый 73 3" xfId="3660" xr:uid="{00000000-0005-0000-0000-0000F0280000}"/>
    <cellStyle name="Финансовый 73 4" xfId="5728" xr:uid="{00000000-0005-0000-0000-0000F1280000}"/>
    <cellStyle name="Финансовый 73 5" xfId="7572" xr:uid="{00000000-0005-0000-0000-0000F2280000}"/>
    <cellStyle name="Финансовый 730" xfId="2121" xr:uid="{00000000-0005-0000-0000-0000F3280000}"/>
    <cellStyle name="Финансовый 730 2" xfId="8262" xr:uid="{00000000-0005-0000-0000-0000F4280000}"/>
    <cellStyle name="Финансовый 731" xfId="2123" xr:uid="{00000000-0005-0000-0000-0000F5280000}"/>
    <cellStyle name="Финансовый 731 2" xfId="8264" xr:uid="{00000000-0005-0000-0000-0000F6280000}"/>
    <cellStyle name="Финансовый 732" xfId="2125" xr:uid="{00000000-0005-0000-0000-0000F7280000}"/>
    <cellStyle name="Финансовый 732 2" xfId="8266" xr:uid="{00000000-0005-0000-0000-0000F8280000}"/>
    <cellStyle name="Финансовый 733" xfId="2126" xr:uid="{00000000-0005-0000-0000-0000F9280000}"/>
    <cellStyle name="Финансовый 734" xfId="2127" xr:uid="{00000000-0005-0000-0000-0000FA280000}"/>
    <cellStyle name="Финансовый 735" xfId="2128" xr:uid="{00000000-0005-0000-0000-0000FB280000}"/>
    <cellStyle name="Финансовый 736" xfId="2129" xr:uid="{00000000-0005-0000-0000-0000FC280000}"/>
    <cellStyle name="Финансовый 737" xfId="2130" xr:uid="{00000000-0005-0000-0000-0000FD280000}"/>
    <cellStyle name="Финансовый 738" xfId="2131" xr:uid="{00000000-0005-0000-0000-0000FE280000}"/>
    <cellStyle name="Финансовый 739" xfId="2132" xr:uid="{00000000-0005-0000-0000-0000FF280000}"/>
    <cellStyle name="Финансовый 74" xfId="1689" xr:uid="{00000000-0005-0000-0000-000000290000}"/>
    <cellStyle name="Финансовый 74 2" xfId="1690" xr:uid="{00000000-0005-0000-0000-000001290000}"/>
    <cellStyle name="Финансовый 74 2 2" xfId="3663" xr:uid="{00000000-0005-0000-0000-000002290000}"/>
    <cellStyle name="Финансовый 74 2 3" xfId="5731" xr:uid="{00000000-0005-0000-0000-000003290000}"/>
    <cellStyle name="Финансовый 74 2 4" xfId="7575" xr:uid="{00000000-0005-0000-0000-000004290000}"/>
    <cellStyle name="Финансовый 74 3" xfId="3662" xr:uid="{00000000-0005-0000-0000-000005290000}"/>
    <cellStyle name="Финансовый 74 4" xfId="5730" xr:uid="{00000000-0005-0000-0000-000006290000}"/>
    <cellStyle name="Финансовый 74 5" xfId="7574" xr:uid="{00000000-0005-0000-0000-000007290000}"/>
    <cellStyle name="Финансовый 740" xfId="2133" xr:uid="{00000000-0005-0000-0000-000008290000}"/>
    <cellStyle name="Финансовый 741" xfId="2134" xr:uid="{00000000-0005-0000-0000-000009290000}"/>
    <cellStyle name="Финансовый 742" xfId="2135" xr:uid="{00000000-0005-0000-0000-00000A290000}"/>
    <cellStyle name="Финансовый 743" xfId="2136" xr:uid="{00000000-0005-0000-0000-00000B290000}"/>
    <cellStyle name="Финансовый 744" xfId="2137" xr:uid="{00000000-0005-0000-0000-00000C290000}"/>
    <cellStyle name="Финансовый 745" xfId="2138" xr:uid="{00000000-0005-0000-0000-00000D290000}"/>
    <cellStyle name="Финансовый 746" xfId="2139" xr:uid="{00000000-0005-0000-0000-00000E290000}"/>
    <cellStyle name="Финансовый 747" xfId="2140" xr:uid="{00000000-0005-0000-0000-00000F290000}"/>
    <cellStyle name="Финансовый 748" xfId="2141" xr:uid="{00000000-0005-0000-0000-000010290000}"/>
    <cellStyle name="Финансовый 749" xfId="2142" xr:uid="{00000000-0005-0000-0000-000011290000}"/>
    <cellStyle name="Финансовый 75" xfId="1691" xr:uid="{00000000-0005-0000-0000-000012290000}"/>
    <cellStyle name="Финансовый 75 2" xfId="1692" xr:uid="{00000000-0005-0000-0000-000013290000}"/>
    <cellStyle name="Финансовый 75 2 2" xfId="3665" xr:uid="{00000000-0005-0000-0000-000014290000}"/>
    <cellStyle name="Финансовый 75 2 3" xfId="5733" xr:uid="{00000000-0005-0000-0000-000015290000}"/>
    <cellStyle name="Финансовый 75 2 4" xfId="7577" xr:uid="{00000000-0005-0000-0000-000016290000}"/>
    <cellStyle name="Финансовый 75 3" xfId="3664" xr:uid="{00000000-0005-0000-0000-000017290000}"/>
    <cellStyle name="Финансовый 75 4" xfId="5732" xr:uid="{00000000-0005-0000-0000-000018290000}"/>
    <cellStyle name="Финансовый 75 5" xfId="7576" xr:uid="{00000000-0005-0000-0000-000019290000}"/>
    <cellStyle name="Финансовый 750" xfId="2143" xr:uid="{00000000-0005-0000-0000-00001A290000}"/>
    <cellStyle name="Финансовый 751" xfId="2145" xr:uid="{00000000-0005-0000-0000-00001B290000}"/>
    <cellStyle name="Финансовый 752" xfId="2146" xr:uid="{00000000-0005-0000-0000-00001C290000}"/>
    <cellStyle name="Финансовый 753" xfId="2147" xr:uid="{00000000-0005-0000-0000-00001D290000}"/>
    <cellStyle name="Финансовый 754" xfId="2148" xr:uid="{00000000-0005-0000-0000-00001E290000}"/>
    <cellStyle name="Финансовый 755" xfId="2149" xr:uid="{00000000-0005-0000-0000-00001F290000}"/>
    <cellStyle name="Финансовый 756" xfId="2150" xr:uid="{00000000-0005-0000-0000-000020290000}"/>
    <cellStyle name="Финансовый 757" xfId="2151" xr:uid="{00000000-0005-0000-0000-000021290000}"/>
    <cellStyle name="Финансовый 758" xfId="2152" xr:uid="{00000000-0005-0000-0000-000022290000}"/>
    <cellStyle name="Финансовый 759" xfId="2144" xr:uid="{00000000-0005-0000-0000-000023290000}"/>
    <cellStyle name="Финансовый 76" xfId="1693" xr:uid="{00000000-0005-0000-0000-000024290000}"/>
    <cellStyle name="Финансовый 76 2" xfId="1694" xr:uid="{00000000-0005-0000-0000-000025290000}"/>
    <cellStyle name="Финансовый 76 2 2" xfId="3667" xr:uid="{00000000-0005-0000-0000-000026290000}"/>
    <cellStyle name="Финансовый 76 2 3" xfId="5735" xr:uid="{00000000-0005-0000-0000-000027290000}"/>
    <cellStyle name="Финансовый 76 2 4" xfId="7579" xr:uid="{00000000-0005-0000-0000-000028290000}"/>
    <cellStyle name="Финансовый 76 3" xfId="3666" xr:uid="{00000000-0005-0000-0000-000029290000}"/>
    <cellStyle name="Финансовый 76 4" xfId="5734" xr:uid="{00000000-0005-0000-0000-00002A290000}"/>
    <cellStyle name="Финансовый 76 5" xfId="7578" xr:uid="{00000000-0005-0000-0000-00002B290000}"/>
    <cellStyle name="Финансовый 760" xfId="2153" xr:uid="{00000000-0005-0000-0000-00002C290000}"/>
    <cellStyle name="Финансовый 761" xfId="2154" xr:uid="{00000000-0005-0000-0000-00002D290000}"/>
    <cellStyle name="Финансовый 762" xfId="2157" xr:uid="{00000000-0005-0000-0000-00002E290000}"/>
    <cellStyle name="Финансовый 763" xfId="2950" xr:uid="{00000000-0005-0000-0000-00002F290000}"/>
    <cellStyle name="Финансовый 764" xfId="3949" xr:uid="{00000000-0005-0000-0000-000030290000}"/>
    <cellStyle name="Финансовый 765" xfId="3927" xr:uid="{00000000-0005-0000-0000-000031290000}"/>
    <cellStyle name="Финансовый 766" xfId="3951" xr:uid="{00000000-0005-0000-0000-000032290000}"/>
    <cellStyle name="Финансовый 767" xfId="3950" xr:uid="{00000000-0005-0000-0000-000033290000}"/>
    <cellStyle name="Финансовый 768" xfId="3948" xr:uid="{00000000-0005-0000-0000-000034290000}"/>
    <cellStyle name="Финансовый 769" xfId="3947" xr:uid="{00000000-0005-0000-0000-000035290000}"/>
    <cellStyle name="Финансовый 77" xfId="1695" xr:uid="{00000000-0005-0000-0000-000036290000}"/>
    <cellStyle name="Финансовый 77 2" xfId="1696" xr:uid="{00000000-0005-0000-0000-000037290000}"/>
    <cellStyle name="Финансовый 77 2 2" xfId="3669" xr:uid="{00000000-0005-0000-0000-000038290000}"/>
    <cellStyle name="Финансовый 77 2 3" xfId="5737" xr:uid="{00000000-0005-0000-0000-000039290000}"/>
    <cellStyle name="Финансовый 77 2 4" xfId="7581" xr:uid="{00000000-0005-0000-0000-00003A290000}"/>
    <cellStyle name="Финансовый 77 3" xfId="3668" xr:uid="{00000000-0005-0000-0000-00003B290000}"/>
    <cellStyle name="Финансовый 77 4" xfId="5736" xr:uid="{00000000-0005-0000-0000-00003C290000}"/>
    <cellStyle name="Финансовый 77 5" xfId="7580" xr:uid="{00000000-0005-0000-0000-00003D290000}"/>
    <cellStyle name="Финансовый 770" xfId="3955" xr:uid="{00000000-0005-0000-0000-00003E290000}"/>
    <cellStyle name="Финансовый 771" xfId="3954" xr:uid="{00000000-0005-0000-0000-00003F290000}"/>
    <cellStyle name="Финансовый 772" xfId="3952" xr:uid="{00000000-0005-0000-0000-000040290000}"/>
    <cellStyle name="Финансовый 773" xfId="3953" xr:uid="{00000000-0005-0000-0000-000041290000}"/>
    <cellStyle name="Финансовый 774" xfId="3946" xr:uid="{00000000-0005-0000-0000-000042290000}"/>
    <cellStyle name="Финансовый 775" xfId="3942" xr:uid="{00000000-0005-0000-0000-000043290000}"/>
    <cellStyle name="Финансовый 776" xfId="3943" xr:uid="{00000000-0005-0000-0000-000044290000}"/>
    <cellStyle name="Финансовый 777" xfId="3941" xr:uid="{00000000-0005-0000-0000-000045290000}"/>
    <cellStyle name="Финансовый 778" xfId="3944" xr:uid="{00000000-0005-0000-0000-000046290000}"/>
    <cellStyle name="Финансовый 779" xfId="3940" xr:uid="{00000000-0005-0000-0000-000047290000}"/>
    <cellStyle name="Финансовый 78" xfId="1697" xr:uid="{00000000-0005-0000-0000-000048290000}"/>
    <cellStyle name="Финансовый 78 2" xfId="1698" xr:uid="{00000000-0005-0000-0000-000049290000}"/>
    <cellStyle name="Финансовый 78 2 2" xfId="3671" xr:uid="{00000000-0005-0000-0000-00004A290000}"/>
    <cellStyle name="Финансовый 78 2 3" xfId="5739" xr:uid="{00000000-0005-0000-0000-00004B290000}"/>
    <cellStyle name="Финансовый 78 2 4" xfId="7583" xr:uid="{00000000-0005-0000-0000-00004C290000}"/>
    <cellStyle name="Финансовый 78 3" xfId="3670" xr:uid="{00000000-0005-0000-0000-00004D290000}"/>
    <cellStyle name="Финансовый 78 4" xfId="5738" xr:uid="{00000000-0005-0000-0000-00004E290000}"/>
    <cellStyle name="Финансовый 78 5" xfId="7582" xr:uid="{00000000-0005-0000-0000-00004F290000}"/>
    <cellStyle name="Финансовый 780" xfId="3945" xr:uid="{00000000-0005-0000-0000-000050290000}"/>
    <cellStyle name="Финансовый 781" xfId="3939" xr:uid="{00000000-0005-0000-0000-000051290000}"/>
    <cellStyle name="Финансовый 782" xfId="3938" xr:uid="{00000000-0005-0000-0000-000052290000}"/>
    <cellStyle name="Финансовый 783" xfId="3937" xr:uid="{00000000-0005-0000-0000-000053290000}"/>
    <cellStyle name="Финансовый 784" xfId="3936" xr:uid="{00000000-0005-0000-0000-000054290000}"/>
    <cellStyle name="Финансовый 785" xfId="3932" xr:uid="{00000000-0005-0000-0000-000055290000}"/>
    <cellStyle name="Финансовый 786" xfId="3935" xr:uid="{00000000-0005-0000-0000-000056290000}"/>
    <cellStyle name="Финансовый 787" xfId="3958" xr:uid="{00000000-0005-0000-0000-000057290000}"/>
    <cellStyle name="Финансовый 788" xfId="4051" xr:uid="{00000000-0005-0000-0000-000058290000}"/>
    <cellStyle name="Финансовый 789" xfId="4052" xr:uid="{00000000-0005-0000-0000-000059290000}"/>
    <cellStyle name="Финансовый 79" xfId="1699" xr:uid="{00000000-0005-0000-0000-00005A290000}"/>
    <cellStyle name="Финансовый 79 2" xfId="1700" xr:uid="{00000000-0005-0000-0000-00005B290000}"/>
    <cellStyle name="Финансовый 79 2 2" xfId="3673" xr:uid="{00000000-0005-0000-0000-00005C290000}"/>
    <cellStyle name="Финансовый 79 2 3" xfId="5741" xr:uid="{00000000-0005-0000-0000-00005D290000}"/>
    <cellStyle name="Финансовый 79 2 4" xfId="7585" xr:uid="{00000000-0005-0000-0000-00005E290000}"/>
    <cellStyle name="Финансовый 79 3" xfId="3672" xr:uid="{00000000-0005-0000-0000-00005F290000}"/>
    <cellStyle name="Финансовый 79 4" xfId="5740" xr:uid="{00000000-0005-0000-0000-000060290000}"/>
    <cellStyle name="Финансовый 79 5" xfId="7584" xr:uid="{00000000-0005-0000-0000-000061290000}"/>
    <cellStyle name="Финансовый 790" xfId="4059" xr:uid="{00000000-0005-0000-0000-000062290000}"/>
    <cellStyle name="Финансовый 791" xfId="4060" xr:uid="{00000000-0005-0000-0000-000063290000}"/>
    <cellStyle name="Финансовый 792" xfId="4061" xr:uid="{00000000-0005-0000-0000-000064290000}"/>
    <cellStyle name="Финансовый 793" xfId="4062" xr:uid="{00000000-0005-0000-0000-000065290000}"/>
    <cellStyle name="Финансовый 794" xfId="4063" xr:uid="{00000000-0005-0000-0000-000066290000}"/>
    <cellStyle name="Финансовый 795" xfId="4064" xr:uid="{00000000-0005-0000-0000-000067290000}"/>
    <cellStyle name="Финансовый 796" xfId="4065" xr:uid="{00000000-0005-0000-0000-000068290000}"/>
    <cellStyle name="Финансовый 797" xfId="4066" xr:uid="{00000000-0005-0000-0000-000069290000}"/>
    <cellStyle name="Финансовый 798" xfId="4058" xr:uid="{00000000-0005-0000-0000-00006A290000}"/>
    <cellStyle name="Финансовый 799" xfId="4067" xr:uid="{00000000-0005-0000-0000-00006B290000}"/>
    <cellStyle name="Финансовый 8" xfId="1701" xr:uid="{00000000-0005-0000-0000-00006C290000}"/>
    <cellStyle name="Финансовый 8 2" xfId="1702" xr:uid="{00000000-0005-0000-0000-00006D290000}"/>
    <cellStyle name="Финансовый 8 2 2" xfId="1703" xr:uid="{00000000-0005-0000-0000-00006E290000}"/>
    <cellStyle name="Финансовый 8 2 2 2" xfId="1704" xr:uid="{00000000-0005-0000-0000-00006F290000}"/>
    <cellStyle name="Финансовый 8 2 2 2 2" xfId="3677" xr:uid="{00000000-0005-0000-0000-000070290000}"/>
    <cellStyle name="Финансовый 8 2 2 2 3" xfId="5745" xr:uid="{00000000-0005-0000-0000-000071290000}"/>
    <cellStyle name="Финансовый 8 2 2 2 4" xfId="7589" xr:uid="{00000000-0005-0000-0000-000072290000}"/>
    <cellStyle name="Финансовый 8 2 2 3" xfId="3676" xr:uid="{00000000-0005-0000-0000-000073290000}"/>
    <cellStyle name="Финансовый 8 2 2 4" xfId="5744" xr:uid="{00000000-0005-0000-0000-000074290000}"/>
    <cellStyle name="Финансовый 8 2 2 5" xfId="7588" xr:uid="{00000000-0005-0000-0000-000075290000}"/>
    <cellStyle name="Финансовый 8 2 3" xfId="1705" xr:uid="{00000000-0005-0000-0000-000076290000}"/>
    <cellStyle name="Финансовый 8 2 3 2" xfId="1706" xr:uid="{00000000-0005-0000-0000-000077290000}"/>
    <cellStyle name="Финансовый 8 2 3 2 2" xfId="3679" xr:uid="{00000000-0005-0000-0000-000078290000}"/>
    <cellStyle name="Финансовый 8 2 3 2 3" xfId="5747" xr:uid="{00000000-0005-0000-0000-000079290000}"/>
    <cellStyle name="Финансовый 8 2 3 2 4" xfId="7591" xr:uid="{00000000-0005-0000-0000-00007A290000}"/>
    <cellStyle name="Финансовый 8 2 3 3" xfId="3678" xr:uid="{00000000-0005-0000-0000-00007B290000}"/>
    <cellStyle name="Финансовый 8 2 3 4" xfId="5746" xr:uid="{00000000-0005-0000-0000-00007C290000}"/>
    <cellStyle name="Финансовый 8 2 3 5" xfId="7590" xr:uid="{00000000-0005-0000-0000-00007D290000}"/>
    <cellStyle name="Финансовый 8 2 4" xfId="3675" xr:uid="{00000000-0005-0000-0000-00007E290000}"/>
    <cellStyle name="Финансовый 8 2 4 2" xfId="5743" xr:uid="{00000000-0005-0000-0000-00007F290000}"/>
    <cellStyle name="Финансовый 8 2 5" xfId="4234" xr:uid="{00000000-0005-0000-0000-000080290000}"/>
    <cellStyle name="Финансовый 8 2 6" xfId="7587" xr:uid="{00000000-0005-0000-0000-000081290000}"/>
    <cellStyle name="Финансовый 8 3" xfId="3674" xr:uid="{00000000-0005-0000-0000-000082290000}"/>
    <cellStyle name="Финансовый 8 3 2" xfId="5742" xr:uid="{00000000-0005-0000-0000-000083290000}"/>
    <cellStyle name="Финансовый 8 4" xfId="4233" xr:uid="{00000000-0005-0000-0000-000084290000}"/>
    <cellStyle name="Финансовый 8 5" xfId="7586" xr:uid="{00000000-0005-0000-0000-000085290000}"/>
    <cellStyle name="Финансовый 80" xfId="1707" xr:uid="{00000000-0005-0000-0000-000086290000}"/>
    <cellStyle name="Финансовый 80 2" xfId="1708" xr:uid="{00000000-0005-0000-0000-000087290000}"/>
    <cellStyle name="Финансовый 80 2 2" xfId="3681" xr:uid="{00000000-0005-0000-0000-000088290000}"/>
    <cellStyle name="Финансовый 80 2 3" xfId="5749" xr:uid="{00000000-0005-0000-0000-000089290000}"/>
    <cellStyle name="Финансовый 80 2 4" xfId="7593" xr:uid="{00000000-0005-0000-0000-00008A290000}"/>
    <cellStyle name="Финансовый 80 3" xfId="3680" xr:uid="{00000000-0005-0000-0000-00008B290000}"/>
    <cellStyle name="Финансовый 80 4" xfId="5748" xr:uid="{00000000-0005-0000-0000-00008C290000}"/>
    <cellStyle name="Финансовый 80 5" xfId="7592" xr:uid="{00000000-0005-0000-0000-00008D290000}"/>
    <cellStyle name="Финансовый 800" xfId="4082" xr:uid="{00000000-0005-0000-0000-00008E290000}"/>
    <cellStyle name="Финансовый 801" xfId="4075" xr:uid="{00000000-0005-0000-0000-00008F290000}"/>
    <cellStyle name="Финансовый 802" xfId="4088" xr:uid="{00000000-0005-0000-0000-000090290000}"/>
    <cellStyle name="Финансовый 802 2" xfId="8359" xr:uid="{00000000-0005-0000-0000-000091290000}"/>
    <cellStyle name="Финансовый 803" xfId="4089" xr:uid="{00000000-0005-0000-0000-000092290000}"/>
    <cellStyle name="Финансовый 804" xfId="4090" xr:uid="{00000000-0005-0000-0000-000093290000}"/>
    <cellStyle name="Финансовый 805" xfId="4091" xr:uid="{00000000-0005-0000-0000-000094290000}"/>
    <cellStyle name="Финансовый 806" xfId="4092" xr:uid="{00000000-0005-0000-0000-000095290000}"/>
    <cellStyle name="Финансовый 807" xfId="4093" xr:uid="{00000000-0005-0000-0000-000096290000}"/>
    <cellStyle name="Финансовый 808" xfId="4174" xr:uid="{00000000-0005-0000-0000-000097290000}"/>
    <cellStyle name="Финансовый 809" xfId="5958" xr:uid="{00000000-0005-0000-0000-000098290000}"/>
    <cellStyle name="Финансовый 81" xfId="1709" xr:uid="{00000000-0005-0000-0000-000099290000}"/>
    <cellStyle name="Финансовый 81 2" xfId="1710" xr:uid="{00000000-0005-0000-0000-00009A290000}"/>
    <cellStyle name="Финансовый 81 2 2" xfId="3683" xr:uid="{00000000-0005-0000-0000-00009B290000}"/>
    <cellStyle name="Финансовый 81 2 3" xfId="5751" xr:uid="{00000000-0005-0000-0000-00009C290000}"/>
    <cellStyle name="Финансовый 81 2 4" xfId="7595" xr:uid="{00000000-0005-0000-0000-00009D290000}"/>
    <cellStyle name="Финансовый 81 3" xfId="3682" xr:uid="{00000000-0005-0000-0000-00009E290000}"/>
    <cellStyle name="Финансовый 81 4" xfId="5750" xr:uid="{00000000-0005-0000-0000-00009F290000}"/>
    <cellStyle name="Финансовый 81 5" xfId="7594" xr:uid="{00000000-0005-0000-0000-0000A0290000}"/>
    <cellStyle name="Финансовый 810" xfId="6001" xr:uid="{00000000-0005-0000-0000-0000A1290000}"/>
    <cellStyle name="Финансовый 811" xfId="5966" xr:uid="{00000000-0005-0000-0000-0000A2290000}"/>
    <cellStyle name="Финансовый 812" xfId="5968" xr:uid="{00000000-0005-0000-0000-0000A3290000}"/>
    <cellStyle name="Финансовый 813" xfId="5967" xr:uid="{00000000-0005-0000-0000-0000A4290000}"/>
    <cellStyle name="Финансовый 814" xfId="5969" xr:uid="{00000000-0005-0000-0000-0000A5290000}"/>
    <cellStyle name="Финансовый 815" xfId="5965" xr:uid="{00000000-0005-0000-0000-0000A6290000}"/>
    <cellStyle name="Финансовый 815 2" xfId="8374" xr:uid="{00000000-0005-0000-0000-0000A7290000}"/>
    <cellStyle name="Финансовый 816" xfId="5971" xr:uid="{00000000-0005-0000-0000-0000A8290000}"/>
    <cellStyle name="Финансовый 816 2" xfId="8376" xr:uid="{00000000-0005-0000-0000-0000A9290000}"/>
    <cellStyle name="Финансовый 817" xfId="5973" xr:uid="{00000000-0005-0000-0000-0000AA290000}"/>
    <cellStyle name="Финансовый 817 2" xfId="8378" xr:uid="{00000000-0005-0000-0000-0000AB290000}"/>
    <cellStyle name="Финансовый 818" xfId="5983" xr:uid="{00000000-0005-0000-0000-0000AC290000}"/>
    <cellStyle name="Финансовый 818 2" xfId="8388" xr:uid="{00000000-0005-0000-0000-0000AD290000}"/>
    <cellStyle name="Финансовый 819" xfId="5977" xr:uid="{00000000-0005-0000-0000-0000AE290000}"/>
    <cellStyle name="Финансовый 819 2" xfId="8382" xr:uid="{00000000-0005-0000-0000-0000AF290000}"/>
    <cellStyle name="Финансовый 82" xfId="1711" xr:uid="{00000000-0005-0000-0000-0000B0290000}"/>
    <cellStyle name="Финансовый 82 2" xfId="1712" xr:uid="{00000000-0005-0000-0000-0000B1290000}"/>
    <cellStyle name="Финансовый 82 2 2" xfId="3685" xr:uid="{00000000-0005-0000-0000-0000B2290000}"/>
    <cellStyle name="Финансовый 82 2 3" xfId="5753" xr:uid="{00000000-0005-0000-0000-0000B3290000}"/>
    <cellStyle name="Финансовый 82 2 4" xfId="7597" xr:uid="{00000000-0005-0000-0000-0000B4290000}"/>
    <cellStyle name="Финансовый 82 3" xfId="3684" xr:uid="{00000000-0005-0000-0000-0000B5290000}"/>
    <cellStyle name="Финансовый 82 4" xfId="5752" xr:uid="{00000000-0005-0000-0000-0000B6290000}"/>
    <cellStyle name="Финансовый 82 5" xfId="7596" xr:uid="{00000000-0005-0000-0000-0000B7290000}"/>
    <cellStyle name="Финансовый 820" xfId="6005" xr:uid="{00000000-0005-0000-0000-0000B8290000}"/>
    <cellStyle name="Финансовый 820 2" xfId="8408" xr:uid="{00000000-0005-0000-0000-0000B9290000}"/>
    <cellStyle name="Финансовый 821" xfId="5976" xr:uid="{00000000-0005-0000-0000-0000BA290000}"/>
    <cellStyle name="Финансовый 821 2" xfId="8381" xr:uid="{00000000-0005-0000-0000-0000BB290000}"/>
    <cellStyle name="Финансовый 822" xfId="5975" xr:uid="{00000000-0005-0000-0000-0000BC290000}"/>
    <cellStyle name="Финансовый 822 2" xfId="8380" xr:uid="{00000000-0005-0000-0000-0000BD290000}"/>
    <cellStyle name="Финансовый 823" xfId="5978" xr:uid="{00000000-0005-0000-0000-0000BE290000}"/>
    <cellStyle name="Финансовый 823 2" xfId="8383" xr:uid="{00000000-0005-0000-0000-0000BF290000}"/>
    <cellStyle name="Финансовый 824" xfId="5980" xr:uid="{00000000-0005-0000-0000-0000C0290000}"/>
    <cellStyle name="Финансовый 824 2" xfId="8385" xr:uid="{00000000-0005-0000-0000-0000C1290000}"/>
    <cellStyle name="Финансовый 825" xfId="5982" xr:uid="{00000000-0005-0000-0000-0000C2290000}"/>
    <cellStyle name="Финансовый 825 2" xfId="8387" xr:uid="{00000000-0005-0000-0000-0000C3290000}"/>
    <cellStyle name="Финансовый 826" xfId="5985" xr:uid="{00000000-0005-0000-0000-0000C4290000}"/>
    <cellStyle name="Финансовый 826 2" xfId="8390" xr:uid="{00000000-0005-0000-0000-0000C5290000}"/>
    <cellStyle name="Финансовый 827" xfId="6006" xr:uid="{00000000-0005-0000-0000-0000C6290000}"/>
    <cellStyle name="Финансовый 827 2" xfId="8409" xr:uid="{00000000-0005-0000-0000-0000C7290000}"/>
    <cellStyle name="Финансовый 828" xfId="5961" xr:uid="{00000000-0005-0000-0000-0000C8290000}"/>
    <cellStyle name="Финансовый 828 2" xfId="8370" xr:uid="{00000000-0005-0000-0000-0000C9290000}"/>
    <cellStyle name="Финансовый 829" xfId="5991" xr:uid="{00000000-0005-0000-0000-0000CA290000}"/>
    <cellStyle name="Финансовый 829 2" xfId="8396" xr:uid="{00000000-0005-0000-0000-0000CB290000}"/>
    <cellStyle name="Финансовый 83" xfId="1713" xr:uid="{00000000-0005-0000-0000-0000CC290000}"/>
    <cellStyle name="Финансовый 83 2" xfId="1714" xr:uid="{00000000-0005-0000-0000-0000CD290000}"/>
    <cellStyle name="Финансовый 83 2 2" xfId="3687" xr:uid="{00000000-0005-0000-0000-0000CE290000}"/>
    <cellStyle name="Финансовый 83 2 3" xfId="5755" xr:uid="{00000000-0005-0000-0000-0000CF290000}"/>
    <cellStyle name="Финансовый 83 2 4" xfId="7599" xr:uid="{00000000-0005-0000-0000-0000D0290000}"/>
    <cellStyle name="Финансовый 83 3" xfId="3686" xr:uid="{00000000-0005-0000-0000-0000D1290000}"/>
    <cellStyle name="Финансовый 83 4" xfId="5754" xr:uid="{00000000-0005-0000-0000-0000D2290000}"/>
    <cellStyle name="Финансовый 83 5" xfId="7598" xr:uid="{00000000-0005-0000-0000-0000D3290000}"/>
    <cellStyle name="Финансовый 830" xfId="5994" xr:uid="{00000000-0005-0000-0000-0000D4290000}"/>
    <cellStyle name="Финансовый 830 2" xfId="8399" xr:uid="{00000000-0005-0000-0000-0000D5290000}"/>
    <cellStyle name="Финансовый 831" xfId="5995" xr:uid="{00000000-0005-0000-0000-0000D6290000}"/>
    <cellStyle name="Финансовый 831 2" xfId="8400" xr:uid="{00000000-0005-0000-0000-0000D7290000}"/>
    <cellStyle name="Финансовый 832" xfId="5998" xr:uid="{00000000-0005-0000-0000-0000D8290000}"/>
    <cellStyle name="Финансовый 832 2" xfId="8403" xr:uid="{00000000-0005-0000-0000-0000D9290000}"/>
    <cellStyle name="Финансовый 833" xfId="5963" xr:uid="{00000000-0005-0000-0000-0000DA290000}"/>
    <cellStyle name="Финансовый 833 2" xfId="8372" xr:uid="{00000000-0005-0000-0000-0000DB290000}"/>
    <cellStyle name="Финансовый 834" xfId="6000" xr:uid="{00000000-0005-0000-0000-0000DC290000}"/>
    <cellStyle name="Финансовый 834 2" xfId="8405" xr:uid="{00000000-0005-0000-0000-0000DD290000}"/>
    <cellStyle name="Финансовый 835" xfId="6002" xr:uid="{00000000-0005-0000-0000-0000DE290000}"/>
    <cellStyle name="Финансовый 835 2" xfId="8406" xr:uid="{00000000-0005-0000-0000-0000DF290000}"/>
    <cellStyle name="Финансовый 836" xfId="6015" xr:uid="{00000000-0005-0000-0000-0000E0290000}"/>
    <cellStyle name="Финансовый 836 2" xfId="8414" xr:uid="{00000000-0005-0000-0000-0000E1290000}"/>
    <cellStyle name="Финансовый 837" xfId="6010" xr:uid="{00000000-0005-0000-0000-0000E2290000}"/>
    <cellStyle name="Финансовый 837 2" xfId="8413" xr:uid="{00000000-0005-0000-0000-0000E3290000}"/>
    <cellStyle name="Финансовый 838" xfId="6016" xr:uid="{00000000-0005-0000-0000-0000E4290000}"/>
    <cellStyle name="Финансовый 838 2" xfId="8415" xr:uid="{00000000-0005-0000-0000-0000E5290000}"/>
    <cellStyle name="Финансовый 839" xfId="6009" xr:uid="{00000000-0005-0000-0000-0000E6290000}"/>
    <cellStyle name="Финансовый 839 2" xfId="8412" xr:uid="{00000000-0005-0000-0000-0000E7290000}"/>
    <cellStyle name="Финансовый 84" xfId="1715" xr:uid="{00000000-0005-0000-0000-0000E8290000}"/>
    <cellStyle name="Финансовый 84 2" xfId="1716" xr:uid="{00000000-0005-0000-0000-0000E9290000}"/>
    <cellStyle name="Финансовый 84 2 2" xfId="3689" xr:uid="{00000000-0005-0000-0000-0000EA290000}"/>
    <cellStyle name="Финансовый 84 2 3" xfId="5757" xr:uid="{00000000-0005-0000-0000-0000EB290000}"/>
    <cellStyle name="Финансовый 84 2 4" xfId="7601" xr:uid="{00000000-0005-0000-0000-0000EC290000}"/>
    <cellStyle name="Финансовый 84 3" xfId="3688" xr:uid="{00000000-0005-0000-0000-0000ED290000}"/>
    <cellStyle name="Финансовый 84 4" xfId="5756" xr:uid="{00000000-0005-0000-0000-0000EE290000}"/>
    <cellStyle name="Финансовый 84 5" xfId="7600" xr:uid="{00000000-0005-0000-0000-0000EF290000}"/>
    <cellStyle name="Финансовый 840" xfId="6004" xr:uid="{00000000-0005-0000-0000-0000F0290000}"/>
    <cellStyle name="Финансовый 841" xfId="6011" xr:uid="{00000000-0005-0000-0000-0000F1290000}"/>
    <cellStyle name="Финансовый 842" xfId="6013" xr:uid="{00000000-0005-0000-0000-0000F2290000}"/>
    <cellStyle name="Финансовый 843" xfId="6014" xr:uid="{00000000-0005-0000-0000-0000F3290000}"/>
    <cellStyle name="Финансовый 844" xfId="6017" xr:uid="{00000000-0005-0000-0000-0000F4290000}"/>
    <cellStyle name="Финансовый 845" xfId="6018" xr:uid="{00000000-0005-0000-0000-0000F5290000}"/>
    <cellStyle name="Финансовый 846" xfId="6022" xr:uid="{00000000-0005-0000-0000-0000F6290000}"/>
    <cellStyle name="Финансовый 847" xfId="6012" xr:uid="{00000000-0005-0000-0000-0000F7290000}"/>
    <cellStyle name="Финансовый 848" xfId="6023" xr:uid="{00000000-0005-0000-0000-0000F8290000}"/>
    <cellStyle name="Финансовый 849" xfId="6024" xr:uid="{00000000-0005-0000-0000-0000F9290000}"/>
    <cellStyle name="Финансовый 85" xfId="1717" xr:uid="{00000000-0005-0000-0000-0000FA290000}"/>
    <cellStyle name="Финансовый 85 2" xfId="1718" xr:uid="{00000000-0005-0000-0000-0000FB290000}"/>
    <cellStyle name="Финансовый 85 2 2" xfId="3691" xr:uid="{00000000-0005-0000-0000-0000FC290000}"/>
    <cellStyle name="Финансовый 85 2 3" xfId="5759" xr:uid="{00000000-0005-0000-0000-0000FD290000}"/>
    <cellStyle name="Финансовый 85 2 4" xfId="7603" xr:uid="{00000000-0005-0000-0000-0000FE290000}"/>
    <cellStyle name="Финансовый 85 3" xfId="3690" xr:uid="{00000000-0005-0000-0000-0000FF290000}"/>
    <cellStyle name="Финансовый 85 4" xfId="5758" xr:uid="{00000000-0005-0000-0000-0000002A0000}"/>
    <cellStyle name="Финансовый 85 5" xfId="7602" xr:uid="{00000000-0005-0000-0000-0000012A0000}"/>
    <cellStyle name="Финансовый 850" xfId="6025" xr:uid="{00000000-0005-0000-0000-0000022A0000}"/>
    <cellStyle name="Финансовый 851" xfId="6026" xr:uid="{00000000-0005-0000-0000-0000032A0000}"/>
    <cellStyle name="Финансовый 852" xfId="6028" xr:uid="{00000000-0005-0000-0000-0000042A0000}"/>
    <cellStyle name="Финансовый 853" xfId="6029" xr:uid="{00000000-0005-0000-0000-0000052A0000}"/>
    <cellStyle name="Финансовый 854" xfId="6027" xr:uid="{00000000-0005-0000-0000-0000062A0000}"/>
    <cellStyle name="Финансовый 855" xfId="6031" xr:uid="{00000000-0005-0000-0000-0000072A0000}"/>
    <cellStyle name="Финансовый 856" xfId="6033" xr:uid="{00000000-0005-0000-0000-0000082A0000}"/>
    <cellStyle name="Финансовый 857" xfId="6030" xr:uid="{00000000-0005-0000-0000-0000092A0000}"/>
    <cellStyle name="Финансовый 858" xfId="6032" xr:uid="{00000000-0005-0000-0000-00000A2A0000}"/>
    <cellStyle name="Финансовый 859" xfId="6034" xr:uid="{00000000-0005-0000-0000-00000B2A0000}"/>
    <cellStyle name="Финансовый 86" xfId="1719" xr:uid="{00000000-0005-0000-0000-00000C2A0000}"/>
    <cellStyle name="Финансовый 86 2" xfId="1720" xr:uid="{00000000-0005-0000-0000-00000D2A0000}"/>
    <cellStyle name="Финансовый 86 2 2" xfId="3693" xr:uid="{00000000-0005-0000-0000-00000E2A0000}"/>
    <cellStyle name="Финансовый 86 2 3" xfId="5761" xr:uid="{00000000-0005-0000-0000-00000F2A0000}"/>
    <cellStyle name="Финансовый 86 2 4" xfId="7605" xr:uid="{00000000-0005-0000-0000-0000102A0000}"/>
    <cellStyle name="Финансовый 86 3" xfId="3692" xr:uid="{00000000-0005-0000-0000-0000112A0000}"/>
    <cellStyle name="Финансовый 86 4" xfId="5760" xr:uid="{00000000-0005-0000-0000-0000122A0000}"/>
    <cellStyle name="Финансовый 86 5" xfId="7604" xr:uid="{00000000-0005-0000-0000-0000132A0000}"/>
    <cellStyle name="Финансовый 860" xfId="6035" xr:uid="{00000000-0005-0000-0000-0000142A0000}"/>
    <cellStyle name="Финансовый 861" xfId="6036" xr:uid="{00000000-0005-0000-0000-0000152A0000}"/>
    <cellStyle name="Финансовый 862" xfId="6037" xr:uid="{00000000-0005-0000-0000-0000162A0000}"/>
    <cellStyle name="Финансовый 863" xfId="6038" xr:uid="{00000000-0005-0000-0000-0000172A0000}"/>
    <cellStyle name="Финансовый 864" xfId="6040" xr:uid="{00000000-0005-0000-0000-0000182A0000}"/>
    <cellStyle name="Финансовый 865" xfId="6039" xr:uid="{00000000-0005-0000-0000-0000192A0000}"/>
    <cellStyle name="Финансовый 866" xfId="6042" xr:uid="{00000000-0005-0000-0000-00001A2A0000}"/>
    <cellStyle name="Финансовый 867" xfId="6043" xr:uid="{00000000-0005-0000-0000-00001B2A0000}"/>
    <cellStyle name="Финансовый 868" xfId="6044" xr:uid="{00000000-0005-0000-0000-00001C2A0000}"/>
    <cellStyle name="Финансовый 869" xfId="6045" xr:uid="{00000000-0005-0000-0000-00001D2A0000}"/>
    <cellStyle name="Финансовый 87" xfId="1721" xr:uid="{00000000-0005-0000-0000-00001E2A0000}"/>
    <cellStyle name="Финансовый 87 2" xfId="1722" xr:uid="{00000000-0005-0000-0000-00001F2A0000}"/>
    <cellStyle name="Финансовый 87 2 2" xfId="3695" xr:uid="{00000000-0005-0000-0000-0000202A0000}"/>
    <cellStyle name="Финансовый 87 2 3" xfId="5763" xr:uid="{00000000-0005-0000-0000-0000212A0000}"/>
    <cellStyle name="Финансовый 87 2 4" xfId="7607" xr:uid="{00000000-0005-0000-0000-0000222A0000}"/>
    <cellStyle name="Финансовый 87 3" xfId="3694" xr:uid="{00000000-0005-0000-0000-0000232A0000}"/>
    <cellStyle name="Финансовый 87 4" xfId="5762" xr:uid="{00000000-0005-0000-0000-0000242A0000}"/>
    <cellStyle name="Финансовый 87 5" xfId="7606" xr:uid="{00000000-0005-0000-0000-0000252A0000}"/>
    <cellStyle name="Финансовый 870" xfId="6046" xr:uid="{00000000-0005-0000-0000-0000262A0000}"/>
    <cellStyle name="Финансовый 871" xfId="6048" xr:uid="{00000000-0005-0000-0000-0000272A0000}"/>
    <cellStyle name="Финансовый 872" xfId="6049" xr:uid="{00000000-0005-0000-0000-0000282A0000}"/>
    <cellStyle name="Финансовый 873" xfId="6047" xr:uid="{00000000-0005-0000-0000-0000292A0000}"/>
    <cellStyle name="Финансовый 874" xfId="6050" xr:uid="{00000000-0005-0000-0000-00002A2A0000}"/>
    <cellStyle name="Финансовый 875" xfId="6051" xr:uid="{00000000-0005-0000-0000-00002B2A0000}"/>
    <cellStyle name="Финансовый 876" xfId="6052" xr:uid="{00000000-0005-0000-0000-00002C2A0000}"/>
    <cellStyle name="Финансовый 877" xfId="6053" xr:uid="{00000000-0005-0000-0000-00002D2A0000}"/>
    <cellStyle name="Финансовый 878" xfId="6041" xr:uid="{00000000-0005-0000-0000-00002E2A0000}"/>
    <cellStyle name="Финансовый 879" xfId="6054" xr:uid="{00000000-0005-0000-0000-00002F2A0000}"/>
    <cellStyle name="Финансовый 88" xfId="1723" xr:uid="{00000000-0005-0000-0000-0000302A0000}"/>
    <cellStyle name="Финансовый 88 2" xfId="1724" xr:uid="{00000000-0005-0000-0000-0000312A0000}"/>
    <cellStyle name="Финансовый 88 2 2" xfId="3697" xr:uid="{00000000-0005-0000-0000-0000322A0000}"/>
    <cellStyle name="Финансовый 88 2 3" xfId="5765" xr:uid="{00000000-0005-0000-0000-0000332A0000}"/>
    <cellStyle name="Финансовый 88 2 4" xfId="7609" xr:uid="{00000000-0005-0000-0000-0000342A0000}"/>
    <cellStyle name="Финансовый 88 3" xfId="3696" xr:uid="{00000000-0005-0000-0000-0000352A0000}"/>
    <cellStyle name="Финансовый 88 4" xfId="5764" xr:uid="{00000000-0005-0000-0000-0000362A0000}"/>
    <cellStyle name="Финансовый 88 5" xfId="7608" xr:uid="{00000000-0005-0000-0000-0000372A0000}"/>
    <cellStyle name="Финансовый 880" xfId="6055" xr:uid="{00000000-0005-0000-0000-0000382A0000}"/>
    <cellStyle name="Финансовый 881" xfId="6056" xr:uid="{00000000-0005-0000-0000-0000392A0000}"/>
    <cellStyle name="Финансовый 882" xfId="6057" xr:uid="{00000000-0005-0000-0000-00003A2A0000}"/>
    <cellStyle name="Финансовый 883" xfId="6058" xr:uid="{00000000-0005-0000-0000-00003B2A0000}"/>
    <cellStyle name="Финансовый 884" xfId="6059" xr:uid="{00000000-0005-0000-0000-00003C2A0000}"/>
    <cellStyle name="Финансовый 885" xfId="6060" xr:uid="{00000000-0005-0000-0000-00003D2A0000}"/>
    <cellStyle name="Финансовый 886" xfId="6061" xr:uid="{00000000-0005-0000-0000-00003E2A0000}"/>
    <cellStyle name="Финансовый 887" xfId="6062" xr:uid="{00000000-0005-0000-0000-00003F2A0000}"/>
    <cellStyle name="Финансовый 888" xfId="6063" xr:uid="{00000000-0005-0000-0000-0000402A0000}"/>
    <cellStyle name="Финансовый 889" xfId="7665" xr:uid="{00000000-0005-0000-0000-0000412A0000}"/>
    <cellStyle name="Финансовый 89" xfId="1725" xr:uid="{00000000-0005-0000-0000-0000422A0000}"/>
    <cellStyle name="Финансовый 89 2" xfId="1726" xr:uid="{00000000-0005-0000-0000-0000432A0000}"/>
    <cellStyle name="Финансовый 89 2 2" xfId="3699" xr:uid="{00000000-0005-0000-0000-0000442A0000}"/>
    <cellStyle name="Финансовый 89 2 3" xfId="5767" xr:uid="{00000000-0005-0000-0000-0000452A0000}"/>
    <cellStyle name="Финансовый 89 2 4" xfId="7611" xr:uid="{00000000-0005-0000-0000-0000462A0000}"/>
    <cellStyle name="Финансовый 89 3" xfId="3698" xr:uid="{00000000-0005-0000-0000-0000472A0000}"/>
    <cellStyle name="Финансовый 89 4" xfId="5766" xr:uid="{00000000-0005-0000-0000-0000482A0000}"/>
    <cellStyle name="Финансовый 89 5" xfId="7610" xr:uid="{00000000-0005-0000-0000-0000492A0000}"/>
    <cellStyle name="Финансовый 890" xfId="7664" xr:uid="{00000000-0005-0000-0000-00004A2A0000}"/>
    <cellStyle name="Финансовый 891" xfId="7663" xr:uid="{00000000-0005-0000-0000-00004B2A0000}"/>
    <cellStyle name="Финансовый 892" xfId="7662" xr:uid="{00000000-0005-0000-0000-00004C2A0000}"/>
    <cellStyle name="Финансовый 893" xfId="7661" xr:uid="{00000000-0005-0000-0000-00004D2A0000}"/>
    <cellStyle name="Финансовый 894" xfId="7660" xr:uid="{00000000-0005-0000-0000-00004E2A0000}"/>
    <cellStyle name="Финансовый 895" xfId="7657" xr:uid="{00000000-0005-0000-0000-00004F2A0000}"/>
    <cellStyle name="Финансовый 895 2" xfId="8436" xr:uid="{00000000-0005-0000-0000-0000502A0000}"/>
    <cellStyle name="Финансовый 895 3" xfId="9428" xr:uid="{00000000-0005-0000-0000-0000512A0000}"/>
    <cellStyle name="Финансовый 895 4" xfId="9730" xr:uid="{00000000-0005-0000-0000-0000522A0000}"/>
    <cellStyle name="Финансовый 896" xfId="7656" xr:uid="{00000000-0005-0000-0000-0000532A0000}"/>
    <cellStyle name="Финансовый 896 2" xfId="8435" xr:uid="{00000000-0005-0000-0000-0000542A0000}"/>
    <cellStyle name="Финансовый 896 3" xfId="9427" xr:uid="{00000000-0005-0000-0000-0000552A0000}"/>
    <cellStyle name="Финансовый 896 4" xfId="9729" xr:uid="{00000000-0005-0000-0000-0000562A0000}"/>
    <cellStyle name="Финансовый 897" xfId="7655" xr:uid="{00000000-0005-0000-0000-0000572A0000}"/>
    <cellStyle name="Финансовый 897 2" xfId="8434" xr:uid="{00000000-0005-0000-0000-0000582A0000}"/>
    <cellStyle name="Финансовый 897 3" xfId="9426" xr:uid="{00000000-0005-0000-0000-0000592A0000}"/>
    <cellStyle name="Финансовый 897 4" xfId="9728" xr:uid="{00000000-0005-0000-0000-00005A2A0000}"/>
    <cellStyle name="Финансовый 898" xfId="7659" xr:uid="{00000000-0005-0000-0000-00005B2A0000}"/>
    <cellStyle name="Финансовый 899" xfId="7654" xr:uid="{00000000-0005-0000-0000-00005C2A0000}"/>
    <cellStyle name="Финансовый 9" xfId="1727" xr:uid="{00000000-0005-0000-0000-00005D2A0000}"/>
    <cellStyle name="Финансовый 9 2" xfId="1728" xr:uid="{00000000-0005-0000-0000-00005E2A0000}"/>
    <cellStyle name="Финансовый 9 2 2" xfId="1729" xr:uid="{00000000-0005-0000-0000-00005F2A0000}"/>
    <cellStyle name="Финансовый 9 2 2 2" xfId="1730" xr:uid="{00000000-0005-0000-0000-0000602A0000}"/>
    <cellStyle name="Финансовый 9 2 2 2 2" xfId="3703" xr:uid="{00000000-0005-0000-0000-0000612A0000}"/>
    <cellStyle name="Финансовый 9 2 2 2 3" xfId="5771" xr:uid="{00000000-0005-0000-0000-0000622A0000}"/>
    <cellStyle name="Финансовый 9 2 2 2 4" xfId="7615" xr:uid="{00000000-0005-0000-0000-0000632A0000}"/>
    <cellStyle name="Финансовый 9 2 2 3" xfId="3702" xr:uid="{00000000-0005-0000-0000-0000642A0000}"/>
    <cellStyle name="Финансовый 9 2 2 4" xfId="5770" xr:uid="{00000000-0005-0000-0000-0000652A0000}"/>
    <cellStyle name="Финансовый 9 2 2 5" xfId="7614" xr:uid="{00000000-0005-0000-0000-0000662A0000}"/>
    <cellStyle name="Финансовый 9 2 3" xfId="1731" xr:uid="{00000000-0005-0000-0000-0000672A0000}"/>
    <cellStyle name="Финансовый 9 2 3 2" xfId="1732" xr:uid="{00000000-0005-0000-0000-0000682A0000}"/>
    <cellStyle name="Финансовый 9 2 3 2 2" xfId="3705" xr:uid="{00000000-0005-0000-0000-0000692A0000}"/>
    <cellStyle name="Финансовый 9 2 3 2 3" xfId="5773" xr:uid="{00000000-0005-0000-0000-00006A2A0000}"/>
    <cellStyle name="Финансовый 9 2 3 2 4" xfId="7617" xr:uid="{00000000-0005-0000-0000-00006B2A0000}"/>
    <cellStyle name="Финансовый 9 2 3 3" xfId="3704" xr:uid="{00000000-0005-0000-0000-00006C2A0000}"/>
    <cellStyle name="Финансовый 9 2 3 4" xfId="5772" xr:uid="{00000000-0005-0000-0000-00006D2A0000}"/>
    <cellStyle name="Финансовый 9 2 3 5" xfId="7616" xr:uid="{00000000-0005-0000-0000-00006E2A0000}"/>
    <cellStyle name="Финансовый 9 2 4" xfId="3701" xr:uid="{00000000-0005-0000-0000-00006F2A0000}"/>
    <cellStyle name="Финансовый 9 2 4 2" xfId="5769" xr:uid="{00000000-0005-0000-0000-0000702A0000}"/>
    <cellStyle name="Финансовый 9 2 5" xfId="4236" xr:uid="{00000000-0005-0000-0000-0000712A0000}"/>
    <cellStyle name="Финансовый 9 2 6" xfId="7613" xr:uid="{00000000-0005-0000-0000-0000722A0000}"/>
    <cellStyle name="Финансовый 9 3" xfId="3700" xr:uid="{00000000-0005-0000-0000-0000732A0000}"/>
    <cellStyle name="Финансовый 9 3 2" xfId="5768" xr:uid="{00000000-0005-0000-0000-0000742A0000}"/>
    <cellStyle name="Финансовый 9 4" xfId="4235" xr:uid="{00000000-0005-0000-0000-0000752A0000}"/>
    <cellStyle name="Финансовый 9 5" xfId="7612" xr:uid="{00000000-0005-0000-0000-0000762A0000}"/>
    <cellStyle name="Финансовый 90" xfId="1733" xr:uid="{00000000-0005-0000-0000-0000772A0000}"/>
    <cellStyle name="Финансовый 90 2" xfId="1734" xr:uid="{00000000-0005-0000-0000-0000782A0000}"/>
    <cellStyle name="Финансовый 90 2 2" xfId="3707" xr:uid="{00000000-0005-0000-0000-0000792A0000}"/>
    <cellStyle name="Финансовый 90 2 3" xfId="5775" xr:uid="{00000000-0005-0000-0000-00007A2A0000}"/>
    <cellStyle name="Финансовый 90 2 4" xfId="7619" xr:uid="{00000000-0005-0000-0000-00007B2A0000}"/>
    <cellStyle name="Финансовый 90 3" xfId="3706" xr:uid="{00000000-0005-0000-0000-00007C2A0000}"/>
    <cellStyle name="Финансовый 90 4" xfId="5774" xr:uid="{00000000-0005-0000-0000-00007D2A0000}"/>
    <cellStyle name="Финансовый 90 5" xfId="7618" xr:uid="{00000000-0005-0000-0000-00007E2A0000}"/>
    <cellStyle name="Финансовый 900" xfId="7653" xr:uid="{00000000-0005-0000-0000-00007F2A0000}"/>
    <cellStyle name="Финансовый 901" xfId="7652" xr:uid="{00000000-0005-0000-0000-0000802A0000}"/>
    <cellStyle name="Финансовый 902" xfId="7651" xr:uid="{00000000-0005-0000-0000-0000812A0000}"/>
    <cellStyle name="Финансовый 903" xfId="7650" xr:uid="{00000000-0005-0000-0000-0000822A0000}"/>
    <cellStyle name="Финансовый 904" xfId="7649" xr:uid="{00000000-0005-0000-0000-0000832A0000}"/>
    <cellStyle name="Финансовый 905" xfId="7648" xr:uid="{00000000-0005-0000-0000-0000842A0000}"/>
    <cellStyle name="Финансовый 906" xfId="7647" xr:uid="{00000000-0005-0000-0000-0000852A0000}"/>
    <cellStyle name="Финансовый 907" xfId="7658" xr:uid="{00000000-0005-0000-0000-0000862A0000}"/>
    <cellStyle name="Финансовый 908" xfId="7646" xr:uid="{00000000-0005-0000-0000-0000872A0000}"/>
    <cellStyle name="Финансовый 909" xfId="7645" xr:uid="{00000000-0005-0000-0000-0000882A0000}"/>
    <cellStyle name="Финансовый 91" xfId="1735" xr:uid="{00000000-0005-0000-0000-0000892A0000}"/>
    <cellStyle name="Финансовый 91 2" xfId="1736" xr:uid="{00000000-0005-0000-0000-00008A2A0000}"/>
    <cellStyle name="Финансовый 91 2 2" xfId="3709" xr:uid="{00000000-0005-0000-0000-00008B2A0000}"/>
    <cellStyle name="Финансовый 91 2 3" xfId="5777" xr:uid="{00000000-0005-0000-0000-00008C2A0000}"/>
    <cellStyle name="Финансовый 91 2 4" xfId="7621" xr:uid="{00000000-0005-0000-0000-00008D2A0000}"/>
    <cellStyle name="Финансовый 91 3" xfId="3708" xr:uid="{00000000-0005-0000-0000-00008E2A0000}"/>
    <cellStyle name="Финансовый 91 4" xfId="5776" xr:uid="{00000000-0005-0000-0000-00008F2A0000}"/>
    <cellStyle name="Финансовый 91 5" xfId="7620" xr:uid="{00000000-0005-0000-0000-0000902A0000}"/>
    <cellStyle name="Финансовый 910" xfId="7644" xr:uid="{00000000-0005-0000-0000-0000912A0000}"/>
    <cellStyle name="Финансовый 911" xfId="7642" xr:uid="{00000000-0005-0000-0000-0000922A0000}"/>
    <cellStyle name="Финансовый 912" xfId="7641" xr:uid="{00000000-0005-0000-0000-0000932A0000}"/>
    <cellStyle name="Финансовый 913" xfId="7640" xr:uid="{00000000-0005-0000-0000-0000942A0000}"/>
    <cellStyle name="Финансовый 914" xfId="7638" xr:uid="{00000000-0005-0000-0000-0000952A0000}"/>
    <cellStyle name="Финансовый 915" xfId="7643" xr:uid="{00000000-0005-0000-0000-0000962A0000}"/>
    <cellStyle name="Финансовый 916" xfId="7639" xr:uid="{00000000-0005-0000-0000-0000972A0000}"/>
    <cellStyle name="Финансовый 917" xfId="7667" xr:uid="{00000000-0005-0000-0000-0000982A0000}"/>
    <cellStyle name="Финансовый 918" xfId="7668" xr:uid="{00000000-0005-0000-0000-0000992A0000}"/>
    <cellStyle name="Финансовый 919" xfId="7666" xr:uid="{00000000-0005-0000-0000-00009A2A0000}"/>
    <cellStyle name="Финансовый 92" xfId="1737" xr:uid="{00000000-0005-0000-0000-00009B2A0000}"/>
    <cellStyle name="Финансовый 92 2" xfId="1738" xr:uid="{00000000-0005-0000-0000-00009C2A0000}"/>
    <cellStyle name="Финансовый 92 2 2" xfId="3711" xr:uid="{00000000-0005-0000-0000-00009D2A0000}"/>
    <cellStyle name="Финансовый 92 2 3" xfId="5779" xr:uid="{00000000-0005-0000-0000-00009E2A0000}"/>
    <cellStyle name="Финансовый 92 2 4" xfId="7623" xr:uid="{00000000-0005-0000-0000-00009F2A0000}"/>
    <cellStyle name="Финансовый 92 3" xfId="3710" xr:uid="{00000000-0005-0000-0000-0000A02A0000}"/>
    <cellStyle name="Финансовый 92 4" xfId="5778" xr:uid="{00000000-0005-0000-0000-0000A12A0000}"/>
    <cellStyle name="Финансовый 92 5" xfId="7622" xr:uid="{00000000-0005-0000-0000-0000A22A0000}"/>
    <cellStyle name="Финансовый 920" xfId="7671" xr:uid="{00000000-0005-0000-0000-0000A32A0000}"/>
    <cellStyle name="Финансовый 921" xfId="7670" xr:uid="{00000000-0005-0000-0000-0000A42A0000}"/>
    <cellStyle name="Финансовый 922" xfId="7672" xr:uid="{00000000-0005-0000-0000-0000A52A0000}"/>
    <cellStyle name="Финансовый 923" xfId="7673" xr:uid="{00000000-0005-0000-0000-0000A62A0000}"/>
    <cellStyle name="Финансовый 924" xfId="7674" xr:uid="{00000000-0005-0000-0000-0000A72A0000}"/>
    <cellStyle name="Финансовый 925" xfId="7675" xr:uid="{00000000-0005-0000-0000-0000A82A0000}"/>
    <cellStyle name="Финансовый 926" xfId="7676" xr:uid="{00000000-0005-0000-0000-0000A92A0000}"/>
    <cellStyle name="Финансовый 927" xfId="7677" xr:uid="{00000000-0005-0000-0000-0000AA2A0000}"/>
    <cellStyle name="Финансовый 928" xfId="7679" xr:uid="{00000000-0005-0000-0000-0000AB2A0000}"/>
    <cellStyle name="Финансовый 929" xfId="7678" xr:uid="{00000000-0005-0000-0000-0000AC2A0000}"/>
    <cellStyle name="Финансовый 93" xfId="1739" xr:uid="{00000000-0005-0000-0000-0000AD2A0000}"/>
    <cellStyle name="Финансовый 93 2" xfId="1740" xr:uid="{00000000-0005-0000-0000-0000AE2A0000}"/>
    <cellStyle name="Финансовый 93 2 2" xfId="3713" xr:uid="{00000000-0005-0000-0000-0000AF2A0000}"/>
    <cellStyle name="Финансовый 93 2 3" xfId="5781" xr:uid="{00000000-0005-0000-0000-0000B02A0000}"/>
    <cellStyle name="Финансовый 93 2 4" xfId="7625" xr:uid="{00000000-0005-0000-0000-0000B12A0000}"/>
    <cellStyle name="Финансовый 93 3" xfId="3712" xr:uid="{00000000-0005-0000-0000-0000B22A0000}"/>
    <cellStyle name="Финансовый 93 4" xfId="5780" xr:uid="{00000000-0005-0000-0000-0000B32A0000}"/>
    <cellStyle name="Финансовый 93 5" xfId="7624" xr:uid="{00000000-0005-0000-0000-0000B42A0000}"/>
    <cellStyle name="Финансовый 930" xfId="7680" xr:uid="{00000000-0005-0000-0000-0000B52A0000}"/>
    <cellStyle name="Финансовый 930 2" xfId="8440" xr:uid="{00000000-0005-0000-0000-0000B62A0000}"/>
    <cellStyle name="Финансовый 931" xfId="7681" xr:uid="{00000000-0005-0000-0000-0000B72A0000}"/>
    <cellStyle name="Финансовый 931 2" xfId="8441" xr:uid="{00000000-0005-0000-0000-0000B82A0000}"/>
    <cellStyle name="Финансовый 932" xfId="7682" xr:uid="{00000000-0005-0000-0000-0000B92A0000}"/>
    <cellStyle name="Финансовый 932 2" xfId="8442" xr:uid="{00000000-0005-0000-0000-0000BA2A0000}"/>
    <cellStyle name="Финансовый 933" xfId="7683" xr:uid="{00000000-0005-0000-0000-0000BB2A0000}"/>
    <cellStyle name="Финансовый 933 2" xfId="8443" xr:uid="{00000000-0005-0000-0000-0000BC2A0000}"/>
    <cellStyle name="Финансовый 934" xfId="7684" xr:uid="{00000000-0005-0000-0000-0000BD2A0000}"/>
    <cellStyle name="Финансовый 934 2" xfId="8444" xr:uid="{00000000-0005-0000-0000-0000BE2A0000}"/>
    <cellStyle name="Финансовый 935" xfId="7685" xr:uid="{00000000-0005-0000-0000-0000BF2A0000}"/>
    <cellStyle name="Финансовый 935 2" xfId="8445" xr:uid="{00000000-0005-0000-0000-0000C02A0000}"/>
    <cellStyle name="Финансовый 936" xfId="7686" xr:uid="{00000000-0005-0000-0000-0000C12A0000}"/>
    <cellStyle name="Финансовый 936 2" xfId="8446" xr:uid="{00000000-0005-0000-0000-0000C22A0000}"/>
    <cellStyle name="Финансовый 937" xfId="7687" xr:uid="{00000000-0005-0000-0000-0000C32A0000}"/>
    <cellStyle name="Финансовый 937 2" xfId="8447" xr:uid="{00000000-0005-0000-0000-0000C42A0000}"/>
    <cellStyle name="Финансовый 938" xfId="7688" xr:uid="{00000000-0005-0000-0000-0000C52A0000}"/>
    <cellStyle name="Финансовый 938 2" xfId="8448" xr:uid="{00000000-0005-0000-0000-0000C62A0000}"/>
    <cellStyle name="Финансовый 939" xfId="7689" xr:uid="{00000000-0005-0000-0000-0000C72A0000}"/>
    <cellStyle name="Финансовый 939 2" xfId="8449" xr:uid="{00000000-0005-0000-0000-0000C82A0000}"/>
    <cellStyle name="Финансовый 94" xfId="1741" xr:uid="{00000000-0005-0000-0000-0000C92A0000}"/>
    <cellStyle name="Финансовый 94 2" xfId="1742" xr:uid="{00000000-0005-0000-0000-0000CA2A0000}"/>
    <cellStyle name="Финансовый 94 2 2" xfId="3715" xr:uid="{00000000-0005-0000-0000-0000CB2A0000}"/>
    <cellStyle name="Финансовый 94 2 3" xfId="5783" xr:uid="{00000000-0005-0000-0000-0000CC2A0000}"/>
    <cellStyle name="Финансовый 94 2 4" xfId="7627" xr:uid="{00000000-0005-0000-0000-0000CD2A0000}"/>
    <cellStyle name="Финансовый 94 3" xfId="3714" xr:uid="{00000000-0005-0000-0000-0000CE2A0000}"/>
    <cellStyle name="Финансовый 94 4" xfId="5782" xr:uid="{00000000-0005-0000-0000-0000CF2A0000}"/>
    <cellStyle name="Финансовый 94 5" xfId="7626" xr:uid="{00000000-0005-0000-0000-0000D02A0000}"/>
    <cellStyle name="Финансовый 940" xfId="7690" xr:uid="{00000000-0005-0000-0000-0000D12A0000}"/>
    <cellStyle name="Финансовый 940 2" xfId="8450" xr:uid="{00000000-0005-0000-0000-0000D22A0000}"/>
    <cellStyle name="Финансовый 941" xfId="7691" xr:uid="{00000000-0005-0000-0000-0000D32A0000}"/>
    <cellStyle name="Финансовый 941 2" xfId="8451" xr:uid="{00000000-0005-0000-0000-0000D42A0000}"/>
    <cellStyle name="Финансовый 942" xfId="7692" xr:uid="{00000000-0005-0000-0000-0000D52A0000}"/>
    <cellStyle name="Финансовый 942 2" xfId="8452" xr:uid="{00000000-0005-0000-0000-0000D62A0000}"/>
    <cellStyle name="Финансовый 943" xfId="7693" xr:uid="{00000000-0005-0000-0000-0000D72A0000}"/>
    <cellStyle name="Финансовый 943 2" xfId="8453" xr:uid="{00000000-0005-0000-0000-0000D82A0000}"/>
    <cellStyle name="Финансовый 944" xfId="7694" xr:uid="{00000000-0005-0000-0000-0000D92A0000}"/>
    <cellStyle name="Финансовый 944 2" xfId="8454" xr:uid="{00000000-0005-0000-0000-0000DA2A0000}"/>
    <cellStyle name="Финансовый 945" xfId="7695" xr:uid="{00000000-0005-0000-0000-0000DB2A0000}"/>
    <cellStyle name="Финансовый 945 2" xfId="8455" xr:uid="{00000000-0005-0000-0000-0000DC2A0000}"/>
    <cellStyle name="Финансовый 946" xfId="7696" xr:uid="{00000000-0005-0000-0000-0000DD2A0000}"/>
    <cellStyle name="Финансовый 946 2" xfId="8456" xr:uid="{00000000-0005-0000-0000-0000DE2A0000}"/>
    <cellStyle name="Финансовый 947" xfId="7697" xr:uid="{00000000-0005-0000-0000-0000DF2A0000}"/>
    <cellStyle name="Финансовый 947 2" xfId="8457" xr:uid="{00000000-0005-0000-0000-0000E02A0000}"/>
    <cellStyle name="Финансовый 948" xfId="7698" xr:uid="{00000000-0005-0000-0000-0000E12A0000}"/>
    <cellStyle name="Финансовый 948 2" xfId="8458" xr:uid="{00000000-0005-0000-0000-0000E22A0000}"/>
    <cellStyle name="Финансовый 949" xfId="7699" xr:uid="{00000000-0005-0000-0000-0000E32A0000}"/>
    <cellStyle name="Финансовый 949 2" xfId="8459" xr:uid="{00000000-0005-0000-0000-0000E42A0000}"/>
    <cellStyle name="Финансовый 95" xfId="1743" xr:uid="{00000000-0005-0000-0000-0000E52A0000}"/>
    <cellStyle name="Финансовый 95 2" xfId="1744" xr:uid="{00000000-0005-0000-0000-0000E62A0000}"/>
    <cellStyle name="Финансовый 95 2 2" xfId="3717" xr:uid="{00000000-0005-0000-0000-0000E72A0000}"/>
    <cellStyle name="Финансовый 95 2 3" xfId="5785" xr:uid="{00000000-0005-0000-0000-0000E82A0000}"/>
    <cellStyle name="Финансовый 95 2 4" xfId="7629" xr:uid="{00000000-0005-0000-0000-0000E92A0000}"/>
    <cellStyle name="Финансовый 95 3" xfId="3716" xr:uid="{00000000-0005-0000-0000-0000EA2A0000}"/>
    <cellStyle name="Финансовый 95 4" xfId="5784" xr:uid="{00000000-0005-0000-0000-0000EB2A0000}"/>
    <cellStyle name="Финансовый 95 5" xfId="7628" xr:uid="{00000000-0005-0000-0000-0000EC2A0000}"/>
    <cellStyle name="Финансовый 950" xfId="7700" xr:uid="{00000000-0005-0000-0000-0000ED2A0000}"/>
    <cellStyle name="Финансовый 950 2" xfId="8460" xr:uid="{00000000-0005-0000-0000-0000EE2A0000}"/>
    <cellStyle name="Финансовый 951" xfId="7702" xr:uid="{00000000-0005-0000-0000-0000EF2A0000}"/>
    <cellStyle name="Финансовый 951 2" xfId="8462" xr:uid="{00000000-0005-0000-0000-0000F02A0000}"/>
    <cellStyle name="Финансовый 952" xfId="7704" xr:uid="{00000000-0005-0000-0000-0000F12A0000}"/>
    <cellStyle name="Финансовый 952 2" xfId="8464" xr:uid="{00000000-0005-0000-0000-0000F22A0000}"/>
    <cellStyle name="Финансовый 953" xfId="7706" xr:uid="{00000000-0005-0000-0000-0000F32A0000}"/>
    <cellStyle name="Финансовый 953 2" xfId="8466" xr:uid="{00000000-0005-0000-0000-0000F42A0000}"/>
    <cellStyle name="Финансовый 954" xfId="7708" xr:uid="{00000000-0005-0000-0000-0000F52A0000}"/>
    <cellStyle name="Финансовый 954 2" xfId="8468" xr:uid="{00000000-0005-0000-0000-0000F62A0000}"/>
    <cellStyle name="Финансовый 955" xfId="7710" xr:uid="{00000000-0005-0000-0000-0000F72A0000}"/>
    <cellStyle name="Финансовый 955 2" xfId="8470" xr:uid="{00000000-0005-0000-0000-0000F82A0000}"/>
    <cellStyle name="Финансовый 956" xfId="7712" xr:uid="{00000000-0005-0000-0000-0000F92A0000}"/>
    <cellStyle name="Финансовый 956 2" xfId="8472" xr:uid="{00000000-0005-0000-0000-0000FA2A0000}"/>
    <cellStyle name="Финансовый 957" xfId="7714" xr:uid="{00000000-0005-0000-0000-0000FB2A0000}"/>
    <cellStyle name="Финансовый 957 2" xfId="8474" xr:uid="{00000000-0005-0000-0000-0000FC2A0000}"/>
    <cellStyle name="Финансовый 958" xfId="7716" xr:uid="{00000000-0005-0000-0000-0000FD2A0000}"/>
    <cellStyle name="Финансовый 958 2" xfId="8476" xr:uid="{00000000-0005-0000-0000-0000FE2A0000}"/>
    <cellStyle name="Финансовый 959" xfId="7718" xr:uid="{00000000-0005-0000-0000-0000FF2A0000}"/>
    <cellStyle name="Финансовый 959 2" xfId="8478" xr:uid="{00000000-0005-0000-0000-0000002B0000}"/>
    <cellStyle name="Финансовый 96" xfId="1745" xr:uid="{00000000-0005-0000-0000-0000012B0000}"/>
    <cellStyle name="Финансовый 96 2" xfId="1746" xr:uid="{00000000-0005-0000-0000-0000022B0000}"/>
    <cellStyle name="Финансовый 96 2 2" xfId="3719" xr:uid="{00000000-0005-0000-0000-0000032B0000}"/>
    <cellStyle name="Финансовый 96 2 3" xfId="5787" xr:uid="{00000000-0005-0000-0000-0000042B0000}"/>
    <cellStyle name="Финансовый 96 2 4" xfId="7631" xr:uid="{00000000-0005-0000-0000-0000052B0000}"/>
    <cellStyle name="Финансовый 96 3" xfId="3718" xr:uid="{00000000-0005-0000-0000-0000062B0000}"/>
    <cellStyle name="Финансовый 96 4" xfId="5786" xr:uid="{00000000-0005-0000-0000-0000072B0000}"/>
    <cellStyle name="Финансовый 96 5" xfId="7630" xr:uid="{00000000-0005-0000-0000-0000082B0000}"/>
    <cellStyle name="Финансовый 960" xfId="7720" xr:uid="{00000000-0005-0000-0000-0000092B0000}"/>
    <cellStyle name="Финансовый 960 2" xfId="8480" xr:uid="{00000000-0005-0000-0000-00000A2B0000}"/>
    <cellStyle name="Финансовый 961" xfId="7722" xr:uid="{00000000-0005-0000-0000-00000B2B0000}"/>
    <cellStyle name="Финансовый 961 2" xfId="8482" xr:uid="{00000000-0005-0000-0000-00000C2B0000}"/>
    <cellStyle name="Финансовый 962" xfId="7725" xr:uid="{00000000-0005-0000-0000-00000D2B0000}"/>
    <cellStyle name="Финансовый 962 2" xfId="8485" xr:uid="{00000000-0005-0000-0000-00000E2B0000}"/>
    <cellStyle name="Финансовый 963" xfId="7728" xr:uid="{00000000-0005-0000-0000-00000F2B0000}"/>
    <cellStyle name="Финансовый 963 2" xfId="8488" xr:uid="{00000000-0005-0000-0000-0000102B0000}"/>
    <cellStyle name="Финансовый 964" xfId="7730" xr:uid="{00000000-0005-0000-0000-0000112B0000}"/>
    <cellStyle name="Финансовый 964 2" xfId="8490" xr:uid="{00000000-0005-0000-0000-0000122B0000}"/>
    <cellStyle name="Финансовый 965" xfId="7732" xr:uid="{00000000-0005-0000-0000-0000132B0000}"/>
    <cellStyle name="Финансовый 965 2" xfId="8492" xr:uid="{00000000-0005-0000-0000-0000142B0000}"/>
    <cellStyle name="Финансовый 966" xfId="7734" xr:uid="{00000000-0005-0000-0000-0000152B0000}"/>
    <cellStyle name="Финансовый 966 2" xfId="8494" xr:uid="{00000000-0005-0000-0000-0000162B0000}"/>
    <cellStyle name="Финансовый 967" xfId="7736" xr:uid="{00000000-0005-0000-0000-0000172B0000}"/>
    <cellStyle name="Финансовый 967 2" xfId="8496" xr:uid="{00000000-0005-0000-0000-0000182B0000}"/>
    <cellStyle name="Финансовый 968" xfId="7738" xr:uid="{00000000-0005-0000-0000-0000192B0000}"/>
    <cellStyle name="Финансовый 968 2" xfId="8498" xr:uid="{00000000-0005-0000-0000-00001A2B0000}"/>
    <cellStyle name="Финансовый 969" xfId="7740" xr:uid="{00000000-0005-0000-0000-00001B2B0000}"/>
    <cellStyle name="Финансовый 969 2" xfId="8500" xr:uid="{00000000-0005-0000-0000-00001C2B0000}"/>
    <cellStyle name="Финансовый 97" xfId="1747" xr:uid="{00000000-0005-0000-0000-00001D2B0000}"/>
    <cellStyle name="Финансовый 97 2" xfId="1748" xr:uid="{00000000-0005-0000-0000-00001E2B0000}"/>
    <cellStyle name="Финансовый 97 2 2" xfId="3721" xr:uid="{00000000-0005-0000-0000-00001F2B0000}"/>
    <cellStyle name="Финансовый 97 2 3" xfId="5789" xr:uid="{00000000-0005-0000-0000-0000202B0000}"/>
    <cellStyle name="Финансовый 97 2 4" xfId="7633" xr:uid="{00000000-0005-0000-0000-0000212B0000}"/>
    <cellStyle name="Финансовый 97 3" xfId="3720" xr:uid="{00000000-0005-0000-0000-0000222B0000}"/>
    <cellStyle name="Финансовый 97 4" xfId="5788" xr:uid="{00000000-0005-0000-0000-0000232B0000}"/>
    <cellStyle name="Финансовый 97 5" xfId="7632" xr:uid="{00000000-0005-0000-0000-0000242B0000}"/>
    <cellStyle name="Финансовый 970" xfId="7742" xr:uid="{00000000-0005-0000-0000-0000252B0000}"/>
    <cellStyle name="Финансовый 970 2" xfId="8502" xr:uid="{00000000-0005-0000-0000-0000262B0000}"/>
    <cellStyle name="Финансовый 971" xfId="7743" xr:uid="{00000000-0005-0000-0000-0000272B0000}"/>
    <cellStyle name="Финансовый 971 2" xfId="8503" xr:uid="{00000000-0005-0000-0000-0000282B0000}"/>
    <cellStyle name="Финансовый 972" xfId="7745" xr:uid="{00000000-0005-0000-0000-0000292B0000}"/>
    <cellStyle name="Финансовый 973" xfId="7748" xr:uid="{00000000-0005-0000-0000-00002A2B0000}"/>
    <cellStyle name="Финансовый 974" xfId="7749" xr:uid="{00000000-0005-0000-0000-00002B2B0000}"/>
    <cellStyle name="Финансовый 975" xfId="7750" xr:uid="{00000000-0005-0000-0000-00002C2B0000}"/>
    <cellStyle name="Финансовый 976" xfId="7751" xr:uid="{00000000-0005-0000-0000-00002D2B0000}"/>
    <cellStyle name="Финансовый 977" xfId="7752" xr:uid="{00000000-0005-0000-0000-00002E2B0000}"/>
    <cellStyle name="Финансовый 978" xfId="7753" xr:uid="{00000000-0005-0000-0000-00002F2B0000}"/>
    <cellStyle name="Финансовый 979" xfId="7754" xr:uid="{00000000-0005-0000-0000-0000302B0000}"/>
    <cellStyle name="Финансовый 98" xfId="1749" xr:uid="{00000000-0005-0000-0000-0000312B0000}"/>
    <cellStyle name="Финансовый 98 2" xfId="1750" xr:uid="{00000000-0005-0000-0000-0000322B0000}"/>
    <cellStyle name="Финансовый 98 2 2" xfId="3723" xr:uid="{00000000-0005-0000-0000-0000332B0000}"/>
    <cellStyle name="Финансовый 98 2 3" xfId="5791" xr:uid="{00000000-0005-0000-0000-0000342B0000}"/>
    <cellStyle name="Финансовый 98 2 4" xfId="7635" xr:uid="{00000000-0005-0000-0000-0000352B0000}"/>
    <cellStyle name="Финансовый 98 3" xfId="3722" xr:uid="{00000000-0005-0000-0000-0000362B0000}"/>
    <cellStyle name="Финансовый 98 4" xfId="5790" xr:uid="{00000000-0005-0000-0000-0000372B0000}"/>
    <cellStyle name="Финансовый 98 5" xfId="7634" xr:uid="{00000000-0005-0000-0000-0000382B0000}"/>
    <cellStyle name="Финансовый 980" xfId="7755" xr:uid="{00000000-0005-0000-0000-0000392B0000}"/>
    <cellStyle name="Финансовый 981" xfId="7756" xr:uid="{00000000-0005-0000-0000-00003A2B0000}"/>
    <cellStyle name="Финансовый 982" xfId="7757" xr:uid="{00000000-0005-0000-0000-00003B2B0000}"/>
    <cellStyle name="Финансовый 983" xfId="7759" xr:uid="{00000000-0005-0000-0000-00003C2B0000}"/>
    <cellStyle name="Финансовый 983 2" xfId="8507" xr:uid="{00000000-0005-0000-0000-00003D2B0000}"/>
    <cellStyle name="Финансовый 983 3" xfId="9442" xr:uid="{00000000-0005-0000-0000-00003E2B0000}"/>
    <cellStyle name="Финансовый 983 3 2" xfId="10734" xr:uid="{00000000-0005-0000-0000-00003F2B0000}"/>
    <cellStyle name="Финансовый 984" xfId="7762" xr:uid="{00000000-0005-0000-0000-0000402B0000}"/>
    <cellStyle name="Финансовый 984 2" xfId="8510" xr:uid="{00000000-0005-0000-0000-0000412B0000}"/>
    <cellStyle name="Финансовый 984 3" xfId="9445" xr:uid="{00000000-0005-0000-0000-0000422B0000}"/>
    <cellStyle name="Финансовый 984 3 2" xfId="10737" xr:uid="{00000000-0005-0000-0000-0000432B0000}"/>
    <cellStyle name="Финансовый 985" xfId="7761" xr:uid="{00000000-0005-0000-0000-0000442B0000}"/>
    <cellStyle name="Финансовый 985 2" xfId="8509" xr:uid="{00000000-0005-0000-0000-0000452B0000}"/>
    <cellStyle name="Финансовый 985 3" xfId="9444" xr:uid="{00000000-0005-0000-0000-0000462B0000}"/>
    <cellStyle name="Финансовый 985 3 2" xfId="10736" xr:uid="{00000000-0005-0000-0000-0000472B0000}"/>
    <cellStyle name="Финансовый 986" xfId="7763" xr:uid="{00000000-0005-0000-0000-0000482B0000}"/>
    <cellStyle name="Финансовый 986 2" xfId="8511" xr:uid="{00000000-0005-0000-0000-0000492B0000}"/>
    <cellStyle name="Финансовый 986 3" xfId="9446" xr:uid="{00000000-0005-0000-0000-00004A2B0000}"/>
    <cellStyle name="Финансовый 986 3 2" xfId="10738" xr:uid="{00000000-0005-0000-0000-00004B2B0000}"/>
    <cellStyle name="Финансовый 987" xfId="7764" xr:uid="{00000000-0005-0000-0000-00004C2B0000}"/>
    <cellStyle name="Финансовый 987 2" xfId="8512" xr:uid="{00000000-0005-0000-0000-00004D2B0000}"/>
    <cellStyle name="Финансовый 987 3" xfId="9447" xr:uid="{00000000-0005-0000-0000-00004E2B0000}"/>
    <cellStyle name="Финансовый 987 3 2" xfId="10739" xr:uid="{00000000-0005-0000-0000-00004F2B0000}"/>
    <cellStyle name="Финансовый 988" xfId="7765" xr:uid="{00000000-0005-0000-0000-0000502B0000}"/>
    <cellStyle name="Финансовый 988 2" xfId="8513" xr:uid="{00000000-0005-0000-0000-0000512B0000}"/>
    <cellStyle name="Финансовый 988 3" xfId="9448" xr:uid="{00000000-0005-0000-0000-0000522B0000}"/>
    <cellStyle name="Финансовый 988 3 2" xfId="10740" xr:uid="{00000000-0005-0000-0000-0000532B0000}"/>
    <cellStyle name="Финансовый 989" xfId="7766" xr:uid="{00000000-0005-0000-0000-0000542B0000}"/>
    <cellStyle name="Финансовый 989 2" xfId="8514" xr:uid="{00000000-0005-0000-0000-0000552B0000}"/>
    <cellStyle name="Финансовый 989 3" xfId="9449" xr:uid="{00000000-0005-0000-0000-0000562B0000}"/>
    <cellStyle name="Финансовый 989 3 2" xfId="10741" xr:uid="{00000000-0005-0000-0000-0000572B0000}"/>
    <cellStyle name="Финансовый 99" xfId="1751" xr:uid="{00000000-0005-0000-0000-0000582B0000}"/>
    <cellStyle name="Финансовый 99 2" xfId="1752" xr:uid="{00000000-0005-0000-0000-0000592B0000}"/>
    <cellStyle name="Финансовый 99 2 2" xfId="3725" xr:uid="{00000000-0005-0000-0000-00005A2B0000}"/>
    <cellStyle name="Финансовый 99 2 3" xfId="5793" xr:uid="{00000000-0005-0000-0000-00005B2B0000}"/>
    <cellStyle name="Финансовый 99 2 4" xfId="7637" xr:uid="{00000000-0005-0000-0000-00005C2B0000}"/>
    <cellStyle name="Финансовый 99 3" xfId="3724" xr:uid="{00000000-0005-0000-0000-00005D2B0000}"/>
    <cellStyle name="Финансовый 99 4" xfId="5792" xr:uid="{00000000-0005-0000-0000-00005E2B0000}"/>
    <cellStyle name="Финансовый 99 5" xfId="7636" xr:uid="{00000000-0005-0000-0000-00005F2B0000}"/>
    <cellStyle name="Финансовый 990" xfId="7767" xr:uid="{00000000-0005-0000-0000-0000602B0000}"/>
    <cellStyle name="Финансовый 990 2" xfId="8515" xr:uid="{00000000-0005-0000-0000-0000612B0000}"/>
    <cellStyle name="Финансовый 990 3" xfId="9450" xr:uid="{00000000-0005-0000-0000-0000622B0000}"/>
    <cellStyle name="Финансовый 990 3 2" xfId="10742" xr:uid="{00000000-0005-0000-0000-0000632B0000}"/>
    <cellStyle name="Финансовый 991" xfId="7768" xr:uid="{00000000-0005-0000-0000-0000642B0000}"/>
    <cellStyle name="Финансовый 991 2" xfId="8516" xr:uid="{00000000-0005-0000-0000-0000652B0000}"/>
    <cellStyle name="Финансовый 991 3" xfId="9451" xr:uid="{00000000-0005-0000-0000-0000662B0000}"/>
    <cellStyle name="Финансовый 991 3 2" xfId="10743" xr:uid="{00000000-0005-0000-0000-0000672B0000}"/>
    <cellStyle name="Финансовый 992" xfId="7769" xr:uid="{00000000-0005-0000-0000-0000682B0000}"/>
    <cellStyle name="Финансовый 992 2" xfId="8517" xr:uid="{00000000-0005-0000-0000-0000692B0000}"/>
    <cellStyle name="Финансовый 992 3" xfId="9452" xr:uid="{00000000-0005-0000-0000-00006A2B0000}"/>
    <cellStyle name="Финансовый 992 3 2" xfId="10744" xr:uid="{00000000-0005-0000-0000-00006B2B0000}"/>
    <cellStyle name="Финансовый 993" xfId="7770" xr:uid="{00000000-0005-0000-0000-00006C2B0000}"/>
    <cellStyle name="Финансовый 993 2" xfId="8518" xr:uid="{00000000-0005-0000-0000-00006D2B0000}"/>
    <cellStyle name="Финансовый 993 3" xfId="9453" xr:uid="{00000000-0005-0000-0000-00006E2B0000}"/>
    <cellStyle name="Финансовый 993 3 2" xfId="10745" xr:uid="{00000000-0005-0000-0000-00006F2B0000}"/>
    <cellStyle name="Финансовый 994" xfId="7771" xr:uid="{00000000-0005-0000-0000-0000702B0000}"/>
    <cellStyle name="Финансовый 994 2" xfId="8519" xr:uid="{00000000-0005-0000-0000-0000712B0000}"/>
    <cellStyle name="Финансовый 994 3" xfId="9454" xr:uid="{00000000-0005-0000-0000-0000722B0000}"/>
    <cellStyle name="Финансовый 994 3 2" xfId="10746" xr:uid="{00000000-0005-0000-0000-0000732B0000}"/>
    <cellStyle name="Финансовый 995" xfId="7772" xr:uid="{00000000-0005-0000-0000-0000742B0000}"/>
    <cellStyle name="Финансовый 995 2" xfId="8520" xr:uid="{00000000-0005-0000-0000-0000752B0000}"/>
    <cellStyle name="Финансовый 995 3" xfId="9455" xr:uid="{00000000-0005-0000-0000-0000762B0000}"/>
    <cellStyle name="Финансовый 995 3 2" xfId="10747" xr:uid="{00000000-0005-0000-0000-0000772B0000}"/>
    <cellStyle name="Финансовый 996" xfId="7773" xr:uid="{00000000-0005-0000-0000-0000782B0000}"/>
    <cellStyle name="Финансовый 996 2" xfId="8521" xr:uid="{00000000-0005-0000-0000-0000792B0000}"/>
    <cellStyle name="Финансовый 996 3" xfId="9456" xr:uid="{00000000-0005-0000-0000-00007A2B0000}"/>
    <cellStyle name="Финансовый 996 3 2" xfId="10748" xr:uid="{00000000-0005-0000-0000-00007B2B0000}"/>
    <cellStyle name="Финансовый 997" xfId="7774" xr:uid="{00000000-0005-0000-0000-00007C2B0000}"/>
    <cellStyle name="Финансовый 997 2" xfId="8522" xr:uid="{00000000-0005-0000-0000-00007D2B0000}"/>
    <cellStyle name="Финансовый 997 3" xfId="9457" xr:uid="{00000000-0005-0000-0000-00007E2B0000}"/>
    <cellStyle name="Финансовый 997 3 2" xfId="10749" xr:uid="{00000000-0005-0000-0000-00007F2B0000}"/>
    <cellStyle name="Финансовый 998" xfId="7775" xr:uid="{00000000-0005-0000-0000-0000802B0000}"/>
    <cellStyle name="Финансовый 998 2" xfId="8523" xr:uid="{00000000-0005-0000-0000-0000812B0000}"/>
    <cellStyle name="Финансовый 998 3" xfId="9458" xr:uid="{00000000-0005-0000-0000-0000822B0000}"/>
    <cellStyle name="Финансовый 998 3 2" xfId="10750" xr:uid="{00000000-0005-0000-0000-0000832B0000}"/>
    <cellStyle name="Финансовый 999" xfId="7776" xr:uid="{00000000-0005-0000-0000-0000842B0000}"/>
    <cellStyle name="Финансовый 999 2" xfId="8524" xr:uid="{00000000-0005-0000-0000-0000852B0000}"/>
    <cellStyle name="Финансовый 999 3" xfId="9459" xr:uid="{00000000-0005-0000-0000-0000862B0000}"/>
    <cellStyle name="Финансовый 999 3 2" xfId="10751" xr:uid="{00000000-0005-0000-0000-0000872B0000}"/>
    <cellStyle name="Хороший 2" xfId="4050" xr:uid="{00000000-0005-0000-0000-0000882B0000}"/>
    <cellStyle name="Џђһ–…қ’қ›ү" xfId="1753" xr:uid="{00000000-0005-0000-0000-0000892B0000}"/>
    <cellStyle name="Џђћ–…ќ’ќ›‰" xfId="1754" xr:uid="{00000000-0005-0000-0000-00008A2B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D%20-%20Reporting\Internal\MIS\CLOSING\CLOSING%202019\12.December\Risk\Split_Dec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_CAR_CASH"/>
      <sheetName val="POS_CAR_CASH_by_Type"/>
      <sheetName val="RAS_Provision_POS_CAR_CASH"/>
      <sheetName val="CARDS"/>
      <sheetName val="RAS_Provision_CARDS"/>
      <sheetName val="CARDS_debit"/>
    </sheetNames>
    <sheetDataSet>
      <sheetData sheetId="0" refreshError="1">
        <row r="31">
          <cell r="E31">
            <v>118362713932.2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44"/>
  <sheetViews>
    <sheetView tabSelected="1" workbookViewId="0">
      <pane xSplit="2" ySplit="1" topLeftCell="C2" activePane="bottomRight" state="frozen"/>
      <selection pane="topRight" activeCell="D1" sqref="D1"/>
      <selection pane="bottomLeft" activeCell="A3" sqref="A3"/>
      <selection pane="bottomRight" activeCell="B7" sqref="B7"/>
    </sheetView>
  </sheetViews>
  <sheetFormatPr defaultColWidth="0" defaultRowHeight="0" customHeight="1" zeroHeight="1"/>
  <cols>
    <col min="1" max="1" width="9.7265625" style="4" customWidth="1"/>
    <col min="2" max="2" width="33.26953125" style="5" customWidth="1"/>
    <col min="3" max="3" width="15.90625" style="33" customWidth="1"/>
    <col min="4" max="4" width="13.7265625" style="33" customWidth="1"/>
    <col min="5" max="5" width="14.6328125" style="33" customWidth="1"/>
    <col min="6" max="6" width="14.54296875" style="32" customWidth="1"/>
    <col min="7" max="7" width="13.90625" style="32" customWidth="1"/>
    <col min="8" max="8" width="14.08984375" style="32" customWidth="1"/>
    <col min="9" max="9" width="11.90625" style="4" customWidth="1"/>
    <col min="10" max="10" width="11" customWidth="1"/>
    <col min="11" max="11" width="29.7265625" customWidth="1"/>
    <col min="12" max="12" width="31.26953125" hidden="1" customWidth="1"/>
    <col min="13" max="13" width="20" hidden="1" customWidth="1"/>
    <col min="14" max="14" width="9.1796875" hidden="1" customWidth="1"/>
    <col min="15" max="15" width="31.7265625" hidden="1" customWidth="1"/>
    <col min="16" max="16" width="9.1796875" hidden="1" customWidth="1"/>
    <col min="17" max="17" width="21.81640625" hidden="1" customWidth="1"/>
    <col min="18" max="21" width="19.7265625" hidden="1" customWidth="1"/>
    <col min="22" max="16384" width="9.1796875" hidden="1"/>
  </cols>
  <sheetData>
    <row r="1" spans="1:16" s="3" customFormat="1" ht="72.5">
      <c r="A1" s="25" t="s">
        <v>1</v>
      </c>
      <c r="B1" s="25" t="s">
        <v>0</v>
      </c>
      <c r="C1" s="25" t="s">
        <v>73</v>
      </c>
      <c r="D1" s="25" t="s">
        <v>74</v>
      </c>
      <c r="E1" s="25" t="s">
        <v>63</v>
      </c>
      <c r="F1" s="25" t="s">
        <v>60</v>
      </c>
      <c r="G1" s="25" t="s">
        <v>52</v>
      </c>
      <c r="H1" s="25" t="s">
        <v>53</v>
      </c>
      <c r="I1" s="26" t="s">
        <v>25</v>
      </c>
      <c r="J1" s="26" t="s">
        <v>28</v>
      </c>
      <c r="K1" s="11"/>
    </row>
    <row r="2" spans="1:16" s="11" customFormat="1" ht="14.5">
      <c r="A2" s="91">
        <v>1</v>
      </c>
      <c r="B2" s="40" t="s">
        <v>88</v>
      </c>
      <c r="C2" s="63">
        <f>SUM(C3:C4)</f>
        <v>130502708</v>
      </c>
      <c r="D2" s="62" t="s">
        <v>6</v>
      </c>
      <c r="E2" s="63">
        <f>SUM(E3:E4)</f>
        <v>114686555</v>
      </c>
      <c r="F2" s="62" t="s">
        <v>6</v>
      </c>
      <c r="G2" s="63">
        <f>G3+G4</f>
        <v>120989817.9322</v>
      </c>
      <c r="H2" s="62" t="s">
        <v>6</v>
      </c>
      <c r="I2" s="59">
        <f>($C2/$E2-1)*100</f>
        <v>13.790764750061602</v>
      </c>
      <c r="J2" s="59">
        <f>($C2/$G2-1)*100</f>
        <v>7.8625542466150389</v>
      </c>
      <c r="L2" s="45"/>
    </row>
    <row r="3" spans="1:16" s="38" customFormat="1" ht="14.5">
      <c r="A3" s="92"/>
      <c r="B3" s="40" t="s">
        <v>87</v>
      </c>
      <c r="C3" s="63">
        <v>2370206</v>
      </c>
      <c r="D3" s="62">
        <f>(C3/8471928310)*100</f>
        <v>2.797717253110231E-2</v>
      </c>
      <c r="E3" s="63">
        <v>2534987</v>
      </c>
      <c r="F3" s="62">
        <f>(E3/7530453475)*100</f>
        <v>3.366313872618408E-2</v>
      </c>
      <c r="G3" s="63">
        <v>2627104</v>
      </c>
      <c r="H3" s="62">
        <f>(G3/7240611869)*100</f>
        <v>3.628290049971742E-2</v>
      </c>
      <c r="I3" s="59">
        <f>($C3/$E3-1)*100</f>
        <v>-6.5002700211085891</v>
      </c>
      <c r="J3" s="59">
        <f>($C3/$G3-1)*100</f>
        <v>-9.7787525731756304</v>
      </c>
      <c r="K3" s="11"/>
      <c r="L3" s="47"/>
    </row>
    <row r="4" spans="1:16" s="11" customFormat="1" ht="14.5">
      <c r="A4" s="93"/>
      <c r="B4" s="40" t="s">
        <v>9</v>
      </c>
      <c r="C4" s="63">
        <v>128132502</v>
      </c>
      <c r="D4" s="62">
        <f>(C4/141697428)*100</f>
        <v>90.426836823036766</v>
      </c>
      <c r="E4" s="63">
        <v>112151568</v>
      </c>
      <c r="F4" s="62">
        <f>(E4/137238242)*100</f>
        <v>81.720347306693128</v>
      </c>
      <c r="G4" s="63">
        <f>[1]POS_CAR_CASH!$E$31/1000</f>
        <v>118362713.9322</v>
      </c>
      <c r="H4" s="62">
        <f>(G4/141918419)*100</f>
        <v>83.401939484824723</v>
      </c>
      <c r="I4" s="59">
        <f>($C4/$E4-1)*100</f>
        <v>14.249407551751748</v>
      </c>
      <c r="J4" s="59">
        <f>($C4/$G4-1)*100</f>
        <v>8.2541095444941259</v>
      </c>
      <c r="L4" s="46"/>
      <c r="N4" s="38"/>
      <c r="O4" s="38"/>
      <c r="P4" s="38"/>
    </row>
    <row r="5" spans="1:16" s="11" customFormat="1" ht="14.5">
      <c r="A5" s="91">
        <v>2</v>
      </c>
      <c r="B5" s="40" t="s">
        <v>45</v>
      </c>
      <c r="C5" s="63">
        <f>C6+C7</f>
        <v>123090579</v>
      </c>
      <c r="D5" s="62" t="s">
        <v>6</v>
      </c>
      <c r="E5" s="63">
        <f>112975799+2194188</f>
        <v>115169987</v>
      </c>
      <c r="F5" s="62" t="s">
        <v>6</v>
      </c>
      <c r="G5" s="63">
        <f>G6+G7</f>
        <v>115653787.59999999</v>
      </c>
      <c r="H5" s="62" t="s">
        <v>6</v>
      </c>
      <c r="I5" s="59">
        <f>($C5/$E5-1)*100</f>
        <v>6.8773056299815227</v>
      </c>
      <c r="J5" s="59">
        <f>($C5/$G5-1)*100</f>
        <v>6.4302186329780131</v>
      </c>
      <c r="K5" s="29"/>
      <c r="L5" s="46"/>
      <c r="N5" s="38"/>
      <c r="O5" s="38"/>
      <c r="P5" s="38"/>
    </row>
    <row r="6" spans="1:16" s="11" customFormat="1" ht="14.5">
      <c r="A6" s="92"/>
      <c r="B6" s="40" t="s">
        <v>46</v>
      </c>
      <c r="C6" s="63">
        <v>121537779</v>
      </c>
      <c r="D6" s="62">
        <f>(C6/129581529)*100</f>
        <v>93.792518067910748</v>
      </c>
      <c r="E6" s="63">
        <v>112975799</v>
      </c>
      <c r="F6" s="62">
        <f>(E6/127759071)*100</f>
        <v>88.428788747219372</v>
      </c>
      <c r="G6" s="63">
        <v>112497787.59999999</v>
      </c>
      <c r="H6" s="62">
        <f>(G6/137329373)*100</f>
        <v>81.918227064212985</v>
      </c>
      <c r="I6" s="59">
        <f>($C6/$E6-1)*100</f>
        <v>7.5785965452654258</v>
      </c>
      <c r="J6" s="59">
        <f>($C6/$G6-1)*100</f>
        <v>8.0357059395184116</v>
      </c>
      <c r="K6" s="29"/>
      <c r="L6" s="46"/>
      <c r="N6" s="38"/>
      <c r="O6" s="38"/>
      <c r="P6" s="38"/>
    </row>
    <row r="7" spans="1:16" s="11" customFormat="1" ht="14.5">
      <c r="A7" s="93"/>
      <c r="B7" s="40" t="s">
        <v>47</v>
      </c>
      <c r="C7" s="63">
        <v>1552800</v>
      </c>
      <c r="D7" s="62">
        <f>(C7/372208270)*100</f>
        <v>0.41718578687142016</v>
      </c>
      <c r="E7" s="63">
        <v>2194188</v>
      </c>
      <c r="F7" s="62">
        <f>(E7/349800245)*100</f>
        <v>0.62726885740174376</v>
      </c>
      <c r="G7" s="63">
        <v>3156000</v>
      </c>
      <c r="H7" s="62">
        <f>(G7/339536630)*100</f>
        <v>0.92950206874586694</v>
      </c>
      <c r="I7" s="59">
        <f t="shared" ref="I7:I24" si="0">($C7/$E7-1)*100</f>
        <v>-29.231223577924958</v>
      </c>
      <c r="J7" s="59">
        <f t="shared" ref="J7:J24" si="1">($C7/$G7-1)*100</f>
        <v>-50.798479087452478</v>
      </c>
      <c r="K7" s="29"/>
      <c r="L7" s="46"/>
      <c r="N7" s="38"/>
      <c r="O7" s="38"/>
      <c r="P7" s="38"/>
    </row>
    <row r="11" spans="1:16" s="11" customFormat="1" ht="21.75" customHeight="1">
      <c r="A11" s="27">
        <v>3</v>
      </c>
      <c r="B11" s="40" t="s">
        <v>42</v>
      </c>
      <c r="C11" s="63">
        <v>115107301.19</v>
      </c>
      <c r="D11" s="62">
        <f>(C11/3269967923)*100</f>
        <v>3.5201354845216937</v>
      </c>
      <c r="E11" s="63">
        <v>111432712.61633</v>
      </c>
      <c r="F11" s="62">
        <f>(E11/3148212397)*100</f>
        <v>3.5395551050658671</v>
      </c>
      <c r="G11" s="63">
        <v>120100294.5275</v>
      </c>
      <c r="H11" s="62">
        <f>(G11/2922154191)*100</f>
        <v>4.1099916937100467</v>
      </c>
      <c r="I11" s="59">
        <f>($C11/$E11-1)*100</f>
        <v>3.2975851411980228</v>
      </c>
      <c r="J11" s="59">
        <f>($C11/$G11-1)*100</f>
        <v>-4.1573531165293947</v>
      </c>
      <c r="K11" s="29"/>
      <c r="L11" s="46"/>
      <c r="N11" s="38"/>
      <c r="O11" s="38"/>
      <c r="P11" s="38"/>
    </row>
    <row r="12" spans="1:16" s="11" customFormat="1" ht="15" customHeight="1">
      <c r="A12" s="27">
        <v>4</v>
      </c>
      <c r="B12" s="40" t="s">
        <v>41</v>
      </c>
      <c r="C12" s="63">
        <v>96378967.467289984</v>
      </c>
      <c r="D12" s="62">
        <f>(C12/331850666)*100</f>
        <v>29.04287299736502</v>
      </c>
      <c r="E12" s="63">
        <v>93846971.566619977</v>
      </c>
      <c r="F12" s="62">
        <f>(E12/299166577)*100</f>
        <v>31.369470649998437</v>
      </c>
      <c r="G12" s="63">
        <v>93184256.61428</v>
      </c>
      <c r="H12" s="62">
        <f>(G12/284627059)*100</f>
        <v>32.739071591320482</v>
      </c>
      <c r="I12" s="59">
        <f t="shared" si="0"/>
        <v>2.6980049099108117</v>
      </c>
      <c r="J12" s="59">
        <f t="shared" si="1"/>
        <v>3.4283804679946517</v>
      </c>
      <c r="K12" s="51"/>
      <c r="L12" s="48"/>
      <c r="N12" s="38"/>
      <c r="O12" s="38"/>
      <c r="P12" s="38"/>
    </row>
    <row r="13" spans="1:16" s="11" customFormat="1" ht="15" customHeight="1">
      <c r="A13" s="27">
        <v>5</v>
      </c>
      <c r="B13" s="40" t="s">
        <v>8</v>
      </c>
      <c r="C13" s="63">
        <v>43529088.758413553</v>
      </c>
      <c r="D13" s="62">
        <f>(C13/157930261)*100</f>
        <v>27.562221757116927</v>
      </c>
      <c r="E13" s="63">
        <v>54618930.549999997</v>
      </c>
      <c r="F13" s="62">
        <f>(E13/180649053)*100</f>
        <v>30.234828050828472</v>
      </c>
      <c r="G13" s="63">
        <v>61701913</v>
      </c>
      <c r="H13" s="62">
        <f>(G13/190408212)*100</f>
        <v>32.405069272957618</v>
      </c>
      <c r="I13" s="59">
        <f>($C13/$E13-1)*100</f>
        <v>-20.304025875121134</v>
      </c>
      <c r="J13" s="59">
        <f>($C13/$G13-1)*100</f>
        <v>-29.452610718222704</v>
      </c>
      <c r="K13" s="51"/>
      <c r="L13" s="48"/>
      <c r="N13" s="38"/>
      <c r="O13" s="38"/>
      <c r="P13" s="38"/>
    </row>
    <row r="14" spans="1:16" s="65" customFormat="1" ht="15" customHeight="1">
      <c r="A14" s="32">
        <v>6</v>
      </c>
      <c r="B14" s="40" t="s">
        <v>44</v>
      </c>
      <c r="C14" s="63">
        <v>41559961</v>
      </c>
      <c r="D14" s="62">
        <v>100</v>
      </c>
      <c r="E14" s="63" t="s">
        <v>68</v>
      </c>
      <c r="F14" s="62">
        <v>100</v>
      </c>
      <c r="G14" s="63" t="s">
        <v>58</v>
      </c>
      <c r="H14" s="62">
        <f>(35898533/36335987)*100</f>
        <v>98.796086095033004</v>
      </c>
      <c r="I14" s="59">
        <f>(41559961/37089647-1)*100</f>
        <v>12.052727274541052</v>
      </c>
      <c r="J14" s="59">
        <f>(41559961/35898533-1)*100</f>
        <v>15.770638872624687</v>
      </c>
      <c r="K14" s="11"/>
      <c r="N14" s="38"/>
      <c r="O14" s="38"/>
      <c r="P14" s="38"/>
    </row>
    <row r="15" spans="1:16" s="82" customFormat="1" ht="15" customHeight="1">
      <c r="A15" s="27">
        <v>7</v>
      </c>
      <c r="B15" s="40" t="s">
        <v>84</v>
      </c>
      <c r="C15" s="63">
        <v>35978898.058049999</v>
      </c>
      <c r="D15" s="62">
        <f>(C15/52802889)*100</f>
        <v>68.138124143264207</v>
      </c>
      <c r="E15" s="63">
        <v>16319996.029999999</v>
      </c>
      <c r="F15" s="62">
        <f>(E15/27665754)*100</f>
        <v>58.989883413262476</v>
      </c>
      <c r="G15" s="63">
        <v>4641240.9587000003</v>
      </c>
      <c r="H15" s="62">
        <f>(G15/10828698)*100</f>
        <v>42.860563280091476</v>
      </c>
      <c r="I15" s="59">
        <f>($C15/$E15-1)*100</f>
        <v>120.45898780803807</v>
      </c>
      <c r="J15" s="59">
        <f t="shared" si="1"/>
        <v>675.19996005825988</v>
      </c>
    </row>
    <row r="16" spans="1:16" s="65" customFormat="1" ht="15" customHeight="1">
      <c r="A16" s="27">
        <v>8</v>
      </c>
      <c r="B16" s="40" t="s">
        <v>40</v>
      </c>
      <c r="C16" s="63">
        <v>31313278.709499501</v>
      </c>
      <c r="D16" s="62">
        <f>(C16/412706273)*100</f>
        <v>7.5873037940228985</v>
      </c>
      <c r="E16" s="63">
        <v>21556318.000440098</v>
      </c>
      <c r="F16" s="62">
        <f>(E16/368916100)*100</f>
        <v>5.8431491605923673</v>
      </c>
      <c r="G16" s="63">
        <v>15043399.317</v>
      </c>
      <c r="H16" s="62">
        <f>(G16/362435261)*100</f>
        <v>4.1506445248990271</v>
      </c>
      <c r="I16" s="59">
        <f t="shared" si="0"/>
        <v>45.26264971995775</v>
      </c>
      <c r="J16" s="59">
        <f t="shared" si="1"/>
        <v>108.15294502030204</v>
      </c>
      <c r="K16" s="11"/>
      <c r="N16" s="38"/>
      <c r="O16" s="38"/>
      <c r="P16" s="38"/>
    </row>
    <row r="17" spans="1:16" s="11" customFormat="1" ht="14.5">
      <c r="A17" s="27">
        <v>9</v>
      </c>
      <c r="B17" s="40" t="s">
        <v>11</v>
      </c>
      <c r="C17" s="63">
        <v>26103584</v>
      </c>
      <c r="D17" s="62">
        <f>(C17/26103929)*100</f>
        <v>99.998678359874475</v>
      </c>
      <c r="E17" s="63">
        <v>26251590</v>
      </c>
      <c r="F17" s="62">
        <f>(E17/26251935)*100</f>
        <v>99.9986858111602</v>
      </c>
      <c r="G17" s="63">
        <v>27313211</v>
      </c>
      <c r="H17" s="62">
        <v>100</v>
      </c>
      <c r="I17" s="59">
        <f t="shared" si="0"/>
        <v>-0.56379823088811287</v>
      </c>
      <c r="J17" s="59">
        <f t="shared" si="1"/>
        <v>-4.4287249858685591</v>
      </c>
      <c r="N17" s="38"/>
      <c r="O17" s="38"/>
      <c r="P17" s="38"/>
    </row>
    <row r="18" spans="1:16" s="38" customFormat="1" ht="14.5">
      <c r="A18" s="27">
        <v>10</v>
      </c>
      <c r="B18" s="40" t="s">
        <v>7</v>
      </c>
      <c r="C18" s="63">
        <v>21442900</v>
      </c>
      <c r="D18" s="62">
        <f>(C18/170441462)*100</f>
        <v>12.580800321931058</v>
      </c>
      <c r="E18" s="63">
        <v>15160398.086270003</v>
      </c>
      <c r="F18" s="62">
        <f>(E18/161998676)*100</f>
        <v>9.3583469078907804</v>
      </c>
      <c r="G18" s="63">
        <f>13209333512/1000</f>
        <v>13209333.512</v>
      </c>
      <c r="H18" s="62">
        <f>(G18/152002718)*100</f>
        <v>8.6901956003181464</v>
      </c>
      <c r="I18" s="59">
        <f t="shared" si="0"/>
        <v>41.440217321336291</v>
      </c>
      <c r="J18" s="59">
        <f t="shared" si="1"/>
        <v>62.331430124920594</v>
      </c>
      <c r="K18" s="11"/>
    </row>
    <row r="19" spans="1:16" s="11" customFormat="1" ht="14.5">
      <c r="A19" s="27">
        <v>11</v>
      </c>
      <c r="B19" s="40" t="s">
        <v>10</v>
      </c>
      <c r="C19" s="63">
        <v>17344784.8620601</v>
      </c>
      <c r="D19" s="62">
        <f>(C19/20369717)*100</f>
        <v>85.149856829430178</v>
      </c>
      <c r="E19" s="63">
        <v>18447511.979550101</v>
      </c>
      <c r="F19" s="62">
        <f>(E19/21896952)*100</f>
        <v>84.246939846011898</v>
      </c>
      <c r="G19" s="63">
        <v>16337034.3219501</v>
      </c>
      <c r="H19" s="62">
        <f>(G19/20637773)*100</f>
        <v>79.160839311247884</v>
      </c>
      <c r="I19" s="59">
        <f>($C19/$E19-1)*100</f>
        <v>-5.9776468431755099</v>
      </c>
      <c r="J19" s="59">
        <f t="shared" si="1"/>
        <v>6.1685035377321062</v>
      </c>
      <c r="N19" s="38"/>
      <c r="O19" s="38"/>
      <c r="P19" s="38"/>
    </row>
    <row r="20" spans="1:16" s="32" customFormat="1" ht="15" customHeight="1">
      <c r="A20" s="27">
        <v>12</v>
      </c>
      <c r="B20" s="40" t="s">
        <v>83</v>
      </c>
      <c r="C20" s="63">
        <v>9651806.1870000008</v>
      </c>
      <c r="D20" s="62">
        <f>(C20/47316788)*100</f>
        <v>20.398270032615066</v>
      </c>
      <c r="E20" s="63" t="s">
        <v>24</v>
      </c>
      <c r="F20" s="90" t="s">
        <v>24</v>
      </c>
      <c r="G20" s="63">
        <v>4180961</v>
      </c>
      <c r="H20" s="62">
        <f>(G20/41266590)*100</f>
        <v>10.131588289703608</v>
      </c>
      <c r="I20" s="59" t="s">
        <v>24</v>
      </c>
      <c r="J20" s="59">
        <f t="shared" si="1"/>
        <v>130.85138050797417</v>
      </c>
    </row>
    <row r="21" spans="1:16" s="11" customFormat="1" ht="14.5">
      <c r="A21" s="27">
        <v>13</v>
      </c>
      <c r="B21" s="40" t="s">
        <v>14</v>
      </c>
      <c r="C21" s="63">
        <v>5353061.1787500065</v>
      </c>
      <c r="D21" s="62">
        <f>(C21/111374371)*100</f>
        <v>4.8063671477435381</v>
      </c>
      <c r="E21" s="63">
        <v>5300665.6177999806</v>
      </c>
      <c r="F21" s="62">
        <f>(E21/100476669)*100</f>
        <v>5.2755188548298522</v>
      </c>
      <c r="G21" s="63">
        <v>5275173.77387999</v>
      </c>
      <c r="H21" s="62">
        <f>(G21/96971741)*100</f>
        <v>5.4399082861469816</v>
      </c>
      <c r="I21" s="59">
        <f t="shared" si="0"/>
        <v>0.98847134922221969</v>
      </c>
      <c r="J21" s="59">
        <f t="shared" si="1"/>
        <v>1.4764898410678962</v>
      </c>
      <c r="L21" s="50"/>
      <c r="N21" s="38"/>
      <c r="O21" s="38"/>
      <c r="P21" s="38"/>
    </row>
    <row r="22" spans="1:16" s="11" customFormat="1" ht="15" customHeight="1">
      <c r="A22" s="27">
        <v>14</v>
      </c>
      <c r="B22" s="40" t="s">
        <v>22</v>
      </c>
      <c r="C22" s="63">
        <v>4083525</v>
      </c>
      <c r="D22" s="62">
        <f>(C22/68061050)*100</f>
        <v>5.9997972408594933</v>
      </c>
      <c r="E22" s="63">
        <v>3165950</v>
      </c>
      <c r="F22" s="62">
        <f>(E22/55719300)*100</f>
        <v>5.6819629823059516</v>
      </c>
      <c r="G22" s="63">
        <v>2731306</v>
      </c>
      <c r="H22" s="62">
        <f>(G22/41065052)*100</f>
        <v>6.6511689794037032</v>
      </c>
      <c r="I22" s="59">
        <f t="shared" si="0"/>
        <v>28.982611854261762</v>
      </c>
      <c r="J22" s="59">
        <f t="shared" si="1"/>
        <v>49.508147384438075</v>
      </c>
      <c r="N22" s="38"/>
      <c r="O22" s="38"/>
      <c r="P22" s="38"/>
    </row>
    <row r="23" spans="1:16" s="11" customFormat="1" ht="14.5">
      <c r="A23" s="27">
        <v>15</v>
      </c>
      <c r="B23" s="40" t="s">
        <v>23</v>
      </c>
      <c r="C23" s="63">
        <v>2672629.2400000002</v>
      </c>
      <c r="D23" s="62">
        <f>(C23/18450513)*100</f>
        <v>14.485392574179375</v>
      </c>
      <c r="E23" s="63">
        <v>2259708.0213200003</v>
      </c>
      <c r="F23" s="62">
        <f>(E23/17159770)*100</f>
        <v>13.168638165429957</v>
      </c>
      <c r="G23" s="63">
        <v>2191362</v>
      </c>
      <c r="H23" s="62">
        <f>(G23/17706952)*100</f>
        <v>12.375715481693291</v>
      </c>
      <c r="I23" s="59">
        <f t="shared" si="0"/>
        <v>18.273211175255888</v>
      </c>
      <c r="J23" s="59">
        <f t="shared" si="1"/>
        <v>21.962014491444148</v>
      </c>
      <c r="N23" s="12"/>
      <c r="O23" s="12"/>
      <c r="P23" s="12"/>
    </row>
    <row r="24" spans="1:16" ht="15" customHeight="1">
      <c r="A24" s="27">
        <v>16</v>
      </c>
      <c r="B24" s="40" t="s">
        <v>50</v>
      </c>
      <c r="C24" s="63">
        <v>218431</v>
      </c>
      <c r="D24" s="62">
        <f>(C24/5477373)*100</f>
        <v>3.9878788609064966</v>
      </c>
      <c r="E24" s="63">
        <v>189479.1</v>
      </c>
      <c r="F24" s="62">
        <f>(E24/5014608)*100</f>
        <v>3.7785426099108843</v>
      </c>
      <c r="G24" s="63">
        <v>191307.5</v>
      </c>
      <c r="H24" s="62">
        <f>(G24/5016255)*100</f>
        <v>3.8137514938933528</v>
      </c>
      <c r="I24" s="59">
        <f t="shared" si="0"/>
        <v>15.27973269875147</v>
      </c>
      <c r="J24" s="59">
        <f t="shared" si="1"/>
        <v>14.177959567711662</v>
      </c>
      <c r="L24" s="16"/>
    </row>
    <row r="25" spans="1:16" ht="15" customHeight="1">
      <c r="B25" s="34"/>
      <c r="C25" s="34"/>
      <c r="D25" s="34"/>
      <c r="E25" s="34"/>
      <c r="F25" s="35"/>
      <c r="G25" s="75"/>
      <c r="I25" s="76"/>
      <c r="J25" s="77"/>
      <c r="K25" s="77"/>
    </row>
    <row r="26" spans="1:16" ht="15" hidden="1" customHeight="1">
      <c r="A26" s="37" t="s">
        <v>12</v>
      </c>
      <c r="B26" s="34"/>
      <c r="C26" s="34"/>
      <c r="D26" s="34"/>
      <c r="E26" s="34"/>
      <c r="F26" s="35"/>
      <c r="I26" s="35"/>
      <c r="M26" s="31"/>
      <c r="N26" s="31"/>
      <c r="O26" s="31"/>
    </row>
    <row r="27" spans="1:16" ht="15" hidden="1" customHeight="1">
      <c r="A27" s="36" t="s">
        <v>13</v>
      </c>
      <c r="B27" s="34"/>
      <c r="C27" s="34"/>
      <c r="D27" s="34"/>
      <c r="E27" s="34"/>
      <c r="F27" s="35"/>
      <c r="J27" s="35"/>
      <c r="K27" s="35"/>
      <c r="M27" s="31"/>
      <c r="N27" s="31"/>
      <c r="O27" s="31"/>
    </row>
    <row r="28" spans="1:16" ht="15" hidden="1" customHeight="1">
      <c r="I28" s="16"/>
      <c r="J28" s="35"/>
      <c r="K28" s="35"/>
    </row>
    <row r="29" spans="1:16" ht="15" hidden="1" customHeight="1">
      <c r="I29" s="16"/>
      <c r="J29" s="35"/>
      <c r="K29" s="35"/>
    </row>
    <row r="30" spans="1:16" ht="15" hidden="1" customHeight="1">
      <c r="A30" s="9"/>
      <c r="B30" s="16"/>
      <c r="C30" s="65"/>
      <c r="D30" s="65"/>
      <c r="E30" s="65"/>
      <c r="F30" s="31"/>
      <c r="G30" s="31"/>
      <c r="H30" s="31"/>
      <c r="I30" s="16"/>
    </row>
    <row r="31" spans="1:16" ht="15" hidden="1" customHeight="1">
      <c r="A31" s="9"/>
      <c r="B31" s="16"/>
      <c r="C31" s="65"/>
      <c r="D31" s="65"/>
      <c r="E31" s="65"/>
      <c r="F31" s="31"/>
      <c r="G31" s="31"/>
      <c r="H31" s="31"/>
      <c r="I31" s="16"/>
      <c r="J31" s="16"/>
      <c r="K31" s="16"/>
      <c r="L31" s="16"/>
    </row>
    <row r="32" spans="1:16" ht="15" hidden="1" customHeight="1">
      <c r="A32" s="8"/>
      <c r="B32" s="16"/>
      <c r="C32" s="65"/>
      <c r="D32" s="65"/>
      <c r="E32" s="65"/>
      <c r="F32" s="31"/>
      <c r="G32" s="31"/>
      <c r="H32" s="31"/>
      <c r="I32" s="16"/>
      <c r="J32" s="16"/>
      <c r="K32" s="16"/>
      <c r="L32" s="16"/>
    </row>
    <row r="33" spans="1:12" ht="15" hidden="1" customHeight="1">
      <c r="A33" s="32"/>
      <c r="B33" s="33"/>
      <c r="I33" s="32"/>
      <c r="J33" s="16"/>
      <c r="K33" s="16"/>
      <c r="L33" s="16"/>
    </row>
    <row r="34" spans="1:12" ht="15" hidden="1" customHeight="1">
      <c r="A34" s="36"/>
      <c r="B34" s="34"/>
      <c r="C34" s="34"/>
      <c r="D34" s="34"/>
      <c r="E34" s="34"/>
      <c r="F34" s="35"/>
      <c r="G34" s="35"/>
      <c r="H34" s="35"/>
      <c r="I34" s="35"/>
      <c r="J34" s="16"/>
      <c r="K34" s="16"/>
      <c r="L34" s="16"/>
    </row>
    <row r="35" spans="1:12" ht="15" hidden="1" customHeight="1">
      <c r="A35" s="37"/>
      <c r="B35" s="34"/>
      <c r="C35" s="34"/>
      <c r="D35" s="34"/>
      <c r="E35" s="34"/>
      <c r="F35" s="35"/>
      <c r="G35" s="35"/>
      <c r="H35" s="35"/>
      <c r="I35" s="35"/>
      <c r="J35" s="16"/>
      <c r="K35" s="16"/>
      <c r="L35" s="16"/>
    </row>
    <row r="36" spans="1:12" ht="15" hidden="1" customHeight="1">
      <c r="A36" s="36"/>
      <c r="B36" s="34"/>
      <c r="C36" s="34"/>
      <c r="D36" s="34"/>
      <c r="E36" s="34"/>
      <c r="F36" s="35"/>
      <c r="G36" s="35"/>
      <c r="H36" s="35"/>
      <c r="I36" s="35"/>
      <c r="J36" s="31"/>
      <c r="K36" s="31"/>
      <c r="L36" s="31"/>
    </row>
    <row r="37" spans="1:12" ht="15" hidden="1" customHeight="1">
      <c r="A37" s="36"/>
      <c r="B37" s="34"/>
      <c r="C37" s="34"/>
      <c r="D37" s="34"/>
      <c r="E37" s="34"/>
      <c r="F37" s="35"/>
      <c r="G37" s="35"/>
      <c r="H37" s="35"/>
      <c r="I37" s="35"/>
      <c r="J37" s="35"/>
    </row>
    <row r="38" spans="1:12" ht="15" hidden="1" customHeight="1">
      <c r="A38" s="36"/>
      <c r="B38" s="34"/>
      <c r="C38" s="34"/>
      <c r="D38" s="34"/>
      <c r="E38" s="34"/>
      <c r="F38" s="35"/>
      <c r="G38" s="35"/>
      <c r="H38" s="35"/>
      <c r="I38" s="35"/>
      <c r="J38" s="35"/>
      <c r="K38" s="35"/>
      <c r="L38" s="31"/>
    </row>
    <row r="39" spans="1:12" ht="15" hidden="1" customHeight="1">
      <c r="J39" s="35"/>
      <c r="K39" s="35"/>
      <c r="L39" s="31"/>
    </row>
    <row r="40" spans="1:12" ht="15" hidden="1" customHeight="1">
      <c r="J40" s="35"/>
      <c r="K40" s="35"/>
      <c r="L40" s="31"/>
    </row>
    <row r="41" spans="1:12" ht="15" customHeight="1"/>
    <row r="42" spans="1:12" ht="15" customHeight="1"/>
    <row r="43" spans="1:12" ht="15" customHeight="1">
      <c r="H43" s="55"/>
    </row>
    <row r="44" spans="1:12" ht="15" customHeight="1"/>
  </sheetData>
  <mergeCells count="2">
    <mergeCell ref="A5:A7"/>
    <mergeCell ref="A2:A4"/>
  </mergeCells>
  <pageMargins left="0.7" right="0.7" top="0.75" bottom="0.75" header="0.3" footer="0.3"/>
  <pageSetup paperSize="9" scale="6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58"/>
  <sheetViews>
    <sheetView zoomScale="110" zoomScaleNormal="110" zoomScalePageLayoutView="110" workbookViewId="0">
      <pane xSplit="2" ySplit="1" topLeftCell="C2" activePane="bottomRight" state="frozen"/>
      <selection pane="topRight" activeCell="D1" sqref="D1"/>
      <selection pane="bottomLeft" activeCell="A3" sqref="A3"/>
      <selection pane="bottomRight" activeCell="B7" sqref="B7"/>
    </sheetView>
  </sheetViews>
  <sheetFormatPr defaultColWidth="0" defaultRowHeight="15" customHeight="1" zeroHeight="1"/>
  <cols>
    <col min="1" max="1" width="9.7265625" style="4" customWidth="1"/>
    <col min="2" max="2" width="23.7265625" style="6" customWidth="1"/>
    <col min="3" max="3" width="15.81640625" style="6" customWidth="1"/>
    <col min="4" max="4" width="18.36328125" style="6" customWidth="1"/>
    <col min="5" max="5" width="15.7265625" style="6" customWidth="1"/>
    <col min="6" max="6" width="22.1796875" style="6" customWidth="1"/>
    <col min="7" max="7" width="14.26953125" style="32" customWidth="1"/>
    <col min="8" max="8" width="23.81640625" style="32" customWidth="1"/>
    <col min="9" max="9" width="14.7265625" style="4" customWidth="1"/>
    <col min="10" max="10" width="16.26953125" style="4" customWidth="1"/>
    <col min="11" max="11" width="14.1796875" style="2" hidden="1" customWidth="1"/>
    <col min="12" max="12" width="23.26953125" style="7" hidden="1" customWidth="1"/>
    <col min="13" max="13" width="15" hidden="1" customWidth="1"/>
    <col min="14" max="14" width="20.26953125" hidden="1" customWidth="1"/>
    <col min="15" max="15" width="25.26953125" hidden="1" customWidth="1"/>
    <col min="16" max="16" width="26.26953125" hidden="1" customWidth="1"/>
    <col min="17" max="17" width="16.26953125" hidden="1" customWidth="1"/>
    <col min="18" max="19" width="9.1796875" hidden="1" customWidth="1"/>
    <col min="20" max="20" width="27.1796875" hidden="1" customWidth="1"/>
    <col min="21" max="21" width="18.26953125" hidden="1" customWidth="1"/>
    <col min="22" max="22" width="17.26953125" hidden="1" customWidth="1"/>
    <col min="23" max="24" width="0" hidden="1" customWidth="1"/>
    <col min="25" max="16384" width="9.1796875" hidden="1"/>
  </cols>
  <sheetData>
    <row r="1" spans="1:24" s="1" customFormat="1" ht="118.4" customHeight="1">
      <c r="A1" s="17" t="s">
        <v>26</v>
      </c>
      <c r="B1" s="17" t="s">
        <v>0</v>
      </c>
      <c r="C1" s="18" t="s">
        <v>75</v>
      </c>
      <c r="D1" s="19" t="s">
        <v>76</v>
      </c>
      <c r="E1" s="18" t="s">
        <v>61</v>
      </c>
      <c r="F1" s="19" t="s">
        <v>62</v>
      </c>
      <c r="G1" s="18" t="s">
        <v>54</v>
      </c>
      <c r="H1" s="19" t="s">
        <v>55</v>
      </c>
      <c r="I1" s="32"/>
      <c r="J1" s="32"/>
      <c r="K1" s="32"/>
      <c r="L1" s="32"/>
      <c r="M1" s="31"/>
      <c r="N1" s="31"/>
      <c r="R1" s="31"/>
      <c r="S1" s="31"/>
      <c r="T1" s="31"/>
      <c r="U1" s="31"/>
      <c r="V1" s="31"/>
      <c r="W1" s="31"/>
      <c r="X1" s="31"/>
    </row>
    <row r="2" spans="1:24" s="3" customFormat="1" ht="15" customHeight="1">
      <c r="A2" s="15">
        <v>1</v>
      </c>
      <c r="B2" s="49" t="s">
        <v>22</v>
      </c>
      <c r="C2" s="67">
        <f>(D2/'1.Портфель'!C22)*100</f>
        <v>0.19451331876258871</v>
      </c>
      <c r="D2" s="60">
        <v>7943</v>
      </c>
      <c r="E2" s="67">
        <f>(F2/'1.Портфель'!E22)*100</f>
        <v>0.20581500023689575</v>
      </c>
      <c r="F2" s="60">
        <v>6516</v>
      </c>
      <c r="G2" s="67">
        <v>0</v>
      </c>
      <c r="H2" s="60">
        <v>1772.08</v>
      </c>
      <c r="I2" s="32"/>
      <c r="J2" s="32"/>
      <c r="K2" s="32"/>
      <c r="L2" s="32"/>
      <c r="M2" s="31"/>
      <c r="N2" s="31"/>
      <c r="R2" s="31"/>
      <c r="S2" s="31"/>
      <c r="T2" s="31"/>
      <c r="U2" s="31"/>
      <c r="V2" s="31"/>
      <c r="W2" s="31"/>
      <c r="X2" s="31"/>
    </row>
    <row r="3" spans="1:24" s="65" customFormat="1" ht="15" customHeight="1">
      <c r="A3" s="15">
        <v>2</v>
      </c>
      <c r="B3" s="49" t="s">
        <v>84</v>
      </c>
      <c r="C3" s="67">
        <f>(D3/'1.Портфель'!C15)*100</f>
        <v>1.3399583821665526</v>
      </c>
      <c r="D3" s="60">
        <v>482102.26033999998</v>
      </c>
      <c r="E3" s="67">
        <f>(F3/'1.Портфель'!E15)*100</f>
        <v>1.3344708793412616</v>
      </c>
      <c r="F3" s="60">
        <v>217785.59453</v>
      </c>
      <c r="G3" s="67">
        <f>(H3/'1.Портфель'!G15)*100</f>
        <v>4.2034560835351442</v>
      </c>
      <c r="H3" s="60">
        <v>195092.52543000001</v>
      </c>
      <c r="I3" s="32"/>
      <c r="J3" s="32"/>
      <c r="K3" s="7"/>
      <c r="L3" s="7"/>
    </row>
    <row r="4" spans="1:24" s="65" customFormat="1" ht="15" customHeight="1">
      <c r="A4" s="15">
        <v>3</v>
      </c>
      <c r="B4" s="49" t="s">
        <v>43</v>
      </c>
      <c r="C4" s="67">
        <f>(D4/'1.Портфель'!C21)*100</f>
        <v>1.9702608856532491</v>
      </c>
      <c r="D4" s="60">
        <v>105469.27059000013</v>
      </c>
      <c r="E4" s="67">
        <f>(F4/'1.Портфель'!E21)*100</f>
        <v>1.6370318374471429</v>
      </c>
      <c r="F4" s="60">
        <v>86773.583759999965</v>
      </c>
      <c r="G4" s="67">
        <v>1</v>
      </c>
      <c r="H4" s="60">
        <v>61879.525339999913</v>
      </c>
      <c r="I4" s="32"/>
      <c r="J4" s="32"/>
    </row>
    <row r="5" spans="1:24" s="3" customFormat="1" ht="15.75" customHeight="1">
      <c r="A5" s="15">
        <v>4</v>
      </c>
      <c r="B5" s="49" t="s">
        <v>11</v>
      </c>
      <c r="C5" s="67">
        <f>(D5/'1.Портфель'!C17)*100</f>
        <v>2.6200425198317596</v>
      </c>
      <c r="D5" s="60">
        <v>683925</v>
      </c>
      <c r="E5" s="67">
        <f>(F5/'1.Портфель'!E17)*100</f>
        <v>1.9104519002468039</v>
      </c>
      <c r="F5" s="60">
        <v>501524</v>
      </c>
      <c r="G5" s="67">
        <v>1.38</v>
      </c>
      <c r="H5" s="60">
        <v>376880</v>
      </c>
      <c r="I5" s="32"/>
      <c r="J5" s="32"/>
      <c r="K5" s="32"/>
      <c r="L5" s="32"/>
      <c r="M5" s="65"/>
      <c r="N5" s="65"/>
      <c r="R5" s="65"/>
      <c r="S5" s="65"/>
      <c r="T5" s="65"/>
      <c r="U5" s="65"/>
      <c r="V5" s="65"/>
      <c r="W5" s="65"/>
      <c r="X5" s="65"/>
    </row>
    <row r="6" spans="1:24" s="65" customFormat="1" ht="15" customHeight="1">
      <c r="A6" s="15">
        <v>5</v>
      </c>
      <c r="B6" s="49" t="s">
        <v>44</v>
      </c>
      <c r="C6" s="67">
        <f>(D6/'1.Портфель'!C14)*100</f>
        <v>2.7225314287470095</v>
      </c>
      <c r="D6" s="60">
        <v>1131483</v>
      </c>
      <c r="E6" s="67">
        <f>(1374799/37089647)*100</f>
        <v>3.7066920588378744</v>
      </c>
      <c r="F6" s="60" t="s">
        <v>85</v>
      </c>
      <c r="G6" s="67">
        <v>1.57</v>
      </c>
      <c r="H6" s="60">
        <v>590024</v>
      </c>
      <c r="I6" s="32"/>
      <c r="J6" s="32"/>
      <c r="K6" s="32"/>
      <c r="L6" s="32"/>
      <c r="M6" s="7"/>
      <c r="N6" s="7"/>
    </row>
    <row r="7" spans="1:24" ht="15" customHeight="1">
      <c r="A7" s="4">
        <v>6</v>
      </c>
      <c r="B7" s="49" t="s">
        <v>83</v>
      </c>
      <c r="C7" s="67">
        <f>(D7/'1.Портфель'!C20)*100</f>
        <v>2.8110174483759551</v>
      </c>
      <c r="D7" s="60">
        <v>271313.95600000001</v>
      </c>
      <c r="E7" s="67"/>
      <c r="F7" s="60">
        <v>9902.6</v>
      </c>
      <c r="G7" s="67">
        <f>(H7/'1.Портфель'!G20)*100</f>
        <v>4.2427805473430631</v>
      </c>
      <c r="H7" s="60">
        <v>177389</v>
      </c>
    </row>
    <row r="8" spans="1:24" s="3" customFormat="1" ht="15.75" customHeight="1">
      <c r="A8" s="15">
        <v>7</v>
      </c>
      <c r="B8" s="49" t="s">
        <v>40</v>
      </c>
      <c r="C8" s="67">
        <f>(D8/'1.Портфель'!C16)*100</f>
        <v>3.863580883572499</v>
      </c>
      <c r="D8" s="60">
        <v>1209813.8502400001</v>
      </c>
      <c r="E8" s="67">
        <f>(F8/'1.Портфель'!E16)*100</f>
        <v>2.5712590456249669</v>
      </c>
      <c r="F8" s="60">
        <v>554268.77648999903</v>
      </c>
      <c r="G8" s="67">
        <v>1</v>
      </c>
      <c r="H8" s="60">
        <v>163859.318</v>
      </c>
      <c r="I8" s="32"/>
      <c r="J8" s="32"/>
      <c r="K8" s="32"/>
      <c r="L8" s="32"/>
      <c r="M8" s="65"/>
      <c r="N8" s="65"/>
      <c r="R8" s="65"/>
      <c r="S8" s="65"/>
      <c r="T8" s="65"/>
      <c r="U8" s="65"/>
      <c r="V8" s="65"/>
      <c r="W8" s="65"/>
      <c r="X8" s="65"/>
    </row>
    <row r="9" spans="1:24" s="65" customFormat="1" ht="15" customHeight="1">
      <c r="A9" s="15">
        <v>8</v>
      </c>
      <c r="B9" s="49" t="s">
        <v>50</v>
      </c>
      <c r="C9" s="67">
        <f>(D9/'1.Портфель'!C24)*100</f>
        <v>4.1953751985752934</v>
      </c>
      <c r="D9" s="60">
        <v>9164</v>
      </c>
      <c r="E9" s="67">
        <f>(F9/'1.Портфель'!E24)*100</f>
        <v>5.2262228393527312</v>
      </c>
      <c r="F9" s="60">
        <v>9902.6</v>
      </c>
      <c r="G9" s="67">
        <v>5.34</v>
      </c>
      <c r="H9" s="60">
        <v>10216.200000000001</v>
      </c>
      <c r="I9" s="32"/>
      <c r="J9" s="32"/>
      <c r="K9" s="32"/>
      <c r="L9" s="32"/>
      <c r="M9" s="7"/>
      <c r="N9" s="7"/>
    </row>
    <row r="10" spans="1:24" ht="15" hidden="1" customHeight="1">
      <c r="A10" s="15"/>
      <c r="B10" s="49"/>
      <c r="C10" s="67"/>
      <c r="D10" s="60"/>
      <c r="E10" s="67" t="e">
        <f>(F10/'1.Портфель'!#REF!)*100</f>
        <v>#REF!</v>
      </c>
      <c r="F10" s="60">
        <v>9902.6</v>
      </c>
      <c r="G10" s="67"/>
      <c r="H10" s="60"/>
      <c r="I10" s="10"/>
      <c r="J10" s="31"/>
      <c r="K10" s="31"/>
      <c r="L10" s="31"/>
    </row>
    <row r="11" spans="1:24" ht="15" hidden="1" customHeight="1">
      <c r="A11" s="15"/>
      <c r="B11" s="49"/>
      <c r="C11" s="67"/>
      <c r="D11" s="60"/>
      <c r="E11" s="67" t="e">
        <f>(F11/'1.Портфель'!#REF!)*100</f>
        <v>#REF!</v>
      </c>
      <c r="F11" s="60">
        <v>9902.6</v>
      </c>
      <c r="G11" s="67"/>
      <c r="H11" s="60"/>
      <c r="I11" s="10"/>
      <c r="J11" s="31"/>
      <c r="K11" s="31"/>
      <c r="L11" s="31"/>
    </row>
    <row r="12" spans="1:24" ht="15" hidden="1" customHeight="1">
      <c r="A12" s="15"/>
      <c r="B12" s="49"/>
      <c r="C12" s="67"/>
      <c r="D12" s="60"/>
      <c r="E12" s="67" t="e">
        <f>(F12/'1.Портфель'!#REF!)*100</f>
        <v>#REF!</v>
      </c>
      <c r="F12" s="60">
        <v>9902.6</v>
      </c>
      <c r="G12" s="67"/>
      <c r="H12" s="60"/>
      <c r="I12" s="10"/>
      <c r="J12" s="31"/>
      <c r="K12" s="31"/>
      <c r="L12" s="31"/>
    </row>
    <row r="13" spans="1:24" ht="15" hidden="1" customHeight="1">
      <c r="A13" s="15"/>
      <c r="B13" s="49"/>
      <c r="C13" s="67"/>
      <c r="D13" s="60"/>
      <c r="E13" s="67" t="e">
        <f>(F13/'1.Портфель'!E25)*100</f>
        <v>#DIV/0!</v>
      </c>
      <c r="F13" s="60">
        <v>9902.6</v>
      </c>
      <c r="G13" s="67"/>
      <c r="H13" s="60"/>
      <c r="I13" s="10"/>
      <c r="J13" s="31"/>
      <c r="K13" s="31"/>
      <c r="L13" s="31"/>
    </row>
    <row r="14" spans="1:24" ht="15" hidden="1" customHeight="1">
      <c r="A14" s="15"/>
      <c r="B14" s="49"/>
      <c r="C14" s="67"/>
      <c r="D14" s="60"/>
      <c r="E14" s="67" t="e">
        <f>(F14/'1.Портфель'!E26)*100</f>
        <v>#DIV/0!</v>
      </c>
      <c r="F14" s="60">
        <v>9902.6</v>
      </c>
      <c r="G14" s="67"/>
      <c r="H14" s="60"/>
      <c r="I14" s="10"/>
      <c r="J14" s="31"/>
      <c r="K14" s="31"/>
      <c r="L14" s="31"/>
    </row>
    <row r="15" spans="1:24" ht="15" hidden="1" customHeight="1">
      <c r="A15" s="15"/>
      <c r="B15" s="49"/>
      <c r="C15" s="67"/>
      <c r="D15" s="60"/>
      <c r="E15" s="67" t="e">
        <f>(F15/'1.Портфель'!E27)*100</f>
        <v>#DIV/0!</v>
      </c>
      <c r="F15" s="60">
        <v>9902.6</v>
      </c>
      <c r="G15" s="67"/>
      <c r="H15" s="60"/>
      <c r="I15" s="10"/>
      <c r="J15" s="31"/>
      <c r="K15" s="31"/>
      <c r="L15" s="31"/>
    </row>
    <row r="16" spans="1:24" ht="15" hidden="1" customHeight="1">
      <c r="A16" s="15"/>
      <c r="B16" s="49"/>
      <c r="C16" s="67"/>
      <c r="D16" s="60"/>
      <c r="E16" s="67" t="e">
        <f>(F16/'1.Портфель'!E28)*100</f>
        <v>#DIV/0!</v>
      </c>
      <c r="F16" s="60">
        <v>9902.6</v>
      </c>
      <c r="G16" s="67"/>
      <c r="H16" s="60"/>
      <c r="J16" s="31"/>
      <c r="K16" s="31"/>
      <c r="L16" s="31"/>
    </row>
    <row r="17" spans="1:12" ht="15" hidden="1" customHeight="1">
      <c r="A17" s="15"/>
      <c r="B17" s="49"/>
      <c r="C17" s="67"/>
      <c r="D17" s="60"/>
      <c r="E17" s="67" t="e">
        <f>(F17/'1.Портфель'!E29)*100</f>
        <v>#DIV/0!</v>
      </c>
      <c r="F17" s="60">
        <v>9902.6</v>
      </c>
      <c r="G17" s="67"/>
      <c r="H17" s="60"/>
      <c r="J17" s="31"/>
      <c r="K17" s="31"/>
      <c r="L17" s="31"/>
    </row>
    <row r="18" spans="1:12" ht="15" hidden="1" customHeight="1">
      <c r="A18" s="15"/>
      <c r="B18" s="49"/>
      <c r="C18" s="67"/>
      <c r="D18" s="60"/>
      <c r="E18" s="67" t="e">
        <f>(F18/'1.Портфель'!E30)*100</f>
        <v>#DIV/0!</v>
      </c>
      <c r="F18" s="60">
        <v>9902.6</v>
      </c>
      <c r="G18" s="67"/>
      <c r="H18" s="60"/>
      <c r="J18" s="31"/>
      <c r="K18" s="31"/>
      <c r="L18" s="31"/>
    </row>
    <row r="19" spans="1:12" ht="15" hidden="1" customHeight="1">
      <c r="A19" s="15"/>
      <c r="B19" s="49"/>
      <c r="C19" s="67"/>
      <c r="D19" s="60"/>
      <c r="E19" s="67" t="e">
        <f>(F19/'1.Портфель'!E31)*100</f>
        <v>#DIV/0!</v>
      </c>
      <c r="F19" s="60">
        <v>9902.6</v>
      </c>
      <c r="G19" s="67"/>
      <c r="H19" s="60"/>
      <c r="J19" s="31"/>
      <c r="K19" s="31"/>
      <c r="L19" s="31"/>
    </row>
    <row r="20" spans="1:12" ht="15" hidden="1" customHeight="1">
      <c r="A20" s="15"/>
      <c r="B20" s="49"/>
      <c r="C20" s="67"/>
      <c r="D20" s="60"/>
      <c r="E20" s="67" t="e">
        <f>(F20/'1.Портфель'!E32)*100</f>
        <v>#DIV/0!</v>
      </c>
      <c r="F20" s="60">
        <v>9902.6</v>
      </c>
      <c r="G20" s="67"/>
      <c r="H20" s="60"/>
      <c r="J20" s="31"/>
      <c r="K20" s="31"/>
      <c r="L20" s="31"/>
    </row>
    <row r="21" spans="1:12" ht="15" hidden="1" customHeight="1">
      <c r="A21" s="15"/>
      <c r="B21" s="49"/>
      <c r="C21" s="67"/>
      <c r="D21" s="60"/>
      <c r="E21" s="67" t="e">
        <f>(F21/'1.Портфель'!E33)*100</f>
        <v>#DIV/0!</v>
      </c>
      <c r="F21" s="60">
        <v>9902.6</v>
      </c>
      <c r="G21" s="67"/>
      <c r="H21" s="60"/>
      <c r="J21" s="31"/>
      <c r="K21" s="31"/>
      <c r="L21" s="31"/>
    </row>
    <row r="22" spans="1:12" ht="15" hidden="1" customHeight="1">
      <c r="A22" s="15"/>
      <c r="B22" s="49"/>
      <c r="C22" s="67"/>
      <c r="D22" s="60"/>
      <c r="E22" s="67" t="e">
        <f>(F22/'1.Портфель'!E34)*100</f>
        <v>#DIV/0!</v>
      </c>
      <c r="F22" s="60">
        <v>9902.6</v>
      </c>
      <c r="G22" s="67"/>
      <c r="H22" s="60"/>
      <c r="J22" s="31"/>
      <c r="K22" s="31"/>
      <c r="L22" s="31"/>
    </row>
    <row r="23" spans="1:12" ht="15" hidden="1" customHeight="1">
      <c r="A23" s="15"/>
      <c r="B23" s="49"/>
      <c r="C23" s="67"/>
      <c r="D23" s="60"/>
      <c r="E23" s="67" t="e">
        <f>(F23/'1.Портфель'!E35)*100</f>
        <v>#DIV/0!</v>
      </c>
      <c r="F23" s="60">
        <v>9902.6</v>
      </c>
      <c r="G23" s="67"/>
      <c r="H23" s="60"/>
      <c r="J23" s="31"/>
      <c r="K23" s="31"/>
      <c r="L23" s="31"/>
    </row>
    <row r="24" spans="1:12" ht="15" customHeight="1">
      <c r="A24" s="15">
        <v>9</v>
      </c>
      <c r="B24" s="49" t="s">
        <v>8</v>
      </c>
      <c r="C24" s="67">
        <f>(D24/'1.Портфель'!C13)*100</f>
        <v>5.8888411838809276</v>
      </c>
      <c r="D24" s="60">
        <v>2563358.9057735405</v>
      </c>
      <c r="E24" s="67" t="s">
        <v>24</v>
      </c>
      <c r="F24" s="60" t="s">
        <v>24</v>
      </c>
      <c r="G24" s="67" t="s">
        <v>24</v>
      </c>
      <c r="H24" s="60" t="s">
        <v>24</v>
      </c>
      <c r="I24" s="6"/>
    </row>
    <row r="25" spans="1:12" ht="15" customHeight="1">
      <c r="G25" s="6"/>
      <c r="H25" s="6"/>
    </row>
    <row r="26" spans="1:12" s="82" customFormat="1" ht="15" customHeight="1">
      <c r="A26" s="32"/>
      <c r="B26" s="6"/>
      <c r="C26" s="6"/>
      <c r="D26" s="6"/>
      <c r="E26" s="6"/>
      <c r="F26" s="6"/>
      <c r="G26" s="6"/>
      <c r="H26" s="6"/>
      <c r="I26" s="32"/>
      <c r="J26" s="32"/>
      <c r="K26" s="7"/>
      <c r="L26" s="7"/>
    </row>
    <row r="27" spans="1:12" ht="15" customHeight="1">
      <c r="G27" s="6"/>
      <c r="H27" s="6"/>
    </row>
    <row r="28" spans="1:12" ht="15" customHeight="1">
      <c r="G28" s="6"/>
      <c r="H28" s="6"/>
    </row>
    <row r="29" spans="1:12" ht="15" customHeight="1">
      <c r="G29" s="6"/>
      <c r="H29" s="6"/>
    </row>
    <row r="30" spans="1:12" ht="15" customHeight="1"/>
    <row r="31" spans="1:12" ht="15" customHeight="1"/>
    <row r="32" spans="1:1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</sheetData>
  <pageMargins left="0.7" right="0.7" top="0.75" bottom="0.75" header="0.3" footer="0.3"/>
  <pageSetup paperSize="9" scale="9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Z90"/>
  <sheetViews>
    <sheetView zoomScale="112" zoomScaleNormal="112" zoomScalePageLayoutView="112" workbookViewId="0">
      <pane xSplit="2" ySplit="2" topLeftCell="C3" activePane="bottomRight" state="frozen"/>
      <selection pane="topRight" activeCell="D1" sqref="D1"/>
      <selection pane="bottomLeft" activeCell="A4" sqref="A4"/>
      <selection pane="bottomRight" activeCell="B7" sqref="B7"/>
    </sheetView>
  </sheetViews>
  <sheetFormatPr defaultColWidth="0" defaultRowHeight="14.5" zeroHeight="1"/>
  <cols>
    <col min="1" max="1" width="9.7265625" style="4" customWidth="1"/>
    <col min="2" max="2" width="21.26953125" style="3" customWidth="1"/>
    <col min="3" max="3" width="15.36328125" style="3" customWidth="1"/>
    <col min="4" max="4" width="10.08984375" style="3" customWidth="1"/>
    <col min="5" max="5" width="9.81640625" style="3" customWidth="1"/>
    <col min="6" max="6" width="9.08984375" style="3" customWidth="1"/>
    <col min="7" max="7" width="8.26953125" style="3" customWidth="1"/>
    <col min="8" max="9" width="10.08984375" style="3" customWidth="1"/>
    <col min="10" max="10" width="10.1796875" style="3" customWidth="1"/>
    <col min="11" max="11" width="8.26953125" style="3" customWidth="1"/>
    <col min="12" max="12" width="12.81640625" style="3" customWidth="1"/>
    <col min="13" max="13" width="9.26953125" style="3" customWidth="1"/>
    <col min="14" max="14" width="10.36328125" style="3" customWidth="1"/>
    <col min="15" max="15" width="9.1796875" style="3" customWidth="1"/>
    <col min="16" max="16" width="8.7265625" style="3" customWidth="1"/>
    <col min="17" max="17" width="9.1796875" style="3" customWidth="1"/>
    <col min="18" max="18" width="9.54296875" style="3" customWidth="1"/>
    <col min="19" max="19" width="9.6328125" style="3" customWidth="1"/>
    <col min="20" max="20" width="9" style="3" customWidth="1"/>
    <col min="21" max="21" width="20.1796875" style="3" customWidth="1"/>
    <col min="22" max="22" width="17.81640625" style="3" customWidth="1"/>
    <col min="23" max="23" width="10.1796875" style="3" customWidth="1"/>
    <col min="24" max="24" width="12" style="3" customWidth="1"/>
    <col min="25" max="25" width="9.81640625" style="3" customWidth="1"/>
    <col min="26" max="26" width="9.7265625" style="3" customWidth="1"/>
    <col min="27" max="27" width="9.81640625" style="3" customWidth="1"/>
    <col min="28" max="28" width="9.7265625" style="3" customWidth="1"/>
    <col min="29" max="29" width="12" style="3" customWidth="1"/>
    <col min="30" max="30" width="14.7265625" style="3" customWidth="1"/>
    <col min="31" max="31" width="16.1796875" style="3" customWidth="1"/>
    <col min="32" max="33" width="15.1796875" style="3" customWidth="1"/>
    <col min="34" max="34" width="12.26953125" style="3" customWidth="1"/>
    <col min="35" max="35" width="16" style="3" customWidth="1"/>
    <col min="36" max="36" width="13.81640625" style="3" customWidth="1"/>
    <col min="37" max="37" width="18.26953125" style="3" customWidth="1"/>
    <col min="38" max="38" width="15" style="3" customWidth="1"/>
    <col min="39" max="39" width="16.26953125" style="32" customWidth="1"/>
    <col min="40" max="40" width="19.7265625" style="32" customWidth="1"/>
    <col min="41" max="42" width="20.26953125" style="32" customWidth="1"/>
    <col min="43" max="43" width="22" style="32" customWidth="1"/>
    <col min="44" max="44" width="19" style="32" customWidth="1"/>
    <col min="45" max="45" width="16.26953125" style="32" customWidth="1"/>
    <col min="46" max="46" width="21.26953125" style="32" customWidth="1"/>
    <col min="47" max="47" width="19.7265625" style="32" customWidth="1"/>
    <col min="48" max="48" width="19" style="32" customWidth="1"/>
    <col min="49" max="49" width="16.26953125" style="32" customWidth="1"/>
    <col min="50" max="50" width="25.1796875" style="32" customWidth="1"/>
    <col min="51" max="51" width="17.26953125" style="32" customWidth="1"/>
    <col min="52" max="52" width="14.1796875" style="32" customWidth="1"/>
    <col min="53" max="53" width="15.1796875" style="32" customWidth="1"/>
    <col min="54" max="54" width="20.7265625" style="32" customWidth="1"/>
    <col min="55" max="56" width="14.26953125" style="4" customWidth="1"/>
    <col min="57" max="57" width="32.26953125" style="4" customWidth="1"/>
    <col min="58" max="58" width="20.26953125" style="4" customWidth="1"/>
    <col min="59" max="63" width="9.1796875" hidden="1" customWidth="1"/>
    <col min="64" max="64" width="22" hidden="1" customWidth="1"/>
    <col min="65" max="65" width="15.1796875" hidden="1" customWidth="1"/>
    <col min="66" max="66" width="14.7265625" hidden="1" customWidth="1"/>
    <col min="67" max="67" width="17.26953125" hidden="1" customWidth="1"/>
    <col min="68" max="68" width="14" hidden="1" customWidth="1"/>
    <col min="69" max="69" width="22.1796875" hidden="1" customWidth="1"/>
    <col min="70" max="70" width="17.7265625" hidden="1" customWidth="1"/>
    <col min="71" max="71" width="14.26953125" hidden="1" customWidth="1"/>
    <col min="72" max="72" width="13.26953125" hidden="1" customWidth="1"/>
    <col min="73" max="78" width="14.7265625" hidden="1" customWidth="1"/>
    <col min="79" max="16384" width="9.1796875" hidden="1"/>
  </cols>
  <sheetData>
    <row r="1" spans="1:62" ht="29.25" customHeight="1">
      <c r="A1" s="94" t="s">
        <v>1</v>
      </c>
      <c r="B1" s="94" t="s">
        <v>0</v>
      </c>
      <c r="C1" s="96" t="s">
        <v>77</v>
      </c>
      <c r="D1" s="97"/>
      <c r="E1" s="97"/>
      <c r="F1" s="97"/>
      <c r="G1" s="97"/>
      <c r="H1" s="97"/>
      <c r="I1" s="97"/>
      <c r="J1" s="97"/>
      <c r="K1" s="98"/>
      <c r="L1" s="96" t="s">
        <v>70</v>
      </c>
      <c r="M1" s="97"/>
      <c r="N1" s="97"/>
      <c r="O1" s="97"/>
      <c r="P1" s="97"/>
      <c r="Q1" s="97"/>
      <c r="R1" s="97"/>
      <c r="S1" s="97"/>
      <c r="T1" s="98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O1" s="58"/>
      <c r="AP1" s="58"/>
      <c r="AQ1" s="58"/>
      <c r="AR1" s="58"/>
      <c r="AS1" s="58"/>
      <c r="AT1" s="58"/>
      <c r="AU1" s="58"/>
      <c r="AV1"/>
      <c r="AW1"/>
      <c r="AX1"/>
      <c r="AY1"/>
      <c r="AZ1"/>
      <c r="BA1" s="31"/>
      <c r="BB1" s="31"/>
      <c r="BC1" s="31"/>
      <c r="BD1" s="31"/>
      <c r="BE1" s="31"/>
      <c r="BF1" s="31"/>
    </row>
    <row r="2" spans="1:62" s="1" customFormat="1" ht="56.5" customHeight="1">
      <c r="A2" s="94"/>
      <c r="B2" s="95"/>
      <c r="C2" s="41" t="s">
        <v>2</v>
      </c>
      <c r="D2" s="20" t="s">
        <v>29</v>
      </c>
      <c r="E2" s="20" t="s">
        <v>30</v>
      </c>
      <c r="F2" s="20" t="s">
        <v>31</v>
      </c>
      <c r="G2" s="20" t="s">
        <v>32</v>
      </c>
      <c r="H2" s="20" t="s">
        <v>33</v>
      </c>
      <c r="I2" s="20" t="s">
        <v>34</v>
      </c>
      <c r="J2" s="20" t="s">
        <v>35</v>
      </c>
      <c r="K2" s="79" t="s">
        <v>36</v>
      </c>
      <c r="L2" s="41" t="s">
        <v>2</v>
      </c>
      <c r="M2" s="20" t="s">
        <v>29</v>
      </c>
      <c r="N2" s="20" t="s">
        <v>30</v>
      </c>
      <c r="O2" s="20" t="s">
        <v>31</v>
      </c>
      <c r="P2" s="20" t="s">
        <v>32</v>
      </c>
      <c r="Q2" s="20" t="s">
        <v>33</v>
      </c>
      <c r="R2" s="20" t="s">
        <v>34</v>
      </c>
      <c r="S2" s="20" t="s">
        <v>35</v>
      </c>
      <c r="T2" s="73" t="s">
        <v>36</v>
      </c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58"/>
      <c r="AP2" s="58"/>
      <c r="AQ2" s="58"/>
      <c r="AR2" s="58"/>
      <c r="AS2" s="58"/>
      <c r="AT2" s="58"/>
      <c r="AU2" s="58"/>
      <c r="BA2" s="31"/>
      <c r="BB2" s="31"/>
      <c r="BC2" s="31"/>
      <c r="BD2" s="31"/>
      <c r="BE2" s="31"/>
      <c r="BF2" s="31"/>
    </row>
    <row r="3" spans="1:62" s="3" customFormat="1" ht="16" customHeight="1">
      <c r="A3" s="53">
        <v>1</v>
      </c>
      <c r="B3" s="44" t="s">
        <v>86</v>
      </c>
      <c r="C3" s="63">
        <v>65195300.600000001</v>
      </c>
      <c r="D3" s="89"/>
      <c r="E3" s="89"/>
      <c r="F3" s="89"/>
      <c r="G3" s="89"/>
      <c r="H3" s="89"/>
      <c r="I3" s="89"/>
      <c r="J3" s="89"/>
      <c r="K3" s="89"/>
      <c r="L3" s="83" t="s">
        <v>24</v>
      </c>
      <c r="M3" s="89"/>
      <c r="N3" s="89"/>
      <c r="O3" s="89"/>
      <c r="P3" s="89"/>
      <c r="Q3" s="89"/>
      <c r="R3" s="89"/>
      <c r="S3" s="89"/>
      <c r="T3" s="89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58"/>
      <c r="AP3" s="58"/>
      <c r="AQ3" s="58"/>
      <c r="AR3" s="58"/>
      <c r="AS3" s="58"/>
      <c r="AT3" s="58"/>
      <c r="AU3" s="58"/>
      <c r="BA3" s="82"/>
      <c r="BB3" s="82"/>
      <c r="BC3" s="82"/>
      <c r="BD3" s="82"/>
      <c r="BE3" s="82"/>
      <c r="BF3" s="82"/>
    </row>
    <row r="4" spans="1:62" s="65" customFormat="1">
      <c r="A4" s="53">
        <v>2</v>
      </c>
      <c r="B4" s="44" t="s">
        <v>48</v>
      </c>
      <c r="C4" s="63">
        <v>56287713.063410006</v>
      </c>
      <c r="D4" s="74"/>
      <c r="E4" s="74"/>
      <c r="F4" s="74"/>
      <c r="G4" s="74"/>
      <c r="H4" s="74"/>
      <c r="I4" s="74"/>
      <c r="J4" s="74"/>
      <c r="K4" s="74"/>
      <c r="L4" s="63">
        <v>36778733.161119901</v>
      </c>
      <c r="M4" s="74">
        <f t="shared" ref="M4:T6" si="0">V4+AE4</f>
        <v>0</v>
      </c>
      <c r="N4" s="74">
        <f t="shared" si="0"/>
        <v>0</v>
      </c>
      <c r="O4" s="74">
        <f t="shared" si="0"/>
        <v>0</v>
      </c>
      <c r="P4" s="74">
        <f t="shared" si="0"/>
        <v>0</v>
      </c>
      <c r="Q4" s="74">
        <f t="shared" si="0"/>
        <v>0</v>
      </c>
      <c r="R4" s="74">
        <f t="shared" si="0"/>
        <v>0</v>
      </c>
      <c r="S4" s="74">
        <f t="shared" si="0"/>
        <v>0</v>
      </c>
      <c r="T4" s="74">
        <f t="shared" si="0"/>
        <v>0</v>
      </c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58"/>
      <c r="AP4" s="58"/>
      <c r="AQ4" s="58"/>
      <c r="AR4" s="58"/>
      <c r="AS4" s="32"/>
      <c r="AT4" s="32"/>
      <c r="AU4" s="32"/>
    </row>
    <row r="5" spans="1:62" s="42" customFormat="1" ht="15" customHeight="1">
      <c r="A5" s="53">
        <v>3</v>
      </c>
      <c r="B5" s="44" t="s">
        <v>39</v>
      </c>
      <c r="C5" s="63">
        <f>SUM(D5:K5)</f>
        <v>49257705.045120001</v>
      </c>
      <c r="D5" s="74">
        <v>19242895.207029998</v>
      </c>
      <c r="E5" s="74">
        <v>6969685.9349699998</v>
      </c>
      <c r="F5" s="74">
        <v>5301114.9877399998</v>
      </c>
      <c r="G5" s="74"/>
      <c r="H5" s="74">
        <v>10326164.72418</v>
      </c>
      <c r="I5" s="74">
        <v>4046293.9647300001</v>
      </c>
      <c r="J5" s="74">
        <v>2935481.5758699998</v>
      </c>
      <c r="K5" s="74">
        <v>436068.65059999999</v>
      </c>
      <c r="L5" s="63">
        <f t="shared" ref="L5" si="1">SUM(M5:T5)</f>
        <v>28925476.321499947</v>
      </c>
      <c r="M5" s="74">
        <v>10621214.477229983</v>
      </c>
      <c r="N5" s="74">
        <v>3811854.1072599995</v>
      </c>
      <c r="O5" s="74">
        <v>3129387.50874</v>
      </c>
      <c r="P5" s="74">
        <f t="shared" si="0"/>
        <v>0</v>
      </c>
      <c r="Q5" s="74">
        <v>5897024.6281299731</v>
      </c>
      <c r="R5" s="74">
        <v>2861743.7806699951</v>
      </c>
      <c r="S5" s="74">
        <v>2262945.9743599957</v>
      </c>
      <c r="T5" s="74">
        <v>341305.84510999994</v>
      </c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58"/>
      <c r="AP5" s="58"/>
      <c r="AQ5" s="58"/>
      <c r="AR5" s="58"/>
      <c r="AS5" s="58"/>
      <c r="AT5" s="58"/>
      <c r="AU5" s="58"/>
      <c r="BA5" s="82"/>
      <c r="BB5" s="82"/>
      <c r="BC5" s="82"/>
      <c r="BD5" s="82"/>
      <c r="BE5" s="82"/>
      <c r="BF5" s="82"/>
    </row>
    <row r="6" spans="1:62" s="42" customFormat="1" ht="15" customHeight="1">
      <c r="A6" s="53">
        <v>4</v>
      </c>
      <c r="B6" s="44" t="s">
        <v>41</v>
      </c>
      <c r="C6" s="63">
        <f>SUM(D6:K6)</f>
        <v>44095627.018360004</v>
      </c>
      <c r="D6" s="74">
        <v>13855335.215369999</v>
      </c>
      <c r="E6" s="74">
        <v>6041280.6223800005</v>
      </c>
      <c r="F6" s="74">
        <v>4891439.3401300004</v>
      </c>
      <c r="G6" s="74"/>
      <c r="H6" s="74">
        <v>10478030.535209998</v>
      </c>
      <c r="I6" s="74">
        <v>4748272.9776000008</v>
      </c>
      <c r="J6" s="74">
        <v>3637783.9985400001</v>
      </c>
      <c r="K6" s="74">
        <v>443484.32912999997</v>
      </c>
      <c r="L6" s="63">
        <f t="shared" ref="L6" si="2">SUM(M6:T6)</f>
        <v>30075906.9087</v>
      </c>
      <c r="M6" s="74">
        <v>8414606.4358400013</v>
      </c>
      <c r="N6" s="74">
        <v>4082908.7959400001</v>
      </c>
      <c r="O6" s="74">
        <v>3094708.6675100001</v>
      </c>
      <c r="P6" s="74">
        <f t="shared" si="0"/>
        <v>0</v>
      </c>
      <c r="Q6" s="74">
        <v>7181645.0556399999</v>
      </c>
      <c r="R6" s="74">
        <v>3438804.2552199988</v>
      </c>
      <c r="S6" s="74">
        <v>3445375.88742</v>
      </c>
      <c r="T6" s="74">
        <v>417857.81112999999</v>
      </c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58"/>
      <c r="AP6" s="58"/>
      <c r="AQ6" s="58"/>
      <c r="AR6" s="58"/>
      <c r="AS6" s="58"/>
      <c r="AT6" s="58"/>
      <c r="AU6" s="58"/>
      <c r="BA6" s="65"/>
      <c r="BB6" s="65"/>
      <c r="BC6" s="65"/>
      <c r="BD6" s="65"/>
      <c r="BE6" s="65"/>
      <c r="BF6" s="65"/>
    </row>
    <row r="7" spans="1:62" s="65" customFormat="1">
      <c r="A7" s="53">
        <v>5</v>
      </c>
      <c r="B7" s="44" t="s">
        <v>84</v>
      </c>
      <c r="C7" s="63">
        <f>SUM(D7:K7)</f>
        <v>29286645.719869979</v>
      </c>
      <c r="D7" s="74">
        <v>9834297.9034499861</v>
      </c>
      <c r="E7" s="74">
        <v>4783812.3746399991</v>
      </c>
      <c r="F7" s="74">
        <v>3668636.4883200005</v>
      </c>
      <c r="G7" s="74">
        <v>628387.13632000017</v>
      </c>
      <c r="H7" s="74">
        <v>4922737.7158900015</v>
      </c>
      <c r="I7" s="74">
        <v>3124033.3032399984</v>
      </c>
      <c r="J7" s="74">
        <v>1890825.8439699986</v>
      </c>
      <c r="K7" s="74">
        <v>433914.95403999998</v>
      </c>
      <c r="L7" s="63">
        <f t="shared" ref="L7" si="3">SUM(M7:T7)</f>
        <v>15520651.171230003</v>
      </c>
      <c r="M7" s="74">
        <v>6082011.9470500024</v>
      </c>
      <c r="N7" s="74">
        <v>2116448.4532300001</v>
      </c>
      <c r="O7" s="74">
        <v>1615118.1470999999</v>
      </c>
      <c r="P7" s="74">
        <v>142654.96136000002</v>
      </c>
      <c r="Q7" s="74">
        <v>2699485.0021799998</v>
      </c>
      <c r="R7" s="74">
        <v>1554952.5370799997</v>
      </c>
      <c r="S7" s="74">
        <v>1152899.0221799999</v>
      </c>
      <c r="T7" s="74">
        <v>157081.10105</v>
      </c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"/>
      <c r="AP7" s="3"/>
      <c r="AQ7" s="3"/>
      <c r="AR7" s="3"/>
      <c r="AS7" s="58"/>
      <c r="AT7" s="58"/>
      <c r="AU7" s="58"/>
      <c r="AV7" s="58"/>
      <c r="AW7" s="58"/>
      <c r="AX7" s="58"/>
      <c r="AY7" s="57" t="e">
        <f>#REF!+#REF!</f>
        <v>#REF!</v>
      </c>
      <c r="AZ7" s="58" t="s">
        <v>3</v>
      </c>
      <c r="BA7" s="57"/>
      <c r="BB7" s="32"/>
      <c r="BC7" s="32"/>
      <c r="BD7" s="32"/>
      <c r="BE7" s="32"/>
      <c r="BF7" s="32"/>
    </row>
    <row r="8" spans="1:62" s="65" customFormat="1">
      <c r="A8" s="53">
        <v>6</v>
      </c>
      <c r="B8" s="44" t="s">
        <v>44</v>
      </c>
      <c r="C8" s="63">
        <v>21207371</v>
      </c>
      <c r="D8" s="74"/>
      <c r="E8" s="74"/>
      <c r="F8" s="74"/>
      <c r="G8" s="74"/>
      <c r="H8" s="74"/>
      <c r="I8" s="74"/>
      <c r="J8" s="74"/>
      <c r="K8" s="74"/>
      <c r="L8" s="63" t="s">
        <v>69</v>
      </c>
      <c r="M8" s="74">
        <f t="shared" ref="M8:M9" si="4">V8+AE8</f>
        <v>0</v>
      </c>
      <c r="N8" s="74">
        <f t="shared" ref="N8:N9" si="5">W8+AF8</f>
        <v>0</v>
      </c>
      <c r="O8" s="74">
        <f t="shared" ref="O8:O9" si="6">X8+AG8</f>
        <v>0</v>
      </c>
      <c r="P8" s="74">
        <f t="shared" ref="P8:P9" si="7">Y8+AH8</f>
        <v>0</v>
      </c>
      <c r="Q8" s="74">
        <f t="shared" ref="Q8:Q9" si="8">Z8+AI8</f>
        <v>0</v>
      </c>
      <c r="R8" s="74">
        <f t="shared" ref="R8:R9" si="9">AA8+AJ8</f>
        <v>0</v>
      </c>
      <c r="S8" s="74">
        <f t="shared" ref="S8:S9" si="10">AB8+AK8</f>
        <v>0</v>
      </c>
      <c r="T8" s="74">
        <f t="shared" ref="T8:T9" si="11">AC8+AL8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58"/>
      <c r="AP8" s="58"/>
      <c r="AQ8" s="58"/>
      <c r="AR8" s="58"/>
      <c r="AS8" s="32"/>
      <c r="AT8" s="32"/>
      <c r="AU8" s="32"/>
    </row>
    <row r="9" spans="1:62" s="82" customFormat="1">
      <c r="A9" s="53">
        <v>7</v>
      </c>
      <c r="B9" s="44" t="s">
        <v>40</v>
      </c>
      <c r="C9" s="63">
        <v>19970589.085999999</v>
      </c>
      <c r="D9" s="74"/>
      <c r="E9" s="74"/>
      <c r="F9" s="74"/>
      <c r="G9" s="74"/>
      <c r="H9" s="74"/>
      <c r="I9" s="74"/>
      <c r="J9" s="74"/>
      <c r="K9" s="74"/>
      <c r="L9" s="63">
        <v>7597486.7300000004</v>
      </c>
      <c r="M9" s="74">
        <f t="shared" si="4"/>
        <v>0</v>
      </c>
      <c r="N9" s="74">
        <f t="shared" si="5"/>
        <v>0</v>
      </c>
      <c r="O9" s="74">
        <f t="shared" si="6"/>
        <v>0</v>
      </c>
      <c r="P9" s="74">
        <f t="shared" si="7"/>
        <v>0</v>
      </c>
      <c r="Q9" s="74">
        <f t="shared" si="8"/>
        <v>0</v>
      </c>
      <c r="R9" s="74">
        <f t="shared" si="9"/>
        <v>0</v>
      </c>
      <c r="S9" s="74">
        <f t="shared" si="10"/>
        <v>0</v>
      </c>
      <c r="T9" s="74">
        <f t="shared" si="11"/>
        <v>0</v>
      </c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58"/>
      <c r="AP9" s="58"/>
      <c r="AQ9" s="58"/>
      <c r="AR9" s="58"/>
      <c r="AS9" s="58"/>
      <c r="AT9" s="58"/>
      <c r="AU9" s="58"/>
    </row>
    <row r="10" spans="1:62" s="21" customFormat="1">
      <c r="A10" s="53">
        <v>8</v>
      </c>
      <c r="B10" s="44" t="s">
        <v>11</v>
      </c>
      <c r="C10" s="63">
        <f>SUM(D10:K10)</f>
        <v>9898853.2102299966</v>
      </c>
      <c r="D10" s="74">
        <v>3689467.3396899994</v>
      </c>
      <c r="E10" s="74">
        <v>3407640.8912499971</v>
      </c>
      <c r="F10" s="74">
        <v>260843.78086999999</v>
      </c>
      <c r="G10" s="74"/>
      <c r="H10" s="74">
        <v>1366130.8678500017</v>
      </c>
      <c r="I10" s="74">
        <v>585440.22376999981</v>
      </c>
      <c r="J10" s="74">
        <v>417186.27803999948</v>
      </c>
      <c r="K10" s="74">
        <v>172143.82876000003</v>
      </c>
      <c r="L10" s="63">
        <f>SUM(M10:T10)</f>
        <v>7296426.5244800011</v>
      </c>
      <c r="M10" s="74">
        <v>2719521.6378399995</v>
      </c>
      <c r="N10" s="74">
        <v>2461844.5074900007</v>
      </c>
      <c r="O10" s="74">
        <v>148786.78907999993</v>
      </c>
      <c r="P10" s="74">
        <f>Y10+AH10</f>
        <v>0</v>
      </c>
      <c r="Q10" s="74">
        <v>1031521.9133299994</v>
      </c>
      <c r="R10" s="74">
        <v>450458.8243500003</v>
      </c>
      <c r="S10" s="74">
        <v>393549.70427000016</v>
      </c>
      <c r="T10" s="74">
        <v>90743.148119999998</v>
      </c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58"/>
      <c r="AP10" s="58"/>
      <c r="AQ10" s="58"/>
      <c r="AR10" s="58"/>
      <c r="AS10" s="58"/>
      <c r="AT10" s="58"/>
      <c r="AU10" s="58"/>
      <c r="BA10" s="31"/>
      <c r="BB10" s="31"/>
      <c r="BC10" s="31"/>
      <c r="BD10" s="31"/>
      <c r="BE10" s="31"/>
      <c r="BF10" s="31"/>
    </row>
    <row r="11" spans="1:62" s="42" customFormat="1" ht="15" customHeight="1">
      <c r="A11" s="53">
        <v>9</v>
      </c>
      <c r="B11" s="44" t="s">
        <v>10</v>
      </c>
      <c r="C11" s="63">
        <f t="shared" ref="C11" si="12">SUM(D11:K11)</f>
        <v>8063922.8357200017</v>
      </c>
      <c r="D11" s="74">
        <v>1212177.66604</v>
      </c>
      <c r="E11" s="74">
        <v>287062.32851000002</v>
      </c>
      <c r="F11" s="74">
        <v>1271887.6036700001</v>
      </c>
      <c r="G11" s="74"/>
      <c r="H11" s="74">
        <v>2976370.1259699999</v>
      </c>
      <c r="I11" s="74">
        <v>1492505.9565999999</v>
      </c>
      <c r="J11" s="74">
        <v>823919.15493000101</v>
      </c>
      <c r="K11" s="74"/>
      <c r="L11" s="63">
        <f t="shared" ref="L11" si="13">SUM(M11:T11)</f>
        <v>5143386.0483100014</v>
      </c>
      <c r="M11" s="74">
        <v>729272.96655999997</v>
      </c>
      <c r="N11" s="74">
        <v>160516.33444000001</v>
      </c>
      <c r="O11" s="74">
        <v>706681.45855000103</v>
      </c>
      <c r="P11" s="74">
        <f t="shared" ref="P11" si="14">Y11+AH11</f>
        <v>0</v>
      </c>
      <c r="Q11" s="74">
        <v>1957737.3859900001</v>
      </c>
      <c r="R11" s="74">
        <v>1133843.17659</v>
      </c>
      <c r="S11" s="74">
        <v>455334.72618</v>
      </c>
      <c r="T11" s="74">
        <f t="shared" ref="T11" si="15">AC11+AL11</f>
        <v>0</v>
      </c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58"/>
      <c r="AP11" s="58"/>
      <c r="AQ11" s="58"/>
      <c r="AR11" s="58"/>
      <c r="AS11" s="58"/>
      <c r="AT11" s="58"/>
      <c r="AU11" s="58"/>
      <c r="BA11" s="82"/>
      <c r="BB11" s="82"/>
      <c r="BC11" s="82"/>
      <c r="BD11" s="82"/>
      <c r="BE11" s="82"/>
      <c r="BF11" s="82"/>
    </row>
    <row r="12" spans="1:62" s="42" customFormat="1" ht="15" customHeight="1">
      <c r="A12" s="53">
        <v>10</v>
      </c>
      <c r="B12" s="44" t="s">
        <v>8</v>
      </c>
      <c r="C12" s="63">
        <v>6601128.6947300024</v>
      </c>
      <c r="D12" s="74"/>
      <c r="E12" s="74"/>
      <c r="F12" s="74"/>
      <c r="G12" s="74"/>
      <c r="H12" s="74"/>
      <c r="I12" s="74"/>
      <c r="J12" s="74"/>
      <c r="K12" s="74"/>
      <c r="L12" s="63">
        <v>10915884.152529998</v>
      </c>
      <c r="M12" s="74">
        <f t="shared" ref="M12" si="16">V12+AE12</f>
        <v>0</v>
      </c>
      <c r="N12" s="74">
        <f t="shared" ref="N12" si="17">W12+AF12</f>
        <v>0</v>
      </c>
      <c r="O12" s="74">
        <f t="shared" ref="O12" si="18">X12+AG12</f>
        <v>0</v>
      </c>
      <c r="P12" s="74">
        <f t="shared" ref="P12" si="19">Y12+AH12</f>
        <v>0</v>
      </c>
      <c r="Q12" s="74">
        <f t="shared" ref="Q12" si="20">Z12+AI12</f>
        <v>0</v>
      </c>
      <c r="R12" s="74">
        <f t="shared" ref="R12" si="21">AA12+AJ12</f>
        <v>0</v>
      </c>
      <c r="S12" s="74">
        <f t="shared" ref="S12" si="22">AB12+AK12</f>
        <v>0</v>
      </c>
      <c r="T12" s="74">
        <f t="shared" ref="T12" si="23">AC12+AL12</f>
        <v>0</v>
      </c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58"/>
      <c r="AP12" s="58"/>
      <c r="AQ12" s="58"/>
      <c r="AR12" s="58"/>
      <c r="AS12" s="58"/>
      <c r="AT12" s="58"/>
      <c r="AU12" s="58"/>
      <c r="BA12" s="82"/>
      <c r="BB12" s="82"/>
      <c r="BC12" s="82"/>
      <c r="BD12" s="82"/>
      <c r="BE12" s="82"/>
      <c r="BF12" s="82"/>
    </row>
    <row r="13" spans="1:62" s="42" customFormat="1" ht="15" customHeight="1">
      <c r="A13" s="53">
        <v>11</v>
      </c>
      <c r="B13" s="44" t="s">
        <v>7</v>
      </c>
      <c r="C13" s="63">
        <f t="shared" ref="C13:C17" si="24">SUM(D13:K13)</f>
        <v>5916269.9199999999</v>
      </c>
      <c r="D13" s="74">
        <v>2142751.02</v>
      </c>
      <c r="E13" s="74">
        <v>984467.6</v>
      </c>
      <c r="F13" s="74">
        <v>529018.30000000005</v>
      </c>
      <c r="G13" s="74">
        <v>53957</v>
      </c>
      <c r="H13" s="74">
        <v>1442759.4</v>
      </c>
      <c r="I13" s="74">
        <v>525664.1</v>
      </c>
      <c r="J13" s="74">
        <v>237652.5</v>
      </c>
      <c r="K13" s="74"/>
      <c r="L13" s="63">
        <f t="shared" ref="L13" si="25">SUM(M13:T13)</f>
        <v>5848210.9614600018</v>
      </c>
      <c r="M13" s="74">
        <v>2002314.4683499997</v>
      </c>
      <c r="N13" s="74">
        <v>943532.66836000036</v>
      </c>
      <c r="O13" s="74">
        <v>481266.65867000003</v>
      </c>
      <c r="P13" s="74">
        <v>57368.989089999995</v>
      </c>
      <c r="Q13" s="74">
        <v>1583799.9078500012</v>
      </c>
      <c r="R13" s="74">
        <v>602811.75171000056</v>
      </c>
      <c r="S13" s="74">
        <v>177116.51742999992</v>
      </c>
      <c r="T13" s="74">
        <f t="shared" ref="T13" si="26">AC13+AL13</f>
        <v>0</v>
      </c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58"/>
      <c r="AP13" s="58"/>
      <c r="AQ13" s="58"/>
      <c r="AR13" s="58"/>
      <c r="AS13" s="58"/>
      <c r="AT13" s="58"/>
      <c r="AU13" s="58"/>
    </row>
    <row r="14" spans="1:62">
      <c r="A14" s="53">
        <v>12</v>
      </c>
      <c r="B14" s="3" t="s">
        <v>83</v>
      </c>
      <c r="C14" s="63">
        <f>SUM(D14:K14)</f>
        <v>5636816.5499999998</v>
      </c>
      <c r="D14" s="74">
        <v>2087893.83</v>
      </c>
      <c r="E14" s="74">
        <v>746748.17</v>
      </c>
      <c r="F14" s="74">
        <v>545907.32999999996</v>
      </c>
      <c r="G14" s="74">
        <v>124561.75</v>
      </c>
      <c r="H14" s="74">
        <v>981866.34</v>
      </c>
      <c r="I14" s="74">
        <v>687294</v>
      </c>
      <c r="J14" s="74">
        <v>462545.13</v>
      </c>
      <c r="K14" s="74"/>
      <c r="L14" s="63">
        <f>2400889569.45/1000</f>
        <v>2400889.5694499998</v>
      </c>
      <c r="M14" s="78"/>
      <c r="N14" s="78"/>
      <c r="O14" s="78"/>
      <c r="P14" s="78"/>
      <c r="Q14" s="78"/>
      <c r="R14" s="78"/>
      <c r="S14" s="78"/>
      <c r="T14" s="78"/>
      <c r="AM14" s="3"/>
      <c r="AN14" s="3"/>
      <c r="AO14" s="3"/>
      <c r="AP14" s="3"/>
      <c r="AQ14" s="3"/>
      <c r="AR14" s="3"/>
      <c r="AS14" s="58"/>
      <c r="AT14" s="58"/>
      <c r="AU14" s="58"/>
      <c r="AV14" s="58"/>
      <c r="AW14" s="58"/>
      <c r="AX14" s="58"/>
      <c r="BF14" s="54"/>
      <c r="BG14" s="31"/>
      <c r="BH14" s="31"/>
      <c r="BI14" s="31"/>
      <c r="BJ14" s="31"/>
    </row>
    <row r="15" spans="1:62" s="42" customFormat="1" ht="15" customHeight="1">
      <c r="A15" s="53">
        <v>13</v>
      </c>
      <c r="B15" s="70" t="s">
        <v>22</v>
      </c>
      <c r="C15" s="63">
        <f t="shared" ref="C15" si="27">SUM(D15:K15)</f>
        <v>1924407</v>
      </c>
      <c r="D15" s="74"/>
      <c r="E15" s="74"/>
      <c r="F15" s="74">
        <v>1924407</v>
      </c>
      <c r="G15" s="74"/>
      <c r="H15" s="74"/>
      <c r="I15" s="74"/>
      <c r="J15" s="74"/>
      <c r="K15" s="74"/>
      <c r="L15" s="63">
        <f t="shared" ref="L15" si="28">SUM(M15:T15)</f>
        <v>1079805</v>
      </c>
      <c r="M15" s="74">
        <f t="shared" ref="M15" si="29">V15+AE15</f>
        <v>0</v>
      </c>
      <c r="N15" s="74">
        <f t="shared" ref="N15" si="30">W15+AF15</f>
        <v>0</v>
      </c>
      <c r="O15" s="74">
        <v>1079805</v>
      </c>
      <c r="P15" s="74">
        <f t="shared" ref="P15" si="31">Y15+AH15</f>
        <v>0</v>
      </c>
      <c r="Q15" s="74">
        <f t="shared" ref="Q15" si="32">Z15+AI15</f>
        <v>0</v>
      </c>
      <c r="R15" s="74">
        <f t="shared" ref="R15" si="33">AA15+AJ15</f>
        <v>0</v>
      </c>
      <c r="S15" s="74">
        <f t="shared" ref="S15" si="34">AB15+AK15</f>
        <v>0</v>
      </c>
      <c r="T15" s="74">
        <f t="shared" ref="T15" si="35">AC15+AL15</f>
        <v>0</v>
      </c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58"/>
      <c r="AP15" s="58"/>
      <c r="AQ15" s="58"/>
      <c r="AR15" s="58"/>
      <c r="AS15" s="58"/>
      <c r="AT15" s="58"/>
      <c r="AU15" s="58"/>
    </row>
    <row r="16" spans="1:62" s="21" customFormat="1" ht="15" customHeight="1">
      <c r="A16" s="53">
        <v>14</v>
      </c>
      <c r="B16" s="44" t="s">
        <v>14</v>
      </c>
      <c r="C16" s="63">
        <f t="shared" si="24"/>
        <v>1777996.5185100008</v>
      </c>
      <c r="D16" s="74">
        <v>28493</v>
      </c>
      <c r="E16" s="74">
        <v>1749503.5185100008</v>
      </c>
      <c r="F16" s="74"/>
      <c r="G16" s="74"/>
      <c r="H16" s="74"/>
      <c r="I16" s="74"/>
      <c r="J16" s="74"/>
      <c r="K16" s="74"/>
      <c r="L16" s="63">
        <f t="shared" ref="L16:L18" si="36">SUM(M16:T16)</f>
        <v>1333801.6693200006</v>
      </c>
      <c r="M16" s="74">
        <v>8174.543630000001</v>
      </c>
      <c r="N16" s="74">
        <v>1325627.1256900006</v>
      </c>
      <c r="O16" s="74">
        <f t="shared" ref="O16:O18" si="37">X16+AG16</f>
        <v>0</v>
      </c>
      <c r="P16" s="74">
        <f t="shared" ref="P16:P18" si="38">Y16+AH16</f>
        <v>0</v>
      </c>
      <c r="Q16" s="74">
        <f t="shared" ref="Q16:Q18" si="39">Z16+AI16</f>
        <v>0</v>
      </c>
      <c r="R16" s="74">
        <f t="shared" ref="R16" si="40">AA16+AJ16</f>
        <v>0</v>
      </c>
      <c r="S16" s="74">
        <f t="shared" ref="S16:S18" si="41">AB16+AK16</f>
        <v>0</v>
      </c>
      <c r="T16" s="74">
        <f t="shared" ref="T16:T18" si="42">AC16+AL16</f>
        <v>0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58"/>
      <c r="AP16" s="58"/>
      <c r="AQ16" s="58"/>
      <c r="AR16" s="58"/>
      <c r="AS16" s="58"/>
      <c r="AT16" s="58"/>
      <c r="AU16" s="58"/>
    </row>
    <row r="17" spans="1:58">
      <c r="A17" s="53">
        <v>15</v>
      </c>
      <c r="B17" s="44" t="s">
        <v>23</v>
      </c>
      <c r="C17" s="63">
        <f t="shared" si="24"/>
        <v>1137472.3152099999</v>
      </c>
      <c r="D17" s="74">
        <v>228618.45898000002</v>
      </c>
      <c r="E17" s="74">
        <v>362736.65549999999</v>
      </c>
      <c r="F17" s="74"/>
      <c r="G17" s="74"/>
      <c r="H17" s="74"/>
      <c r="I17" s="74">
        <v>188690.17637999996</v>
      </c>
      <c r="J17" s="74">
        <v>117579.23325000002</v>
      </c>
      <c r="K17" s="74">
        <v>239847.7911</v>
      </c>
      <c r="L17" s="63">
        <f t="shared" si="36"/>
        <v>565815.87144999998</v>
      </c>
      <c r="M17" s="74">
        <v>85214.829300000012</v>
      </c>
      <c r="N17" s="74">
        <v>145903.00370999999</v>
      </c>
      <c r="O17" s="74">
        <f t="shared" si="37"/>
        <v>0</v>
      </c>
      <c r="P17" s="74">
        <f t="shared" si="38"/>
        <v>0</v>
      </c>
      <c r="Q17" s="74">
        <f t="shared" si="39"/>
        <v>0</v>
      </c>
      <c r="R17" s="74">
        <v>155058.71041000003</v>
      </c>
      <c r="S17" s="74">
        <v>32122.258280000002</v>
      </c>
      <c r="T17" s="74">
        <v>147517.06975000002</v>
      </c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O17" s="58"/>
      <c r="AP17" s="58"/>
      <c r="AQ17" s="58"/>
      <c r="AR17" s="58"/>
      <c r="AS17" s="58"/>
      <c r="AT17" s="58"/>
      <c r="AU17" s="58"/>
      <c r="AV17"/>
      <c r="AW17"/>
      <c r="AX17"/>
      <c r="AY17"/>
      <c r="AZ17"/>
      <c r="BA17"/>
      <c r="BB17"/>
      <c r="BC17"/>
      <c r="BD17"/>
      <c r="BE17"/>
      <c r="BF17"/>
    </row>
    <row r="18" spans="1:58" s="65" customFormat="1">
      <c r="A18" s="53">
        <v>16</v>
      </c>
      <c r="B18" s="44" t="s">
        <v>50</v>
      </c>
      <c r="C18" s="63">
        <f>SUM(D18:K18)</f>
        <v>94733</v>
      </c>
      <c r="D18" s="74"/>
      <c r="E18" s="74"/>
      <c r="F18" s="74"/>
      <c r="G18" s="74"/>
      <c r="H18" s="74"/>
      <c r="I18" s="74">
        <v>94733</v>
      </c>
      <c r="J18" s="74"/>
      <c r="K18" s="74"/>
      <c r="L18" s="63">
        <f t="shared" si="36"/>
        <v>58869.5</v>
      </c>
      <c r="M18" s="74">
        <f t="shared" ref="M18" si="43">V18+AE18</f>
        <v>0</v>
      </c>
      <c r="N18" s="74"/>
      <c r="O18" s="74">
        <f t="shared" si="37"/>
        <v>0</v>
      </c>
      <c r="P18" s="74">
        <f t="shared" si="38"/>
        <v>0</v>
      </c>
      <c r="Q18" s="74">
        <f t="shared" si="39"/>
        <v>0</v>
      </c>
      <c r="R18" s="74">
        <v>58869.5</v>
      </c>
      <c r="S18" s="74">
        <f t="shared" si="41"/>
        <v>0</v>
      </c>
      <c r="T18" s="74">
        <f t="shared" si="42"/>
        <v>0</v>
      </c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</row>
    <row r="19" spans="1:58">
      <c r="C19" s="78"/>
      <c r="D19" s="78"/>
      <c r="E19" s="78"/>
      <c r="F19" s="78"/>
      <c r="G19" s="78"/>
      <c r="H19" s="78"/>
      <c r="I19" s="78"/>
      <c r="J19" s="78"/>
      <c r="K19" s="78"/>
      <c r="L19" s="78"/>
    </row>
    <row r="20" spans="1:58"/>
    <row r="21" spans="1:58">
      <c r="C21" s="78"/>
    </row>
    <row r="22" spans="1:58"/>
    <row r="23" spans="1:58"/>
    <row r="24" spans="1:58"/>
    <row r="25" spans="1:58"/>
    <row r="26" spans="1:58"/>
    <row r="27" spans="1:58"/>
    <row r="28" spans="1:58"/>
    <row r="29" spans="1:58"/>
    <row r="30" spans="1:58"/>
    <row r="31" spans="1:58"/>
    <row r="32" spans="1:58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</sheetData>
  <mergeCells count="4">
    <mergeCell ref="A1:A2"/>
    <mergeCell ref="B1:B2"/>
    <mergeCell ref="L1:T1"/>
    <mergeCell ref="C1:K1"/>
  </mergeCells>
  <pageMargins left="0.7" right="0.7" top="0.75" bottom="0.75" header="0.3" footer="0.3"/>
  <pageSetup paperSize="9" scale="3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54"/>
  <sheetViews>
    <sheetView zoomScale="110" zoomScaleNormal="110" zoomScalePageLayoutView="110" workbookViewId="0">
      <pane xSplit="1" ySplit="2" topLeftCell="F3" activePane="bottomRight" state="frozen"/>
      <selection pane="topRight" activeCell="D1" sqref="D1"/>
      <selection pane="bottomLeft" activeCell="A4" sqref="A4"/>
      <selection pane="bottomRight" activeCell="A12" sqref="A12"/>
    </sheetView>
  </sheetViews>
  <sheetFormatPr defaultColWidth="0" defaultRowHeight="0" customHeight="1" zeroHeight="1"/>
  <cols>
    <col min="1" max="1" width="15.81640625" customWidth="1"/>
    <col min="2" max="7" width="15.81640625" style="65" customWidth="1"/>
    <col min="8" max="8" width="18.1796875" style="31" customWidth="1"/>
    <col min="9" max="9" width="17" style="31" customWidth="1"/>
    <col min="10" max="10" width="16" style="31" customWidth="1"/>
    <col min="11" max="11" width="14.90625" style="31" customWidth="1"/>
    <col min="12" max="12" width="13.36328125" style="31" customWidth="1"/>
    <col min="13" max="13" width="13.90625" style="31" customWidth="1"/>
    <col min="14" max="16" width="18.26953125" style="10" customWidth="1"/>
    <col min="17" max="17" width="19.26953125" customWidth="1"/>
    <col min="18" max="18" width="25.26953125" customWidth="1"/>
    <col min="19" max="19" width="19.1796875" customWidth="1"/>
    <col min="20" max="25" width="9.1796875" hidden="1" customWidth="1"/>
    <col min="26" max="26" width="23.26953125" hidden="1" customWidth="1"/>
    <col min="27" max="27" width="15.26953125" hidden="1" customWidth="1"/>
    <col min="28" max="28" width="20.7265625" hidden="1" customWidth="1"/>
    <col min="29" max="29" width="28.7265625" hidden="1" customWidth="1"/>
    <col min="30" max="16384" width="9.1796875" hidden="1"/>
  </cols>
  <sheetData>
    <row r="1" spans="1:16383" ht="28.5" customHeight="1">
      <c r="A1" s="99" t="s">
        <v>0</v>
      </c>
      <c r="B1" s="101" t="s">
        <v>78</v>
      </c>
      <c r="C1" s="102"/>
      <c r="D1" s="102"/>
      <c r="E1" s="101" t="s">
        <v>15</v>
      </c>
      <c r="F1" s="102"/>
      <c r="G1" s="102"/>
      <c r="H1" s="101" t="s">
        <v>64</v>
      </c>
      <c r="I1" s="102"/>
      <c r="J1" s="102"/>
      <c r="K1" s="101" t="s">
        <v>15</v>
      </c>
      <c r="L1" s="102"/>
      <c r="M1" s="102"/>
      <c r="N1" s="65"/>
      <c r="O1" s="65"/>
      <c r="P1" s="65"/>
      <c r="Q1" s="65"/>
      <c r="R1" s="65"/>
      <c r="S1" s="65"/>
      <c r="Z1" s="39"/>
      <c r="AA1" s="39"/>
      <c r="AB1" s="39"/>
      <c r="AC1" s="39"/>
    </row>
    <row r="2" spans="1:16383" ht="73.5" customHeight="1">
      <c r="A2" s="100"/>
      <c r="B2" s="22"/>
      <c r="C2" s="23" t="s">
        <v>5</v>
      </c>
      <c r="D2" s="23" t="s">
        <v>4</v>
      </c>
      <c r="E2" s="30" t="s">
        <v>18</v>
      </c>
      <c r="F2" s="30" t="s">
        <v>19</v>
      </c>
      <c r="G2" s="30" t="s">
        <v>20</v>
      </c>
      <c r="H2" s="22"/>
      <c r="I2" s="23" t="s">
        <v>5</v>
      </c>
      <c r="J2" s="23" t="s">
        <v>4</v>
      </c>
      <c r="K2" s="30" t="s">
        <v>18</v>
      </c>
      <c r="L2" s="30" t="s">
        <v>19</v>
      </c>
      <c r="M2" s="30" t="s">
        <v>20</v>
      </c>
      <c r="N2" s="65"/>
      <c r="O2" s="65"/>
      <c r="P2" s="65"/>
      <c r="Q2" s="65"/>
      <c r="R2" s="65"/>
      <c r="S2" s="65"/>
      <c r="Z2" s="39"/>
      <c r="AA2" s="39"/>
      <c r="AB2" s="39"/>
      <c r="AC2" s="39"/>
    </row>
    <row r="3" spans="1:16383" s="65" customFormat="1" ht="19.5" customHeight="1">
      <c r="A3" s="44" t="s">
        <v>39</v>
      </c>
      <c r="B3" s="63">
        <f t="shared" ref="B3:B8" si="0">SUM(C3:D3)</f>
        <v>49257705.04512018</v>
      </c>
      <c r="C3" s="64">
        <v>44098989.55570019</v>
      </c>
      <c r="D3" s="64">
        <v>5158715.489419993</v>
      </c>
      <c r="E3" s="84">
        <v>99.76</v>
      </c>
      <c r="F3" s="84">
        <v>0.02</v>
      </c>
      <c r="G3" s="84">
        <f>100-E3-F3</f>
        <v>0.21999999999999489</v>
      </c>
      <c r="H3" s="63">
        <f>SUM(I3:J3)</f>
        <v>28925476.321500048</v>
      </c>
      <c r="I3" s="64">
        <v>24105320.085380081</v>
      </c>
      <c r="J3" s="64">
        <v>4820156.2361199679</v>
      </c>
      <c r="K3" s="84" t="s">
        <v>24</v>
      </c>
      <c r="L3" s="84" t="s">
        <v>24</v>
      </c>
      <c r="M3" s="84" t="s">
        <v>24</v>
      </c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  <c r="HB3" s="61"/>
      <c r="HC3" s="61"/>
      <c r="HD3" s="61"/>
      <c r="HE3" s="61"/>
      <c r="HF3" s="61"/>
      <c r="HG3" s="61"/>
      <c r="HH3" s="61"/>
      <c r="HI3" s="61"/>
      <c r="HJ3" s="61"/>
      <c r="HK3" s="61"/>
      <c r="HL3" s="61"/>
      <c r="HM3" s="61"/>
      <c r="HN3" s="61"/>
      <c r="HO3" s="61"/>
      <c r="HP3" s="61"/>
      <c r="HQ3" s="61"/>
      <c r="HR3" s="61"/>
      <c r="HS3" s="61"/>
      <c r="HT3" s="61"/>
      <c r="HU3" s="61"/>
      <c r="HV3" s="61"/>
      <c r="HW3" s="61"/>
      <c r="HX3" s="61"/>
      <c r="HY3" s="61"/>
      <c r="HZ3" s="61"/>
      <c r="IA3" s="61"/>
      <c r="IB3" s="61"/>
      <c r="IC3" s="61"/>
      <c r="ID3" s="61"/>
      <c r="IE3" s="61"/>
      <c r="IF3" s="61"/>
      <c r="IG3" s="61"/>
      <c r="IH3" s="61"/>
      <c r="II3" s="61"/>
      <c r="IJ3" s="61"/>
      <c r="IK3" s="61"/>
      <c r="IL3" s="61"/>
      <c r="IM3" s="61"/>
      <c r="IN3" s="61"/>
      <c r="IO3" s="61"/>
      <c r="IP3" s="61"/>
      <c r="IQ3" s="61"/>
      <c r="IR3" s="61"/>
      <c r="IS3" s="61"/>
      <c r="IT3" s="61"/>
      <c r="IU3" s="61"/>
      <c r="IV3" s="61"/>
      <c r="IW3" s="61"/>
      <c r="IX3" s="61"/>
      <c r="IY3" s="61"/>
      <c r="IZ3" s="61"/>
      <c r="JA3" s="61"/>
      <c r="JB3" s="61"/>
      <c r="JC3" s="61"/>
      <c r="JD3" s="61"/>
      <c r="JE3" s="61"/>
      <c r="JF3" s="61"/>
      <c r="JG3" s="61"/>
      <c r="JH3" s="61"/>
      <c r="JI3" s="61"/>
      <c r="JJ3" s="61"/>
      <c r="JK3" s="61"/>
      <c r="JL3" s="61"/>
      <c r="JM3" s="61"/>
      <c r="JN3" s="61"/>
      <c r="JO3" s="61"/>
      <c r="JP3" s="61"/>
      <c r="JQ3" s="61"/>
      <c r="JR3" s="61"/>
      <c r="JS3" s="61"/>
      <c r="JT3" s="61"/>
      <c r="JU3" s="61"/>
      <c r="JV3" s="61"/>
      <c r="JW3" s="61"/>
      <c r="JX3" s="61"/>
      <c r="JY3" s="61"/>
      <c r="JZ3" s="61"/>
      <c r="KA3" s="61"/>
      <c r="KB3" s="61"/>
      <c r="KC3" s="61"/>
      <c r="KD3" s="61"/>
      <c r="KE3" s="61"/>
      <c r="KF3" s="61"/>
      <c r="KG3" s="61"/>
      <c r="KH3" s="61"/>
      <c r="KI3" s="61"/>
      <c r="KJ3" s="61"/>
      <c r="KK3" s="61"/>
      <c r="KL3" s="61"/>
      <c r="KM3" s="61"/>
      <c r="KN3" s="61"/>
      <c r="KO3" s="61"/>
      <c r="KP3" s="61"/>
      <c r="KQ3" s="61"/>
      <c r="KR3" s="61"/>
      <c r="KS3" s="61"/>
      <c r="KT3" s="61"/>
      <c r="KU3" s="61"/>
      <c r="KV3" s="61"/>
      <c r="KW3" s="61"/>
      <c r="KX3" s="61"/>
      <c r="KY3" s="61"/>
      <c r="KZ3" s="61"/>
      <c r="LA3" s="61"/>
      <c r="LB3" s="61"/>
      <c r="LC3" s="61"/>
      <c r="LD3" s="61"/>
      <c r="LE3" s="61"/>
      <c r="LF3" s="61"/>
      <c r="LG3" s="61"/>
      <c r="LH3" s="61"/>
      <c r="LI3" s="61"/>
      <c r="LJ3" s="61"/>
      <c r="LK3" s="61"/>
      <c r="LL3" s="61"/>
      <c r="LM3" s="61"/>
      <c r="LN3" s="61"/>
      <c r="LO3" s="61"/>
      <c r="LP3" s="61"/>
      <c r="LQ3" s="61"/>
      <c r="LR3" s="61"/>
      <c r="LS3" s="61"/>
      <c r="LT3" s="61"/>
      <c r="LU3" s="61"/>
      <c r="LV3" s="61"/>
      <c r="LW3" s="61"/>
      <c r="LX3" s="61"/>
      <c r="LY3" s="61"/>
      <c r="LZ3" s="61"/>
      <c r="MA3" s="61"/>
      <c r="MB3" s="61"/>
      <c r="MC3" s="61"/>
      <c r="MD3" s="61"/>
      <c r="ME3" s="61"/>
      <c r="MF3" s="61"/>
      <c r="MG3" s="61"/>
      <c r="MH3" s="61"/>
      <c r="MI3" s="61"/>
      <c r="MJ3" s="61"/>
      <c r="MK3" s="61"/>
      <c r="ML3" s="61"/>
      <c r="MM3" s="61"/>
      <c r="MN3" s="61"/>
      <c r="MO3" s="61"/>
      <c r="MP3" s="61"/>
      <c r="MQ3" s="61"/>
      <c r="MR3" s="61"/>
      <c r="MS3" s="61"/>
      <c r="MT3" s="61"/>
      <c r="MU3" s="61"/>
      <c r="MV3" s="61"/>
      <c r="MW3" s="61"/>
      <c r="MX3" s="61"/>
      <c r="MY3" s="61"/>
      <c r="MZ3" s="61"/>
      <c r="NA3" s="61"/>
      <c r="NB3" s="61"/>
      <c r="NC3" s="61"/>
      <c r="ND3" s="61"/>
      <c r="NE3" s="61"/>
      <c r="NF3" s="61"/>
      <c r="NG3" s="61"/>
      <c r="NH3" s="61"/>
      <c r="NI3" s="61"/>
      <c r="NJ3" s="61"/>
      <c r="NK3" s="61"/>
      <c r="NL3" s="61"/>
      <c r="NM3" s="61"/>
      <c r="NN3" s="61"/>
      <c r="NO3" s="61"/>
      <c r="NP3" s="61"/>
      <c r="NQ3" s="61"/>
      <c r="NR3" s="61"/>
      <c r="NS3" s="61"/>
      <c r="NT3" s="61"/>
      <c r="NU3" s="61"/>
      <c r="NV3" s="61"/>
      <c r="NW3" s="61"/>
      <c r="NX3" s="61"/>
      <c r="NY3" s="61"/>
      <c r="NZ3" s="61"/>
      <c r="OA3" s="61"/>
      <c r="OB3" s="61"/>
      <c r="OC3" s="61"/>
      <c r="OD3" s="61"/>
      <c r="OE3" s="61"/>
      <c r="OF3" s="61"/>
      <c r="OG3" s="61"/>
      <c r="OH3" s="61"/>
      <c r="OI3" s="61"/>
      <c r="OJ3" s="61"/>
      <c r="OK3" s="61"/>
      <c r="OL3" s="61"/>
      <c r="OM3" s="61"/>
      <c r="ON3" s="61"/>
      <c r="OO3" s="61"/>
      <c r="OP3" s="61"/>
      <c r="OQ3" s="61"/>
      <c r="OR3" s="61"/>
      <c r="OS3" s="61"/>
      <c r="OT3" s="61"/>
      <c r="OU3" s="61"/>
      <c r="OV3" s="61"/>
      <c r="OW3" s="61"/>
      <c r="OX3" s="61"/>
      <c r="OY3" s="61"/>
      <c r="OZ3" s="61"/>
      <c r="PA3" s="61"/>
      <c r="PB3" s="61"/>
      <c r="PC3" s="61"/>
      <c r="PD3" s="61"/>
      <c r="PE3" s="61"/>
      <c r="PF3" s="61"/>
      <c r="PG3" s="61"/>
      <c r="PH3" s="61"/>
      <c r="PI3" s="61"/>
      <c r="PJ3" s="61"/>
      <c r="PK3" s="61"/>
      <c r="PL3" s="61"/>
      <c r="PM3" s="61"/>
      <c r="PN3" s="61"/>
      <c r="PO3" s="61"/>
      <c r="PP3" s="61"/>
      <c r="PQ3" s="61"/>
      <c r="PR3" s="61"/>
      <c r="PS3" s="61"/>
      <c r="PT3" s="61"/>
      <c r="PU3" s="61"/>
      <c r="PV3" s="61"/>
      <c r="PW3" s="61"/>
      <c r="PX3" s="61"/>
      <c r="PY3" s="61"/>
      <c r="PZ3" s="61"/>
      <c r="QA3" s="61"/>
      <c r="QB3" s="61"/>
      <c r="QC3" s="61"/>
      <c r="QD3" s="61"/>
      <c r="QE3" s="61"/>
      <c r="QF3" s="61"/>
      <c r="QG3" s="61"/>
      <c r="QH3" s="61"/>
      <c r="QI3" s="61"/>
      <c r="QJ3" s="61"/>
      <c r="QK3" s="61"/>
      <c r="QL3" s="61"/>
      <c r="QM3" s="61"/>
      <c r="QN3" s="61"/>
      <c r="QO3" s="61"/>
      <c r="QP3" s="61"/>
      <c r="QQ3" s="61"/>
      <c r="QR3" s="61"/>
      <c r="QS3" s="61"/>
      <c r="QT3" s="61"/>
      <c r="QU3" s="61"/>
      <c r="QV3" s="61"/>
      <c r="QW3" s="61"/>
      <c r="QX3" s="61"/>
      <c r="QY3" s="61"/>
      <c r="QZ3" s="61"/>
      <c r="RA3" s="61"/>
      <c r="RB3" s="61"/>
      <c r="RC3" s="61"/>
      <c r="RD3" s="61"/>
      <c r="RE3" s="61"/>
      <c r="RF3" s="61"/>
      <c r="RG3" s="61"/>
      <c r="RH3" s="61"/>
      <c r="RI3" s="61"/>
      <c r="RJ3" s="61"/>
      <c r="RK3" s="61"/>
      <c r="RL3" s="61"/>
      <c r="RM3" s="61"/>
      <c r="RN3" s="61"/>
      <c r="RO3" s="61"/>
      <c r="RP3" s="61"/>
      <c r="RQ3" s="61"/>
      <c r="RR3" s="61"/>
      <c r="RS3" s="61"/>
      <c r="RT3" s="61"/>
      <c r="RU3" s="61"/>
      <c r="RV3" s="61"/>
      <c r="RW3" s="61"/>
      <c r="RX3" s="61"/>
      <c r="RY3" s="61"/>
      <c r="RZ3" s="61"/>
      <c r="SA3" s="61"/>
      <c r="SB3" s="61"/>
      <c r="SC3" s="61"/>
      <c r="SD3" s="61"/>
      <c r="SE3" s="61"/>
      <c r="SF3" s="61"/>
      <c r="SG3" s="61"/>
      <c r="SH3" s="61"/>
      <c r="SI3" s="61"/>
      <c r="SJ3" s="61"/>
      <c r="SK3" s="61"/>
      <c r="SL3" s="61"/>
      <c r="SM3" s="61"/>
      <c r="SN3" s="61"/>
      <c r="SO3" s="61"/>
      <c r="SP3" s="61"/>
      <c r="SQ3" s="61"/>
      <c r="SR3" s="61"/>
      <c r="SS3" s="61"/>
      <c r="ST3" s="61"/>
      <c r="SU3" s="61"/>
      <c r="SV3" s="61"/>
      <c r="SW3" s="61"/>
      <c r="SX3" s="61"/>
      <c r="SY3" s="61"/>
      <c r="SZ3" s="61"/>
      <c r="TA3" s="61"/>
      <c r="TB3" s="61"/>
      <c r="TC3" s="61"/>
      <c r="TD3" s="61"/>
      <c r="TE3" s="61"/>
      <c r="TF3" s="61"/>
      <c r="TG3" s="61"/>
      <c r="TH3" s="61"/>
      <c r="TI3" s="61"/>
      <c r="TJ3" s="61"/>
      <c r="TK3" s="61"/>
      <c r="TL3" s="61"/>
      <c r="TM3" s="61"/>
      <c r="TN3" s="61"/>
      <c r="TO3" s="61"/>
      <c r="TP3" s="61"/>
      <c r="TQ3" s="61"/>
      <c r="TR3" s="61"/>
      <c r="TS3" s="61"/>
      <c r="TT3" s="61"/>
      <c r="TU3" s="61"/>
      <c r="TV3" s="61"/>
      <c r="TW3" s="61"/>
      <c r="TX3" s="61"/>
      <c r="TY3" s="61"/>
      <c r="TZ3" s="61"/>
      <c r="UA3" s="61"/>
      <c r="UB3" s="61"/>
      <c r="UC3" s="61"/>
      <c r="UD3" s="61"/>
      <c r="UE3" s="61"/>
      <c r="UF3" s="61"/>
      <c r="UG3" s="61"/>
      <c r="UH3" s="61"/>
      <c r="UI3" s="61"/>
      <c r="UJ3" s="61"/>
      <c r="UK3" s="61"/>
      <c r="UL3" s="61"/>
      <c r="UM3" s="61"/>
      <c r="UN3" s="61"/>
      <c r="UO3" s="61"/>
      <c r="UP3" s="61"/>
      <c r="UQ3" s="61"/>
      <c r="UR3" s="61"/>
      <c r="US3" s="61"/>
      <c r="UT3" s="61"/>
      <c r="UU3" s="61"/>
      <c r="UV3" s="61"/>
      <c r="UW3" s="61"/>
      <c r="UX3" s="61"/>
      <c r="UY3" s="61"/>
      <c r="UZ3" s="61"/>
      <c r="VA3" s="61"/>
      <c r="VB3" s="61"/>
      <c r="VC3" s="61"/>
      <c r="VD3" s="61"/>
      <c r="VE3" s="61"/>
      <c r="VF3" s="61"/>
      <c r="VG3" s="61"/>
      <c r="VH3" s="61"/>
      <c r="VI3" s="61"/>
      <c r="VJ3" s="61"/>
      <c r="VK3" s="61"/>
      <c r="VL3" s="61"/>
      <c r="VM3" s="61"/>
      <c r="VN3" s="61"/>
      <c r="VO3" s="61"/>
      <c r="VP3" s="61"/>
      <c r="VQ3" s="61"/>
      <c r="VR3" s="61"/>
      <c r="VS3" s="61"/>
      <c r="VT3" s="61"/>
      <c r="VU3" s="61"/>
      <c r="VV3" s="61"/>
      <c r="VW3" s="61"/>
      <c r="VX3" s="61"/>
      <c r="VY3" s="61"/>
      <c r="VZ3" s="61"/>
      <c r="WA3" s="61"/>
      <c r="WB3" s="61"/>
      <c r="WC3" s="61"/>
      <c r="WD3" s="61"/>
      <c r="WE3" s="61"/>
      <c r="WF3" s="61"/>
      <c r="WG3" s="61"/>
      <c r="WH3" s="61"/>
      <c r="WI3" s="61"/>
      <c r="WJ3" s="61"/>
      <c r="WK3" s="61"/>
      <c r="WL3" s="61"/>
      <c r="WM3" s="61"/>
      <c r="WN3" s="61"/>
      <c r="WO3" s="61"/>
      <c r="WP3" s="61"/>
      <c r="WQ3" s="61"/>
      <c r="WR3" s="61"/>
      <c r="WS3" s="61"/>
      <c r="WT3" s="61"/>
      <c r="WU3" s="61"/>
      <c r="WV3" s="61"/>
      <c r="WW3" s="61"/>
      <c r="WX3" s="61"/>
      <c r="WY3" s="61"/>
      <c r="WZ3" s="61"/>
      <c r="XA3" s="61"/>
      <c r="XB3" s="61"/>
      <c r="XC3" s="61"/>
      <c r="XD3" s="61"/>
      <c r="XE3" s="61"/>
      <c r="XF3" s="61"/>
      <c r="XG3" s="61"/>
      <c r="XH3" s="61"/>
      <c r="XI3" s="61"/>
      <c r="XJ3" s="61"/>
      <c r="XK3" s="61"/>
      <c r="XL3" s="61"/>
      <c r="XM3" s="61"/>
      <c r="XN3" s="61"/>
      <c r="XO3" s="61"/>
      <c r="XP3" s="61"/>
      <c r="XQ3" s="61"/>
      <c r="XR3" s="61"/>
      <c r="XS3" s="61"/>
      <c r="XT3" s="61"/>
      <c r="XU3" s="61"/>
      <c r="XV3" s="61"/>
      <c r="XW3" s="61"/>
      <c r="XX3" s="61"/>
      <c r="XY3" s="61"/>
      <c r="XZ3" s="61"/>
      <c r="YA3" s="61"/>
      <c r="YB3" s="61"/>
      <c r="YC3" s="61"/>
      <c r="YD3" s="61"/>
      <c r="YE3" s="61"/>
      <c r="YF3" s="61"/>
      <c r="YG3" s="61"/>
      <c r="YH3" s="61"/>
      <c r="YI3" s="61"/>
      <c r="YJ3" s="61"/>
      <c r="YK3" s="61"/>
      <c r="YL3" s="61"/>
      <c r="YM3" s="61"/>
      <c r="YN3" s="61"/>
      <c r="YO3" s="61"/>
      <c r="YP3" s="61"/>
      <c r="YQ3" s="61"/>
      <c r="YR3" s="61"/>
      <c r="YS3" s="61"/>
      <c r="YT3" s="61"/>
      <c r="YU3" s="61"/>
      <c r="YV3" s="61"/>
      <c r="YW3" s="61"/>
      <c r="YX3" s="61"/>
      <c r="YY3" s="61"/>
      <c r="YZ3" s="61"/>
      <c r="ZA3" s="61"/>
      <c r="ZB3" s="61"/>
      <c r="ZC3" s="61"/>
      <c r="ZD3" s="61"/>
      <c r="ZE3" s="61"/>
      <c r="ZF3" s="61"/>
      <c r="ZG3" s="61"/>
      <c r="ZH3" s="61"/>
      <c r="ZI3" s="61"/>
      <c r="ZJ3" s="61"/>
      <c r="ZK3" s="61"/>
      <c r="ZL3" s="61"/>
      <c r="ZM3" s="61"/>
      <c r="ZN3" s="61"/>
      <c r="ZO3" s="61"/>
      <c r="ZP3" s="61"/>
      <c r="ZQ3" s="61"/>
      <c r="ZR3" s="61"/>
      <c r="ZS3" s="61"/>
      <c r="ZT3" s="61"/>
      <c r="ZU3" s="61"/>
      <c r="ZV3" s="61"/>
      <c r="ZW3" s="61"/>
      <c r="ZX3" s="61"/>
      <c r="ZY3" s="61"/>
      <c r="ZZ3" s="61"/>
      <c r="AAA3" s="61"/>
      <c r="AAB3" s="61"/>
      <c r="AAC3" s="61"/>
      <c r="AAD3" s="61"/>
      <c r="AAE3" s="61"/>
      <c r="AAF3" s="61"/>
      <c r="AAG3" s="61"/>
      <c r="AAH3" s="61"/>
      <c r="AAI3" s="61"/>
      <c r="AAJ3" s="61"/>
      <c r="AAK3" s="61"/>
      <c r="AAL3" s="61"/>
      <c r="AAM3" s="61"/>
      <c r="AAN3" s="61"/>
      <c r="AAO3" s="61"/>
      <c r="AAP3" s="61"/>
      <c r="AAQ3" s="61"/>
      <c r="AAR3" s="61"/>
      <c r="AAS3" s="61"/>
      <c r="AAT3" s="61"/>
      <c r="AAU3" s="61"/>
      <c r="AAV3" s="61"/>
      <c r="AAW3" s="61"/>
      <c r="AAX3" s="61"/>
      <c r="AAY3" s="61"/>
      <c r="AAZ3" s="61"/>
      <c r="ABA3" s="61"/>
      <c r="ABB3" s="61"/>
      <c r="ABC3" s="61"/>
      <c r="ABD3" s="61"/>
      <c r="ABE3" s="61"/>
      <c r="ABF3" s="61"/>
      <c r="ABG3" s="61"/>
      <c r="ABH3" s="61"/>
      <c r="ABI3" s="61"/>
      <c r="ABJ3" s="61"/>
      <c r="ABK3" s="61"/>
      <c r="ABL3" s="61"/>
      <c r="ABM3" s="61"/>
      <c r="ABN3" s="61"/>
      <c r="ABO3" s="61"/>
      <c r="ABP3" s="61"/>
      <c r="ABQ3" s="61"/>
      <c r="ABR3" s="61"/>
      <c r="ABS3" s="61"/>
      <c r="ABT3" s="61"/>
      <c r="ABU3" s="61"/>
      <c r="ABV3" s="61"/>
      <c r="ABW3" s="61"/>
      <c r="ABX3" s="61"/>
      <c r="ABY3" s="61"/>
      <c r="ABZ3" s="61"/>
      <c r="ACA3" s="61"/>
      <c r="ACB3" s="61"/>
      <c r="ACC3" s="61"/>
      <c r="ACD3" s="61"/>
      <c r="ACE3" s="61"/>
      <c r="ACF3" s="61"/>
      <c r="ACG3" s="61"/>
      <c r="ACH3" s="61"/>
      <c r="ACI3" s="61"/>
      <c r="ACJ3" s="61"/>
      <c r="ACK3" s="61"/>
      <c r="ACL3" s="61"/>
      <c r="ACM3" s="61"/>
      <c r="ACN3" s="61"/>
      <c r="ACO3" s="61"/>
      <c r="ACP3" s="61"/>
      <c r="ACQ3" s="61"/>
      <c r="ACR3" s="61"/>
      <c r="ACS3" s="61"/>
      <c r="ACT3" s="61"/>
      <c r="ACU3" s="61"/>
      <c r="ACV3" s="61"/>
      <c r="ACW3" s="61"/>
      <c r="ACX3" s="61"/>
      <c r="ACY3" s="61"/>
      <c r="ACZ3" s="61"/>
      <c r="ADA3" s="61"/>
      <c r="ADB3" s="61"/>
      <c r="ADC3" s="61"/>
      <c r="ADD3" s="61"/>
      <c r="ADE3" s="61"/>
      <c r="ADF3" s="61"/>
      <c r="ADG3" s="61"/>
      <c r="ADH3" s="61"/>
      <c r="ADI3" s="61"/>
      <c r="ADJ3" s="61"/>
      <c r="ADK3" s="61"/>
      <c r="ADL3" s="61"/>
      <c r="ADM3" s="61"/>
      <c r="ADN3" s="61"/>
      <c r="ADO3" s="61"/>
      <c r="ADP3" s="61"/>
      <c r="ADQ3" s="61"/>
      <c r="ADR3" s="61"/>
      <c r="ADS3" s="61"/>
      <c r="ADT3" s="61"/>
      <c r="ADU3" s="61"/>
      <c r="ADV3" s="61"/>
      <c r="ADW3" s="61"/>
      <c r="ADX3" s="61"/>
      <c r="ADY3" s="61"/>
      <c r="ADZ3" s="61"/>
      <c r="AEA3" s="61"/>
      <c r="AEB3" s="61"/>
      <c r="AEC3" s="61"/>
      <c r="AED3" s="61"/>
      <c r="AEE3" s="61"/>
      <c r="AEF3" s="61"/>
      <c r="AEG3" s="61"/>
      <c r="AEH3" s="61"/>
      <c r="AEI3" s="61"/>
      <c r="AEJ3" s="61"/>
      <c r="AEK3" s="61"/>
      <c r="AEL3" s="61"/>
      <c r="AEM3" s="61"/>
      <c r="AEN3" s="61"/>
      <c r="AEO3" s="61"/>
      <c r="AEP3" s="61"/>
      <c r="AEQ3" s="61"/>
      <c r="AER3" s="61"/>
      <c r="AES3" s="61"/>
      <c r="AET3" s="61"/>
      <c r="AEU3" s="61"/>
      <c r="AEV3" s="61"/>
      <c r="AEW3" s="61"/>
      <c r="AEX3" s="61"/>
      <c r="AEY3" s="61"/>
      <c r="AEZ3" s="61"/>
      <c r="AFA3" s="61"/>
      <c r="AFB3" s="61"/>
      <c r="AFC3" s="61"/>
      <c r="AFD3" s="61"/>
      <c r="AFE3" s="61"/>
      <c r="AFF3" s="61"/>
      <c r="AFG3" s="61"/>
      <c r="AFH3" s="61"/>
      <c r="AFI3" s="61"/>
      <c r="AFJ3" s="61"/>
      <c r="AFK3" s="61"/>
      <c r="AFL3" s="61"/>
      <c r="AFM3" s="61"/>
      <c r="AFN3" s="61"/>
      <c r="AFO3" s="61"/>
      <c r="AFP3" s="61"/>
      <c r="AFQ3" s="61"/>
      <c r="AFR3" s="61"/>
      <c r="AFS3" s="61"/>
      <c r="AFT3" s="61"/>
      <c r="AFU3" s="61"/>
      <c r="AFV3" s="61"/>
      <c r="AFW3" s="61"/>
      <c r="AFX3" s="61"/>
      <c r="AFY3" s="61"/>
      <c r="AFZ3" s="61"/>
      <c r="AGA3" s="61"/>
      <c r="AGB3" s="61"/>
      <c r="AGC3" s="61"/>
      <c r="AGD3" s="61"/>
      <c r="AGE3" s="61"/>
      <c r="AGF3" s="61"/>
      <c r="AGG3" s="61"/>
      <c r="AGH3" s="61"/>
      <c r="AGI3" s="61"/>
      <c r="AGJ3" s="61"/>
      <c r="AGK3" s="61"/>
      <c r="AGL3" s="61"/>
      <c r="AGM3" s="61"/>
      <c r="AGN3" s="61"/>
      <c r="AGO3" s="61"/>
      <c r="AGP3" s="61"/>
      <c r="AGQ3" s="61"/>
      <c r="AGR3" s="61"/>
      <c r="AGS3" s="61"/>
      <c r="AGT3" s="61"/>
      <c r="AGU3" s="61"/>
      <c r="AGV3" s="61"/>
      <c r="AGW3" s="61"/>
      <c r="AGX3" s="61"/>
      <c r="AGY3" s="61"/>
      <c r="AGZ3" s="61"/>
      <c r="AHA3" s="61"/>
      <c r="AHB3" s="61"/>
      <c r="AHC3" s="61"/>
      <c r="AHD3" s="61"/>
      <c r="AHE3" s="61"/>
      <c r="AHF3" s="61"/>
      <c r="AHG3" s="61"/>
      <c r="AHH3" s="61"/>
      <c r="AHI3" s="61"/>
      <c r="AHJ3" s="61"/>
      <c r="AHK3" s="61"/>
      <c r="AHL3" s="61"/>
      <c r="AHM3" s="61"/>
      <c r="AHN3" s="61"/>
      <c r="AHO3" s="61"/>
      <c r="AHP3" s="61"/>
      <c r="AHQ3" s="61"/>
      <c r="AHR3" s="61"/>
      <c r="AHS3" s="61"/>
      <c r="AHT3" s="61"/>
      <c r="AHU3" s="61"/>
      <c r="AHV3" s="61"/>
      <c r="AHW3" s="61"/>
      <c r="AHX3" s="61"/>
      <c r="AHY3" s="61"/>
      <c r="AHZ3" s="61"/>
      <c r="AIA3" s="61"/>
      <c r="AIB3" s="61"/>
      <c r="AIC3" s="61"/>
      <c r="AID3" s="61"/>
      <c r="AIE3" s="61"/>
      <c r="AIF3" s="61"/>
      <c r="AIG3" s="61"/>
      <c r="AIH3" s="61"/>
      <c r="AII3" s="61"/>
      <c r="AIJ3" s="61"/>
      <c r="AIK3" s="61"/>
      <c r="AIL3" s="61"/>
      <c r="AIM3" s="61"/>
      <c r="AIN3" s="61"/>
      <c r="AIO3" s="61"/>
      <c r="AIP3" s="61"/>
      <c r="AIQ3" s="61"/>
      <c r="AIR3" s="61"/>
      <c r="AIS3" s="61"/>
      <c r="AIT3" s="61"/>
      <c r="AIU3" s="61"/>
      <c r="AIV3" s="61"/>
      <c r="AIW3" s="61"/>
      <c r="AIX3" s="61"/>
      <c r="AIY3" s="61"/>
      <c r="AIZ3" s="61"/>
      <c r="AJA3" s="61"/>
      <c r="AJB3" s="61"/>
      <c r="AJC3" s="61"/>
      <c r="AJD3" s="61"/>
      <c r="AJE3" s="61"/>
      <c r="AJF3" s="61"/>
      <c r="AJG3" s="61"/>
      <c r="AJH3" s="61"/>
      <c r="AJI3" s="61"/>
      <c r="AJJ3" s="61"/>
      <c r="AJK3" s="61"/>
      <c r="AJL3" s="61"/>
      <c r="AJM3" s="61"/>
      <c r="AJN3" s="61"/>
      <c r="AJO3" s="61"/>
      <c r="AJP3" s="61"/>
      <c r="AJQ3" s="61"/>
      <c r="AJR3" s="61"/>
      <c r="AJS3" s="61"/>
      <c r="AJT3" s="61"/>
      <c r="AJU3" s="61"/>
      <c r="AJV3" s="61"/>
      <c r="AJW3" s="61"/>
      <c r="AJX3" s="61"/>
      <c r="AJY3" s="61"/>
      <c r="AJZ3" s="61"/>
      <c r="AKA3" s="61"/>
      <c r="AKB3" s="61"/>
      <c r="AKC3" s="61"/>
      <c r="AKD3" s="61"/>
      <c r="AKE3" s="61"/>
      <c r="AKF3" s="61"/>
      <c r="AKG3" s="61"/>
      <c r="AKH3" s="61"/>
      <c r="AKI3" s="61"/>
      <c r="AKJ3" s="61"/>
      <c r="AKK3" s="61"/>
      <c r="AKL3" s="61"/>
      <c r="AKM3" s="61"/>
      <c r="AKN3" s="61"/>
      <c r="AKO3" s="61"/>
      <c r="AKP3" s="61"/>
      <c r="AKQ3" s="61"/>
      <c r="AKR3" s="61"/>
      <c r="AKS3" s="61"/>
      <c r="AKT3" s="61"/>
      <c r="AKU3" s="61"/>
      <c r="AKV3" s="61"/>
      <c r="AKW3" s="61"/>
      <c r="AKX3" s="61"/>
      <c r="AKY3" s="61"/>
      <c r="AKZ3" s="61"/>
      <c r="ALA3" s="61"/>
      <c r="ALB3" s="61"/>
      <c r="ALC3" s="61"/>
      <c r="ALD3" s="61"/>
      <c r="ALE3" s="61"/>
      <c r="ALF3" s="61"/>
      <c r="ALG3" s="61"/>
      <c r="ALH3" s="61"/>
      <c r="ALI3" s="61"/>
      <c r="ALJ3" s="61"/>
      <c r="ALK3" s="61"/>
      <c r="ALL3" s="61"/>
      <c r="ALM3" s="61"/>
      <c r="ALN3" s="61"/>
      <c r="ALO3" s="61"/>
      <c r="ALP3" s="61"/>
      <c r="ALQ3" s="61"/>
      <c r="ALR3" s="61"/>
      <c r="ALS3" s="61"/>
      <c r="ALT3" s="61"/>
      <c r="ALU3" s="61"/>
      <c r="ALV3" s="61"/>
      <c r="ALW3" s="61"/>
      <c r="ALX3" s="61"/>
      <c r="ALY3" s="61"/>
      <c r="ALZ3" s="61"/>
      <c r="AMA3" s="61"/>
      <c r="AMB3" s="61"/>
      <c r="AMC3" s="61"/>
      <c r="AMD3" s="61"/>
      <c r="AME3" s="61"/>
      <c r="AMF3" s="61"/>
      <c r="AMG3" s="61"/>
      <c r="AMH3" s="61"/>
      <c r="AMI3" s="61"/>
      <c r="AMJ3" s="61"/>
      <c r="AMK3" s="61"/>
      <c r="AML3" s="61"/>
      <c r="AMM3" s="61"/>
      <c r="AMN3" s="61"/>
      <c r="AMO3" s="61"/>
      <c r="AMP3" s="61"/>
      <c r="AMQ3" s="61"/>
      <c r="AMR3" s="61"/>
      <c r="AMS3" s="61"/>
      <c r="AMT3" s="61"/>
      <c r="AMU3" s="61"/>
      <c r="AMV3" s="61"/>
      <c r="AMW3" s="61"/>
      <c r="AMX3" s="61"/>
      <c r="AMY3" s="61"/>
      <c r="AMZ3" s="61"/>
      <c r="ANA3" s="61"/>
      <c r="ANB3" s="61"/>
      <c r="ANC3" s="61"/>
      <c r="AND3" s="61"/>
      <c r="ANE3" s="61"/>
      <c r="ANF3" s="61"/>
      <c r="ANG3" s="61"/>
      <c r="ANH3" s="61"/>
      <c r="ANI3" s="61"/>
      <c r="ANJ3" s="61"/>
      <c r="ANK3" s="61"/>
      <c r="ANL3" s="61"/>
      <c r="ANM3" s="61"/>
      <c r="ANN3" s="61"/>
      <c r="ANO3" s="61"/>
      <c r="ANP3" s="61"/>
      <c r="ANQ3" s="61"/>
      <c r="ANR3" s="61"/>
      <c r="ANS3" s="61"/>
      <c r="ANT3" s="61"/>
      <c r="ANU3" s="61"/>
      <c r="ANV3" s="61"/>
      <c r="ANW3" s="61"/>
      <c r="ANX3" s="61"/>
      <c r="ANY3" s="61"/>
      <c r="ANZ3" s="61"/>
      <c r="AOA3" s="61"/>
      <c r="AOB3" s="61"/>
      <c r="AOC3" s="61"/>
      <c r="AOD3" s="61"/>
      <c r="AOE3" s="61"/>
      <c r="AOF3" s="61"/>
      <c r="AOG3" s="61"/>
      <c r="AOH3" s="61"/>
      <c r="AOI3" s="61"/>
      <c r="AOJ3" s="61"/>
      <c r="AOK3" s="61"/>
      <c r="AOL3" s="61"/>
      <c r="AOM3" s="61"/>
      <c r="AON3" s="61"/>
      <c r="AOO3" s="61"/>
      <c r="AOP3" s="61"/>
      <c r="AOQ3" s="61"/>
      <c r="AOR3" s="61"/>
      <c r="AOS3" s="61"/>
      <c r="AOT3" s="61"/>
      <c r="AOU3" s="61"/>
      <c r="AOV3" s="61"/>
      <c r="AOW3" s="61"/>
      <c r="AOX3" s="61"/>
      <c r="AOY3" s="61"/>
      <c r="AOZ3" s="61"/>
      <c r="APA3" s="61"/>
      <c r="APB3" s="61"/>
      <c r="APC3" s="61"/>
      <c r="APD3" s="61"/>
      <c r="APE3" s="61"/>
      <c r="APF3" s="61"/>
      <c r="APG3" s="61"/>
      <c r="APH3" s="61"/>
      <c r="API3" s="61"/>
      <c r="APJ3" s="61"/>
      <c r="APK3" s="61"/>
      <c r="APL3" s="61"/>
      <c r="APM3" s="61"/>
      <c r="APN3" s="61"/>
      <c r="APO3" s="61"/>
      <c r="APP3" s="61"/>
      <c r="APQ3" s="61"/>
      <c r="APR3" s="61"/>
      <c r="APS3" s="61"/>
      <c r="APT3" s="61"/>
      <c r="APU3" s="61"/>
      <c r="APV3" s="61"/>
      <c r="APW3" s="61"/>
      <c r="APX3" s="61"/>
      <c r="APY3" s="61"/>
      <c r="APZ3" s="61"/>
      <c r="AQA3" s="61"/>
      <c r="AQB3" s="61"/>
      <c r="AQC3" s="61"/>
      <c r="AQD3" s="61"/>
      <c r="AQE3" s="61"/>
      <c r="AQF3" s="61"/>
      <c r="AQG3" s="61"/>
      <c r="AQH3" s="61"/>
      <c r="AQI3" s="61"/>
      <c r="AQJ3" s="61"/>
      <c r="AQK3" s="61"/>
      <c r="AQL3" s="61"/>
      <c r="AQM3" s="61"/>
      <c r="AQN3" s="61"/>
      <c r="AQO3" s="61"/>
      <c r="AQP3" s="61"/>
      <c r="AQQ3" s="61"/>
      <c r="AQR3" s="61"/>
      <c r="AQS3" s="61"/>
      <c r="AQT3" s="61"/>
      <c r="AQU3" s="61"/>
      <c r="AQV3" s="61"/>
      <c r="AQW3" s="61"/>
      <c r="AQX3" s="61"/>
      <c r="AQY3" s="61"/>
      <c r="AQZ3" s="61"/>
      <c r="ARA3" s="61"/>
      <c r="ARB3" s="61"/>
      <c r="ARC3" s="61"/>
      <c r="ARD3" s="61"/>
      <c r="ARE3" s="61"/>
      <c r="ARF3" s="61"/>
      <c r="ARG3" s="61"/>
      <c r="ARH3" s="61"/>
      <c r="ARI3" s="61"/>
      <c r="ARJ3" s="61"/>
      <c r="ARK3" s="61"/>
      <c r="ARL3" s="61"/>
      <c r="ARM3" s="61"/>
      <c r="ARN3" s="61"/>
      <c r="ARO3" s="61"/>
      <c r="ARP3" s="61"/>
      <c r="ARQ3" s="61"/>
      <c r="ARR3" s="61"/>
      <c r="ARS3" s="61"/>
      <c r="ART3" s="61"/>
      <c r="ARU3" s="61"/>
      <c r="ARV3" s="61"/>
      <c r="ARW3" s="61"/>
      <c r="ARX3" s="61"/>
      <c r="ARY3" s="61"/>
      <c r="ARZ3" s="61"/>
      <c r="ASA3" s="61"/>
      <c r="ASB3" s="61"/>
      <c r="ASC3" s="61"/>
      <c r="ASD3" s="61"/>
      <c r="ASE3" s="61"/>
      <c r="ASF3" s="61"/>
      <c r="ASG3" s="61"/>
      <c r="ASH3" s="61"/>
      <c r="ASI3" s="61"/>
      <c r="ASJ3" s="61"/>
      <c r="ASK3" s="61"/>
      <c r="ASL3" s="61"/>
      <c r="ASM3" s="61"/>
      <c r="ASN3" s="61"/>
      <c r="ASO3" s="61"/>
      <c r="ASP3" s="61"/>
      <c r="ASQ3" s="61"/>
      <c r="ASR3" s="61"/>
      <c r="ASS3" s="61"/>
      <c r="AST3" s="61"/>
      <c r="ASU3" s="61"/>
      <c r="ASV3" s="61"/>
      <c r="ASW3" s="61"/>
      <c r="ASX3" s="61"/>
      <c r="ASY3" s="61"/>
      <c r="ASZ3" s="61"/>
      <c r="ATA3" s="61"/>
      <c r="ATB3" s="61"/>
      <c r="ATC3" s="61"/>
      <c r="ATD3" s="61"/>
      <c r="ATE3" s="61"/>
      <c r="ATF3" s="61"/>
      <c r="ATG3" s="61"/>
      <c r="ATH3" s="61"/>
      <c r="ATI3" s="61"/>
      <c r="ATJ3" s="61"/>
      <c r="ATK3" s="61"/>
      <c r="ATL3" s="61"/>
      <c r="ATM3" s="61"/>
      <c r="ATN3" s="61"/>
      <c r="ATO3" s="61"/>
      <c r="ATP3" s="61"/>
      <c r="ATQ3" s="61"/>
      <c r="ATR3" s="61"/>
      <c r="ATS3" s="61"/>
      <c r="ATT3" s="61"/>
      <c r="ATU3" s="61"/>
      <c r="ATV3" s="61"/>
      <c r="ATW3" s="61"/>
      <c r="ATX3" s="61"/>
      <c r="ATY3" s="61"/>
      <c r="ATZ3" s="61"/>
      <c r="AUA3" s="61"/>
      <c r="AUB3" s="61"/>
      <c r="AUC3" s="61"/>
      <c r="AUD3" s="61"/>
      <c r="AUE3" s="61"/>
      <c r="AUF3" s="61"/>
      <c r="AUG3" s="61"/>
      <c r="AUH3" s="61"/>
      <c r="AUI3" s="61"/>
      <c r="AUJ3" s="61"/>
      <c r="AUK3" s="61"/>
      <c r="AUL3" s="61"/>
      <c r="AUM3" s="61"/>
      <c r="AUN3" s="61"/>
      <c r="AUO3" s="61"/>
      <c r="AUP3" s="61"/>
      <c r="AUQ3" s="61"/>
      <c r="AUR3" s="61"/>
      <c r="AUS3" s="61"/>
      <c r="AUT3" s="61"/>
      <c r="AUU3" s="61"/>
      <c r="AUV3" s="61"/>
      <c r="AUW3" s="61"/>
      <c r="AUX3" s="61"/>
      <c r="AUY3" s="61"/>
      <c r="AUZ3" s="61"/>
      <c r="AVA3" s="61"/>
      <c r="AVB3" s="61"/>
      <c r="AVC3" s="61"/>
      <c r="AVD3" s="61"/>
      <c r="AVE3" s="61"/>
      <c r="AVF3" s="61"/>
      <c r="AVG3" s="61"/>
      <c r="AVH3" s="61"/>
      <c r="AVI3" s="61"/>
      <c r="AVJ3" s="61"/>
      <c r="AVK3" s="61"/>
      <c r="AVL3" s="61"/>
      <c r="AVM3" s="61"/>
      <c r="AVN3" s="61"/>
      <c r="AVO3" s="61"/>
      <c r="AVP3" s="61"/>
      <c r="AVQ3" s="61"/>
      <c r="AVR3" s="61"/>
      <c r="AVS3" s="61"/>
      <c r="AVT3" s="61"/>
      <c r="AVU3" s="61"/>
      <c r="AVV3" s="61"/>
      <c r="AVW3" s="61"/>
      <c r="AVX3" s="61"/>
      <c r="AVY3" s="61"/>
      <c r="AVZ3" s="61"/>
      <c r="AWA3" s="61"/>
      <c r="AWB3" s="61"/>
      <c r="AWC3" s="61"/>
      <c r="AWD3" s="61"/>
      <c r="AWE3" s="61"/>
      <c r="AWF3" s="61"/>
      <c r="AWG3" s="61"/>
      <c r="AWH3" s="61"/>
      <c r="AWI3" s="61"/>
      <c r="AWJ3" s="61"/>
      <c r="AWK3" s="61"/>
      <c r="AWL3" s="61"/>
      <c r="AWM3" s="61"/>
      <c r="AWN3" s="61"/>
      <c r="AWO3" s="61"/>
      <c r="AWP3" s="61"/>
      <c r="AWQ3" s="61"/>
      <c r="AWR3" s="61"/>
      <c r="AWS3" s="61"/>
      <c r="AWT3" s="61"/>
      <c r="AWU3" s="61"/>
      <c r="AWV3" s="61"/>
      <c r="AWW3" s="61"/>
      <c r="AWX3" s="61"/>
      <c r="AWY3" s="61"/>
      <c r="AWZ3" s="61"/>
      <c r="AXA3" s="61"/>
      <c r="AXB3" s="61"/>
      <c r="AXC3" s="61"/>
      <c r="AXD3" s="61"/>
      <c r="AXE3" s="61"/>
      <c r="AXF3" s="61"/>
      <c r="AXG3" s="61"/>
      <c r="AXH3" s="61"/>
      <c r="AXI3" s="61"/>
      <c r="AXJ3" s="61"/>
      <c r="AXK3" s="61"/>
      <c r="AXL3" s="61"/>
      <c r="AXM3" s="61"/>
      <c r="AXN3" s="61"/>
      <c r="AXO3" s="61"/>
      <c r="AXP3" s="61"/>
      <c r="AXQ3" s="61"/>
      <c r="AXR3" s="61"/>
      <c r="AXS3" s="61"/>
      <c r="AXT3" s="61"/>
      <c r="AXU3" s="61"/>
      <c r="AXV3" s="61"/>
      <c r="AXW3" s="61"/>
      <c r="AXX3" s="61"/>
      <c r="AXY3" s="61"/>
      <c r="AXZ3" s="61"/>
      <c r="AYA3" s="61"/>
      <c r="AYB3" s="61"/>
      <c r="AYC3" s="61"/>
      <c r="AYD3" s="61"/>
      <c r="AYE3" s="61"/>
      <c r="AYF3" s="61"/>
      <c r="AYG3" s="61"/>
      <c r="AYH3" s="61"/>
      <c r="AYI3" s="61"/>
      <c r="AYJ3" s="61"/>
      <c r="AYK3" s="61"/>
      <c r="AYL3" s="61"/>
      <c r="AYM3" s="61"/>
      <c r="AYN3" s="61"/>
      <c r="AYO3" s="61"/>
      <c r="AYP3" s="61"/>
      <c r="AYQ3" s="61"/>
      <c r="AYR3" s="61"/>
      <c r="AYS3" s="61"/>
      <c r="AYT3" s="61"/>
      <c r="AYU3" s="61"/>
      <c r="AYV3" s="61"/>
      <c r="AYW3" s="61"/>
      <c r="AYX3" s="61"/>
      <c r="AYY3" s="61"/>
      <c r="AYZ3" s="61"/>
      <c r="AZA3" s="61"/>
      <c r="AZB3" s="61"/>
      <c r="AZC3" s="61"/>
      <c r="AZD3" s="61"/>
      <c r="AZE3" s="61"/>
      <c r="AZF3" s="61"/>
      <c r="AZG3" s="61"/>
      <c r="AZH3" s="61"/>
      <c r="AZI3" s="61"/>
      <c r="AZJ3" s="61"/>
      <c r="AZK3" s="61"/>
      <c r="AZL3" s="61"/>
      <c r="AZM3" s="61"/>
      <c r="AZN3" s="61"/>
      <c r="AZO3" s="61"/>
      <c r="AZP3" s="61"/>
      <c r="AZQ3" s="61"/>
      <c r="AZR3" s="61"/>
      <c r="AZS3" s="61"/>
      <c r="AZT3" s="61"/>
      <c r="AZU3" s="61"/>
      <c r="AZV3" s="61"/>
      <c r="AZW3" s="61"/>
      <c r="AZX3" s="61"/>
      <c r="AZY3" s="61"/>
      <c r="AZZ3" s="61"/>
      <c r="BAA3" s="61"/>
      <c r="BAB3" s="61"/>
      <c r="BAC3" s="61"/>
      <c r="BAD3" s="61"/>
      <c r="BAE3" s="61"/>
      <c r="BAF3" s="61"/>
      <c r="BAG3" s="61"/>
      <c r="BAH3" s="61"/>
      <c r="BAI3" s="61"/>
      <c r="BAJ3" s="61"/>
      <c r="BAK3" s="61"/>
      <c r="BAL3" s="61"/>
      <c r="BAM3" s="61"/>
      <c r="BAN3" s="61"/>
      <c r="BAO3" s="61"/>
      <c r="BAP3" s="61"/>
      <c r="BAQ3" s="61"/>
      <c r="BAR3" s="61"/>
      <c r="BAS3" s="61"/>
      <c r="BAT3" s="61"/>
      <c r="BAU3" s="61"/>
      <c r="BAV3" s="61"/>
      <c r="BAW3" s="61"/>
      <c r="BAX3" s="61"/>
      <c r="BAY3" s="61"/>
      <c r="BAZ3" s="61"/>
      <c r="BBA3" s="61"/>
      <c r="BBB3" s="61"/>
      <c r="BBC3" s="61"/>
      <c r="BBD3" s="61"/>
      <c r="BBE3" s="61"/>
      <c r="BBF3" s="61"/>
      <c r="BBG3" s="61"/>
      <c r="BBH3" s="61"/>
      <c r="BBI3" s="61"/>
      <c r="BBJ3" s="61"/>
      <c r="BBK3" s="61"/>
      <c r="BBL3" s="61"/>
      <c r="BBM3" s="61"/>
      <c r="BBN3" s="61"/>
      <c r="BBO3" s="61"/>
      <c r="BBP3" s="61"/>
      <c r="BBQ3" s="61"/>
      <c r="BBR3" s="61"/>
      <c r="BBS3" s="61"/>
      <c r="BBT3" s="61"/>
      <c r="BBU3" s="61"/>
      <c r="BBV3" s="61"/>
      <c r="BBW3" s="61"/>
      <c r="BBX3" s="61"/>
      <c r="BBY3" s="61"/>
      <c r="BBZ3" s="61"/>
      <c r="BCA3" s="61"/>
      <c r="BCB3" s="61"/>
      <c r="BCC3" s="61"/>
      <c r="BCD3" s="61"/>
      <c r="BCE3" s="61"/>
      <c r="BCF3" s="61"/>
      <c r="BCG3" s="61"/>
      <c r="BCH3" s="61"/>
      <c r="BCI3" s="61"/>
      <c r="BCJ3" s="61"/>
      <c r="BCK3" s="61"/>
      <c r="BCL3" s="61"/>
      <c r="BCM3" s="61"/>
      <c r="BCN3" s="61"/>
      <c r="BCO3" s="61"/>
      <c r="BCP3" s="61"/>
      <c r="BCQ3" s="61"/>
      <c r="BCR3" s="61"/>
      <c r="BCS3" s="61"/>
      <c r="BCT3" s="61"/>
      <c r="BCU3" s="61"/>
      <c r="BCV3" s="61"/>
      <c r="BCW3" s="61"/>
      <c r="BCX3" s="61"/>
      <c r="BCY3" s="61"/>
      <c r="BCZ3" s="61"/>
      <c r="BDA3" s="61"/>
      <c r="BDB3" s="61"/>
      <c r="BDC3" s="61"/>
      <c r="BDD3" s="61"/>
      <c r="BDE3" s="61"/>
      <c r="BDF3" s="61"/>
      <c r="BDG3" s="61"/>
      <c r="BDH3" s="61"/>
      <c r="BDI3" s="61"/>
      <c r="BDJ3" s="61"/>
      <c r="BDK3" s="61"/>
      <c r="BDL3" s="61"/>
      <c r="BDM3" s="61"/>
      <c r="BDN3" s="61"/>
      <c r="BDO3" s="61"/>
      <c r="BDP3" s="61"/>
      <c r="BDQ3" s="61"/>
      <c r="BDR3" s="61"/>
      <c r="BDS3" s="61"/>
      <c r="BDT3" s="61"/>
      <c r="BDU3" s="61"/>
      <c r="BDV3" s="61"/>
      <c r="BDW3" s="61"/>
      <c r="BDX3" s="61"/>
      <c r="BDY3" s="61"/>
      <c r="BDZ3" s="61"/>
      <c r="BEA3" s="61"/>
      <c r="BEB3" s="61"/>
      <c r="BEC3" s="61"/>
      <c r="BED3" s="61"/>
      <c r="BEE3" s="61"/>
      <c r="BEF3" s="61"/>
      <c r="BEG3" s="61"/>
      <c r="BEH3" s="61"/>
      <c r="BEI3" s="61"/>
      <c r="BEJ3" s="61"/>
      <c r="BEK3" s="61"/>
      <c r="BEL3" s="61"/>
      <c r="BEM3" s="61"/>
      <c r="BEN3" s="61"/>
      <c r="BEO3" s="61"/>
      <c r="BEP3" s="61"/>
      <c r="BEQ3" s="61"/>
      <c r="BER3" s="61"/>
      <c r="BES3" s="61"/>
      <c r="BET3" s="61"/>
      <c r="BEU3" s="61"/>
      <c r="BEV3" s="61"/>
      <c r="BEW3" s="61"/>
      <c r="BEX3" s="61"/>
      <c r="BEY3" s="61"/>
      <c r="BEZ3" s="61"/>
      <c r="BFA3" s="61"/>
      <c r="BFB3" s="61"/>
      <c r="BFC3" s="61"/>
      <c r="BFD3" s="61"/>
      <c r="BFE3" s="61"/>
      <c r="BFF3" s="61"/>
      <c r="BFG3" s="61"/>
      <c r="BFH3" s="61"/>
      <c r="BFI3" s="61"/>
      <c r="BFJ3" s="61"/>
      <c r="BFK3" s="61"/>
      <c r="BFL3" s="61"/>
      <c r="BFM3" s="61"/>
      <c r="BFN3" s="61"/>
      <c r="BFO3" s="61"/>
      <c r="BFP3" s="61"/>
      <c r="BFQ3" s="61"/>
      <c r="BFR3" s="61"/>
      <c r="BFS3" s="61"/>
      <c r="BFT3" s="61"/>
      <c r="BFU3" s="61"/>
      <c r="BFV3" s="61"/>
      <c r="BFW3" s="61"/>
      <c r="BFX3" s="61"/>
      <c r="BFY3" s="61"/>
      <c r="BFZ3" s="61"/>
      <c r="BGA3" s="61"/>
      <c r="BGB3" s="61"/>
      <c r="BGC3" s="61"/>
      <c r="BGD3" s="61"/>
      <c r="BGE3" s="61"/>
      <c r="BGF3" s="61"/>
      <c r="BGG3" s="61"/>
      <c r="BGH3" s="61"/>
      <c r="BGI3" s="61"/>
      <c r="BGJ3" s="61"/>
      <c r="BGK3" s="61"/>
      <c r="BGL3" s="61"/>
      <c r="BGM3" s="61"/>
      <c r="BGN3" s="61"/>
      <c r="BGO3" s="61"/>
      <c r="BGP3" s="61"/>
      <c r="BGQ3" s="61"/>
      <c r="BGR3" s="61"/>
      <c r="BGS3" s="61"/>
      <c r="BGT3" s="61"/>
      <c r="BGU3" s="61"/>
      <c r="BGV3" s="61"/>
      <c r="BGW3" s="61"/>
      <c r="BGX3" s="61"/>
      <c r="BGY3" s="61"/>
      <c r="BGZ3" s="61"/>
      <c r="BHA3" s="61"/>
      <c r="BHB3" s="61"/>
      <c r="BHC3" s="61"/>
      <c r="BHD3" s="61"/>
      <c r="BHE3" s="61"/>
      <c r="BHF3" s="61"/>
      <c r="BHG3" s="61"/>
      <c r="BHH3" s="61"/>
      <c r="BHI3" s="61"/>
      <c r="BHJ3" s="61"/>
      <c r="BHK3" s="61"/>
      <c r="BHL3" s="61"/>
      <c r="BHM3" s="61"/>
      <c r="BHN3" s="61"/>
      <c r="BHO3" s="61"/>
      <c r="BHP3" s="61"/>
      <c r="BHQ3" s="61"/>
      <c r="BHR3" s="61"/>
      <c r="BHS3" s="61"/>
      <c r="BHT3" s="61"/>
      <c r="BHU3" s="61"/>
      <c r="BHV3" s="61"/>
      <c r="BHW3" s="61"/>
      <c r="BHX3" s="61"/>
      <c r="BHY3" s="61"/>
      <c r="BHZ3" s="61"/>
      <c r="BIA3" s="61"/>
      <c r="BIB3" s="61"/>
      <c r="BIC3" s="61"/>
      <c r="BID3" s="61"/>
      <c r="BIE3" s="61"/>
      <c r="BIF3" s="61"/>
      <c r="BIG3" s="61"/>
      <c r="BIH3" s="61"/>
      <c r="BII3" s="61"/>
      <c r="BIJ3" s="61"/>
      <c r="BIK3" s="61"/>
      <c r="BIL3" s="61"/>
      <c r="BIM3" s="61"/>
      <c r="BIN3" s="61"/>
      <c r="BIO3" s="61"/>
      <c r="BIP3" s="61"/>
      <c r="BIQ3" s="61"/>
      <c r="BIR3" s="61"/>
      <c r="BIS3" s="61"/>
      <c r="BIT3" s="61"/>
      <c r="BIU3" s="61"/>
      <c r="BIV3" s="61"/>
      <c r="BIW3" s="61"/>
      <c r="BIX3" s="61"/>
      <c r="BIY3" s="61"/>
      <c r="BIZ3" s="61"/>
      <c r="BJA3" s="61"/>
      <c r="BJB3" s="61"/>
      <c r="BJC3" s="61"/>
      <c r="BJD3" s="61"/>
      <c r="BJE3" s="61"/>
      <c r="BJF3" s="61"/>
      <c r="BJG3" s="61"/>
      <c r="BJH3" s="61"/>
      <c r="BJI3" s="61"/>
      <c r="BJJ3" s="61"/>
      <c r="BJK3" s="61"/>
      <c r="BJL3" s="61"/>
      <c r="BJM3" s="61"/>
      <c r="BJN3" s="61"/>
      <c r="BJO3" s="61"/>
      <c r="BJP3" s="61"/>
      <c r="BJQ3" s="61"/>
      <c r="BJR3" s="61"/>
      <c r="BJS3" s="61"/>
      <c r="BJT3" s="61"/>
      <c r="BJU3" s="61"/>
      <c r="BJV3" s="61"/>
      <c r="BJW3" s="61"/>
      <c r="BJX3" s="61"/>
      <c r="BJY3" s="61"/>
      <c r="BJZ3" s="61"/>
      <c r="BKA3" s="61"/>
      <c r="BKB3" s="61"/>
      <c r="BKC3" s="61"/>
      <c r="BKD3" s="61"/>
      <c r="BKE3" s="61"/>
      <c r="BKF3" s="61"/>
      <c r="BKG3" s="61"/>
      <c r="BKH3" s="61"/>
      <c r="BKI3" s="61"/>
      <c r="BKJ3" s="61"/>
      <c r="BKK3" s="61"/>
      <c r="BKL3" s="61"/>
      <c r="BKM3" s="61"/>
      <c r="BKN3" s="61"/>
      <c r="BKO3" s="61"/>
      <c r="BKP3" s="61"/>
      <c r="BKQ3" s="61"/>
      <c r="BKR3" s="61"/>
      <c r="BKS3" s="61"/>
      <c r="BKT3" s="61"/>
      <c r="BKU3" s="61"/>
      <c r="BKV3" s="61"/>
      <c r="BKW3" s="61"/>
      <c r="BKX3" s="61"/>
      <c r="BKY3" s="61"/>
      <c r="BKZ3" s="61"/>
      <c r="BLA3" s="61"/>
      <c r="BLB3" s="61"/>
      <c r="BLC3" s="61"/>
      <c r="BLD3" s="61"/>
      <c r="BLE3" s="61"/>
      <c r="BLF3" s="61"/>
      <c r="BLG3" s="61"/>
      <c r="BLH3" s="61"/>
      <c r="BLI3" s="61"/>
      <c r="BLJ3" s="61"/>
      <c r="BLK3" s="61"/>
      <c r="BLL3" s="61"/>
      <c r="BLM3" s="61"/>
      <c r="BLN3" s="61"/>
      <c r="BLO3" s="61"/>
      <c r="BLP3" s="61"/>
      <c r="BLQ3" s="61"/>
      <c r="BLR3" s="61"/>
      <c r="BLS3" s="61"/>
      <c r="BLT3" s="61"/>
      <c r="BLU3" s="61"/>
      <c r="BLV3" s="61"/>
      <c r="BLW3" s="61"/>
      <c r="BLX3" s="61"/>
      <c r="BLY3" s="61"/>
      <c r="BLZ3" s="61"/>
      <c r="BMA3" s="61"/>
      <c r="BMB3" s="61"/>
      <c r="BMC3" s="61"/>
      <c r="BMD3" s="61"/>
      <c r="BME3" s="61"/>
      <c r="BMF3" s="61"/>
      <c r="BMG3" s="61"/>
      <c r="BMH3" s="61"/>
      <c r="BMI3" s="61"/>
      <c r="BMJ3" s="61"/>
      <c r="BMK3" s="61"/>
      <c r="BML3" s="61"/>
      <c r="BMM3" s="61"/>
      <c r="BMN3" s="61"/>
      <c r="BMO3" s="61"/>
      <c r="BMP3" s="61"/>
      <c r="BMQ3" s="61"/>
      <c r="BMR3" s="61"/>
      <c r="BMS3" s="61"/>
      <c r="BMT3" s="61"/>
      <c r="BMU3" s="61"/>
      <c r="BMV3" s="61"/>
      <c r="BMW3" s="61"/>
      <c r="BMX3" s="61"/>
      <c r="BMY3" s="61"/>
      <c r="BMZ3" s="61"/>
      <c r="BNA3" s="61"/>
      <c r="BNB3" s="61"/>
      <c r="BNC3" s="61"/>
      <c r="BND3" s="61"/>
      <c r="BNE3" s="61"/>
      <c r="BNF3" s="61"/>
      <c r="BNG3" s="61"/>
      <c r="BNH3" s="61"/>
      <c r="BNI3" s="61"/>
      <c r="BNJ3" s="61"/>
      <c r="BNK3" s="61"/>
      <c r="BNL3" s="61"/>
      <c r="BNM3" s="61"/>
      <c r="BNN3" s="61"/>
      <c r="BNO3" s="61"/>
      <c r="BNP3" s="61"/>
      <c r="BNQ3" s="61"/>
      <c r="BNR3" s="61"/>
      <c r="BNS3" s="61"/>
      <c r="BNT3" s="61"/>
      <c r="BNU3" s="61"/>
      <c r="BNV3" s="61"/>
      <c r="BNW3" s="61"/>
      <c r="BNX3" s="61"/>
      <c r="BNY3" s="61"/>
      <c r="BNZ3" s="61"/>
      <c r="BOA3" s="61"/>
      <c r="BOB3" s="61"/>
      <c r="BOC3" s="61"/>
      <c r="BOD3" s="61"/>
      <c r="BOE3" s="61"/>
      <c r="BOF3" s="61"/>
      <c r="BOG3" s="61"/>
      <c r="BOH3" s="61"/>
      <c r="BOI3" s="61"/>
      <c r="BOJ3" s="61"/>
      <c r="BOK3" s="61"/>
      <c r="BOL3" s="61"/>
      <c r="BOM3" s="61"/>
      <c r="BON3" s="61"/>
      <c r="BOO3" s="61"/>
      <c r="BOP3" s="61"/>
      <c r="BOQ3" s="61"/>
      <c r="BOR3" s="61"/>
      <c r="BOS3" s="61"/>
      <c r="BOT3" s="61"/>
      <c r="BOU3" s="61"/>
      <c r="BOV3" s="61"/>
      <c r="BOW3" s="61"/>
      <c r="BOX3" s="61"/>
      <c r="BOY3" s="61"/>
      <c r="BOZ3" s="61"/>
      <c r="BPA3" s="61"/>
      <c r="BPB3" s="61"/>
      <c r="BPC3" s="61"/>
      <c r="BPD3" s="61"/>
      <c r="BPE3" s="61"/>
      <c r="BPF3" s="61"/>
      <c r="BPG3" s="61"/>
      <c r="BPH3" s="61"/>
      <c r="BPI3" s="61"/>
      <c r="BPJ3" s="61"/>
      <c r="BPK3" s="61"/>
      <c r="BPL3" s="61"/>
      <c r="BPM3" s="61"/>
      <c r="BPN3" s="61"/>
      <c r="BPO3" s="61"/>
      <c r="BPP3" s="61"/>
      <c r="BPQ3" s="61"/>
      <c r="BPR3" s="61"/>
      <c r="BPS3" s="61"/>
      <c r="BPT3" s="61"/>
      <c r="BPU3" s="61"/>
      <c r="BPV3" s="61"/>
      <c r="BPW3" s="61"/>
      <c r="BPX3" s="61"/>
      <c r="BPY3" s="61"/>
      <c r="BPZ3" s="61"/>
      <c r="BQA3" s="61"/>
      <c r="BQB3" s="61"/>
      <c r="BQC3" s="61"/>
      <c r="BQD3" s="61"/>
      <c r="BQE3" s="61"/>
      <c r="BQF3" s="61"/>
      <c r="BQG3" s="61"/>
      <c r="BQH3" s="61"/>
      <c r="BQI3" s="61"/>
      <c r="BQJ3" s="61"/>
      <c r="BQK3" s="61"/>
      <c r="BQL3" s="61"/>
      <c r="BQM3" s="61"/>
      <c r="BQN3" s="61"/>
      <c r="BQO3" s="61"/>
      <c r="BQP3" s="61"/>
      <c r="BQQ3" s="61"/>
      <c r="BQR3" s="61"/>
      <c r="BQS3" s="61"/>
      <c r="BQT3" s="61"/>
      <c r="BQU3" s="61"/>
      <c r="BQV3" s="61"/>
      <c r="BQW3" s="61"/>
      <c r="BQX3" s="61"/>
      <c r="BQY3" s="61"/>
      <c r="BQZ3" s="61"/>
      <c r="BRA3" s="61"/>
      <c r="BRB3" s="61"/>
      <c r="BRC3" s="61"/>
      <c r="BRD3" s="61"/>
      <c r="BRE3" s="61"/>
      <c r="BRF3" s="61"/>
      <c r="BRG3" s="61"/>
      <c r="BRH3" s="61"/>
      <c r="BRI3" s="61"/>
      <c r="BRJ3" s="61"/>
      <c r="BRK3" s="61"/>
      <c r="BRL3" s="61"/>
      <c r="BRM3" s="61"/>
      <c r="BRN3" s="61"/>
      <c r="BRO3" s="61"/>
      <c r="BRP3" s="61"/>
      <c r="BRQ3" s="61"/>
      <c r="BRR3" s="61"/>
      <c r="BRS3" s="61"/>
      <c r="BRT3" s="61"/>
      <c r="BRU3" s="61"/>
      <c r="BRV3" s="61"/>
      <c r="BRW3" s="61"/>
      <c r="BRX3" s="61"/>
      <c r="BRY3" s="61"/>
      <c r="BRZ3" s="61"/>
      <c r="BSA3" s="61"/>
      <c r="BSB3" s="61"/>
      <c r="BSC3" s="61"/>
      <c r="BSD3" s="61"/>
      <c r="BSE3" s="61"/>
      <c r="BSF3" s="61"/>
      <c r="BSG3" s="61"/>
      <c r="BSH3" s="61"/>
      <c r="BSI3" s="61"/>
      <c r="BSJ3" s="61"/>
      <c r="BSK3" s="61"/>
      <c r="BSL3" s="61"/>
      <c r="BSM3" s="61"/>
      <c r="BSN3" s="61"/>
      <c r="BSO3" s="61"/>
      <c r="BSP3" s="61"/>
      <c r="BSQ3" s="61"/>
      <c r="BSR3" s="61"/>
      <c r="BSS3" s="61"/>
      <c r="BST3" s="61"/>
      <c r="BSU3" s="61"/>
      <c r="BSV3" s="61"/>
      <c r="BSW3" s="61"/>
      <c r="BSX3" s="61"/>
      <c r="BSY3" s="61"/>
      <c r="BSZ3" s="61"/>
      <c r="BTA3" s="61"/>
      <c r="BTB3" s="61"/>
      <c r="BTC3" s="61"/>
      <c r="BTD3" s="61"/>
      <c r="BTE3" s="61"/>
      <c r="BTF3" s="61"/>
      <c r="BTG3" s="61"/>
      <c r="BTH3" s="61"/>
      <c r="BTI3" s="61"/>
      <c r="BTJ3" s="61"/>
      <c r="BTK3" s="61"/>
      <c r="BTL3" s="61"/>
      <c r="BTM3" s="61"/>
      <c r="BTN3" s="61"/>
      <c r="BTO3" s="61"/>
      <c r="BTP3" s="61"/>
      <c r="BTQ3" s="61"/>
      <c r="BTR3" s="61"/>
      <c r="BTS3" s="61"/>
      <c r="BTT3" s="61"/>
      <c r="BTU3" s="61"/>
      <c r="BTV3" s="61"/>
      <c r="BTW3" s="61"/>
      <c r="BTX3" s="61"/>
      <c r="BTY3" s="61"/>
      <c r="BTZ3" s="61"/>
      <c r="BUA3" s="61"/>
      <c r="BUB3" s="61"/>
      <c r="BUC3" s="61"/>
      <c r="BUD3" s="61"/>
      <c r="BUE3" s="61"/>
      <c r="BUF3" s="61"/>
      <c r="BUG3" s="61"/>
      <c r="BUH3" s="61"/>
      <c r="BUI3" s="61"/>
      <c r="BUJ3" s="61"/>
      <c r="BUK3" s="61"/>
      <c r="BUL3" s="61"/>
      <c r="BUM3" s="61"/>
      <c r="BUN3" s="61"/>
      <c r="BUO3" s="61"/>
      <c r="BUP3" s="61"/>
      <c r="BUQ3" s="61"/>
      <c r="BUR3" s="61"/>
      <c r="BUS3" s="61"/>
      <c r="BUT3" s="61"/>
      <c r="BUU3" s="61"/>
      <c r="BUV3" s="61"/>
      <c r="BUW3" s="61"/>
      <c r="BUX3" s="61"/>
      <c r="BUY3" s="61"/>
      <c r="BUZ3" s="61"/>
      <c r="BVA3" s="61"/>
      <c r="BVB3" s="61"/>
      <c r="BVC3" s="61"/>
      <c r="BVD3" s="61"/>
      <c r="BVE3" s="61"/>
      <c r="BVF3" s="61"/>
      <c r="BVG3" s="61"/>
      <c r="BVH3" s="61"/>
      <c r="BVI3" s="61"/>
      <c r="BVJ3" s="61"/>
      <c r="BVK3" s="61"/>
      <c r="BVL3" s="61"/>
      <c r="BVM3" s="61"/>
      <c r="BVN3" s="61"/>
      <c r="BVO3" s="61"/>
      <c r="BVP3" s="61"/>
      <c r="BVQ3" s="61"/>
      <c r="BVR3" s="61"/>
      <c r="BVS3" s="61"/>
      <c r="BVT3" s="61"/>
      <c r="BVU3" s="61"/>
      <c r="BVV3" s="61"/>
      <c r="BVW3" s="61"/>
      <c r="BVX3" s="61"/>
      <c r="BVY3" s="61"/>
      <c r="BVZ3" s="61"/>
      <c r="BWA3" s="61"/>
      <c r="BWB3" s="61"/>
      <c r="BWC3" s="61"/>
      <c r="BWD3" s="61"/>
      <c r="BWE3" s="61"/>
      <c r="BWF3" s="61"/>
      <c r="BWG3" s="61"/>
      <c r="BWH3" s="61"/>
      <c r="BWI3" s="61"/>
      <c r="BWJ3" s="61"/>
      <c r="BWK3" s="61"/>
      <c r="BWL3" s="61"/>
      <c r="BWM3" s="61"/>
      <c r="BWN3" s="61"/>
      <c r="BWO3" s="61"/>
      <c r="BWP3" s="61"/>
      <c r="BWQ3" s="61"/>
      <c r="BWR3" s="61"/>
      <c r="BWS3" s="61"/>
      <c r="BWT3" s="61"/>
      <c r="BWU3" s="61"/>
      <c r="BWV3" s="61"/>
      <c r="BWW3" s="61"/>
      <c r="BWX3" s="61"/>
      <c r="BWY3" s="61"/>
      <c r="BWZ3" s="61"/>
      <c r="BXA3" s="61"/>
      <c r="BXB3" s="61"/>
      <c r="BXC3" s="61"/>
      <c r="BXD3" s="61"/>
      <c r="BXE3" s="61"/>
      <c r="BXF3" s="61"/>
      <c r="BXG3" s="61"/>
      <c r="BXH3" s="61"/>
      <c r="BXI3" s="61"/>
      <c r="BXJ3" s="61"/>
      <c r="BXK3" s="61"/>
      <c r="BXL3" s="61"/>
      <c r="BXM3" s="61"/>
      <c r="BXN3" s="61"/>
      <c r="BXO3" s="61"/>
      <c r="BXP3" s="61"/>
      <c r="BXQ3" s="61"/>
      <c r="BXR3" s="61"/>
      <c r="BXS3" s="61"/>
      <c r="BXT3" s="61"/>
      <c r="BXU3" s="61"/>
      <c r="BXV3" s="61"/>
      <c r="BXW3" s="61"/>
      <c r="BXX3" s="61"/>
      <c r="BXY3" s="61"/>
      <c r="BXZ3" s="61"/>
      <c r="BYA3" s="61"/>
      <c r="BYB3" s="61"/>
      <c r="BYC3" s="61"/>
      <c r="BYD3" s="61"/>
      <c r="BYE3" s="61"/>
      <c r="BYF3" s="61"/>
      <c r="BYG3" s="61"/>
      <c r="BYH3" s="61"/>
      <c r="BYI3" s="61"/>
      <c r="BYJ3" s="61"/>
      <c r="BYK3" s="61"/>
      <c r="BYL3" s="61"/>
      <c r="BYM3" s="61"/>
      <c r="BYN3" s="61"/>
      <c r="BYO3" s="61"/>
      <c r="BYP3" s="61"/>
      <c r="BYQ3" s="61"/>
      <c r="BYR3" s="61"/>
      <c r="BYS3" s="61"/>
      <c r="BYT3" s="61"/>
      <c r="BYU3" s="61"/>
      <c r="BYV3" s="61"/>
      <c r="BYW3" s="61"/>
      <c r="BYX3" s="61"/>
      <c r="BYY3" s="61"/>
      <c r="BYZ3" s="61"/>
      <c r="BZA3" s="61"/>
      <c r="BZB3" s="61"/>
      <c r="BZC3" s="61"/>
      <c r="BZD3" s="61"/>
      <c r="BZE3" s="61"/>
      <c r="BZF3" s="61"/>
      <c r="BZG3" s="61"/>
      <c r="BZH3" s="61"/>
      <c r="BZI3" s="61"/>
      <c r="BZJ3" s="61"/>
      <c r="BZK3" s="61"/>
      <c r="BZL3" s="61"/>
      <c r="BZM3" s="61"/>
      <c r="BZN3" s="61"/>
      <c r="BZO3" s="61"/>
      <c r="BZP3" s="61"/>
      <c r="BZQ3" s="61"/>
      <c r="BZR3" s="61"/>
      <c r="BZS3" s="61"/>
      <c r="BZT3" s="61"/>
      <c r="BZU3" s="61"/>
      <c r="BZV3" s="61"/>
      <c r="BZW3" s="61"/>
      <c r="BZX3" s="61"/>
      <c r="BZY3" s="61"/>
      <c r="BZZ3" s="61"/>
      <c r="CAA3" s="61"/>
      <c r="CAB3" s="61"/>
      <c r="CAC3" s="61"/>
      <c r="CAD3" s="61"/>
      <c r="CAE3" s="61"/>
      <c r="CAF3" s="61"/>
      <c r="CAG3" s="61"/>
      <c r="CAH3" s="61"/>
      <c r="CAI3" s="61"/>
      <c r="CAJ3" s="61"/>
      <c r="CAK3" s="61"/>
      <c r="CAL3" s="61"/>
      <c r="CAM3" s="61"/>
      <c r="CAN3" s="61"/>
      <c r="CAO3" s="61"/>
      <c r="CAP3" s="61"/>
      <c r="CAQ3" s="61"/>
      <c r="CAR3" s="61"/>
      <c r="CAS3" s="61"/>
      <c r="CAT3" s="61"/>
      <c r="CAU3" s="61"/>
      <c r="CAV3" s="61"/>
      <c r="CAW3" s="61"/>
      <c r="CAX3" s="61"/>
      <c r="CAY3" s="61"/>
      <c r="CAZ3" s="61"/>
      <c r="CBA3" s="61"/>
      <c r="CBB3" s="61"/>
      <c r="CBC3" s="61"/>
      <c r="CBD3" s="61"/>
      <c r="CBE3" s="61"/>
      <c r="CBF3" s="61"/>
      <c r="CBG3" s="61"/>
      <c r="CBH3" s="61"/>
      <c r="CBI3" s="61"/>
      <c r="CBJ3" s="61"/>
      <c r="CBK3" s="61"/>
      <c r="CBL3" s="61"/>
      <c r="CBM3" s="61"/>
      <c r="CBN3" s="61"/>
      <c r="CBO3" s="61"/>
      <c r="CBP3" s="61"/>
      <c r="CBQ3" s="61"/>
      <c r="CBR3" s="61"/>
      <c r="CBS3" s="61"/>
      <c r="CBT3" s="61"/>
      <c r="CBU3" s="61"/>
      <c r="CBV3" s="61"/>
      <c r="CBW3" s="61"/>
      <c r="CBX3" s="61"/>
      <c r="CBY3" s="61"/>
      <c r="CBZ3" s="61"/>
      <c r="CCA3" s="61"/>
      <c r="CCB3" s="61"/>
      <c r="CCC3" s="61"/>
      <c r="CCD3" s="61"/>
      <c r="CCE3" s="61"/>
      <c r="CCF3" s="61"/>
      <c r="CCG3" s="61"/>
      <c r="CCH3" s="61"/>
      <c r="CCI3" s="61"/>
      <c r="CCJ3" s="61"/>
      <c r="CCK3" s="61"/>
      <c r="CCL3" s="61"/>
      <c r="CCM3" s="61"/>
      <c r="CCN3" s="61"/>
      <c r="CCO3" s="61"/>
      <c r="CCP3" s="61"/>
      <c r="CCQ3" s="61"/>
      <c r="CCR3" s="61"/>
      <c r="CCS3" s="61"/>
      <c r="CCT3" s="61"/>
      <c r="CCU3" s="61"/>
      <c r="CCV3" s="61"/>
      <c r="CCW3" s="61"/>
      <c r="CCX3" s="61"/>
      <c r="CCY3" s="61"/>
      <c r="CCZ3" s="61"/>
      <c r="CDA3" s="61"/>
      <c r="CDB3" s="61"/>
      <c r="CDC3" s="61"/>
      <c r="CDD3" s="61"/>
      <c r="CDE3" s="61"/>
      <c r="CDF3" s="61"/>
      <c r="CDG3" s="61"/>
      <c r="CDH3" s="61"/>
      <c r="CDI3" s="61"/>
      <c r="CDJ3" s="61"/>
      <c r="CDK3" s="61"/>
      <c r="CDL3" s="61"/>
      <c r="CDM3" s="61"/>
      <c r="CDN3" s="61"/>
      <c r="CDO3" s="61"/>
      <c r="CDP3" s="61"/>
      <c r="CDQ3" s="61"/>
      <c r="CDR3" s="61"/>
      <c r="CDS3" s="61"/>
      <c r="CDT3" s="61"/>
      <c r="CDU3" s="61"/>
      <c r="CDV3" s="61"/>
      <c r="CDW3" s="61"/>
      <c r="CDX3" s="61"/>
      <c r="CDY3" s="61"/>
      <c r="CDZ3" s="61"/>
      <c r="CEA3" s="61"/>
      <c r="CEB3" s="61"/>
      <c r="CEC3" s="61"/>
      <c r="CED3" s="61"/>
      <c r="CEE3" s="61"/>
      <c r="CEF3" s="61"/>
      <c r="CEG3" s="61"/>
      <c r="CEH3" s="61"/>
      <c r="CEI3" s="61"/>
      <c r="CEJ3" s="61"/>
      <c r="CEK3" s="61"/>
      <c r="CEL3" s="61"/>
      <c r="CEM3" s="61"/>
      <c r="CEN3" s="61"/>
      <c r="CEO3" s="61"/>
      <c r="CEP3" s="61"/>
      <c r="CEQ3" s="61"/>
      <c r="CER3" s="61"/>
      <c r="CES3" s="61"/>
      <c r="CET3" s="61"/>
      <c r="CEU3" s="61"/>
      <c r="CEV3" s="61"/>
      <c r="CEW3" s="61"/>
      <c r="CEX3" s="61"/>
      <c r="CEY3" s="61"/>
      <c r="CEZ3" s="61"/>
      <c r="CFA3" s="61"/>
      <c r="CFB3" s="61"/>
      <c r="CFC3" s="61"/>
      <c r="CFD3" s="61"/>
      <c r="CFE3" s="61"/>
      <c r="CFF3" s="61"/>
      <c r="CFG3" s="61"/>
      <c r="CFH3" s="61"/>
      <c r="CFI3" s="61"/>
      <c r="CFJ3" s="61"/>
      <c r="CFK3" s="61"/>
      <c r="CFL3" s="61"/>
      <c r="CFM3" s="61"/>
      <c r="CFN3" s="61"/>
      <c r="CFO3" s="61"/>
      <c r="CFP3" s="61"/>
      <c r="CFQ3" s="61"/>
      <c r="CFR3" s="61"/>
      <c r="CFS3" s="61"/>
      <c r="CFT3" s="61"/>
      <c r="CFU3" s="61"/>
      <c r="CFV3" s="61"/>
      <c r="CFW3" s="61"/>
      <c r="CFX3" s="61"/>
      <c r="CFY3" s="61"/>
      <c r="CFZ3" s="61"/>
      <c r="CGA3" s="61"/>
      <c r="CGB3" s="61"/>
      <c r="CGC3" s="61"/>
      <c r="CGD3" s="61"/>
      <c r="CGE3" s="61"/>
      <c r="CGF3" s="61"/>
      <c r="CGG3" s="61"/>
      <c r="CGH3" s="61"/>
      <c r="CGI3" s="61"/>
      <c r="CGJ3" s="61"/>
      <c r="CGK3" s="61"/>
      <c r="CGL3" s="61"/>
      <c r="CGM3" s="61"/>
      <c r="CGN3" s="61"/>
      <c r="CGO3" s="61"/>
      <c r="CGP3" s="61"/>
      <c r="CGQ3" s="61"/>
      <c r="CGR3" s="61"/>
      <c r="CGS3" s="61"/>
      <c r="CGT3" s="61"/>
      <c r="CGU3" s="61"/>
      <c r="CGV3" s="61"/>
      <c r="CGW3" s="61"/>
      <c r="CGX3" s="61"/>
      <c r="CGY3" s="61"/>
      <c r="CGZ3" s="61"/>
      <c r="CHA3" s="61"/>
      <c r="CHB3" s="61"/>
      <c r="CHC3" s="61"/>
      <c r="CHD3" s="61"/>
      <c r="CHE3" s="61"/>
      <c r="CHF3" s="61"/>
      <c r="CHG3" s="61"/>
      <c r="CHH3" s="61"/>
      <c r="CHI3" s="61"/>
      <c r="CHJ3" s="61"/>
      <c r="CHK3" s="61"/>
      <c r="CHL3" s="61"/>
      <c r="CHM3" s="61"/>
      <c r="CHN3" s="61"/>
      <c r="CHO3" s="61"/>
      <c r="CHP3" s="61"/>
      <c r="CHQ3" s="61"/>
      <c r="CHR3" s="61"/>
      <c r="CHS3" s="61"/>
      <c r="CHT3" s="61"/>
      <c r="CHU3" s="61"/>
      <c r="CHV3" s="61"/>
      <c r="CHW3" s="61"/>
      <c r="CHX3" s="61"/>
      <c r="CHY3" s="61"/>
      <c r="CHZ3" s="61"/>
      <c r="CIA3" s="61"/>
      <c r="CIB3" s="61"/>
      <c r="CIC3" s="61"/>
      <c r="CID3" s="61"/>
      <c r="CIE3" s="61"/>
      <c r="CIF3" s="61"/>
      <c r="CIG3" s="61"/>
      <c r="CIH3" s="61"/>
      <c r="CII3" s="61"/>
      <c r="CIJ3" s="61"/>
      <c r="CIK3" s="61"/>
      <c r="CIL3" s="61"/>
      <c r="CIM3" s="61"/>
      <c r="CIN3" s="61"/>
      <c r="CIO3" s="61"/>
      <c r="CIP3" s="61"/>
      <c r="CIQ3" s="61"/>
      <c r="CIR3" s="61"/>
      <c r="CIS3" s="61"/>
      <c r="CIT3" s="61"/>
      <c r="CIU3" s="61"/>
      <c r="CIV3" s="61"/>
      <c r="CIW3" s="61"/>
      <c r="CIX3" s="61"/>
      <c r="CIY3" s="61"/>
      <c r="CIZ3" s="61"/>
      <c r="CJA3" s="61"/>
      <c r="CJB3" s="61"/>
      <c r="CJC3" s="61"/>
      <c r="CJD3" s="61"/>
      <c r="CJE3" s="61"/>
      <c r="CJF3" s="61"/>
      <c r="CJG3" s="61"/>
      <c r="CJH3" s="61"/>
      <c r="CJI3" s="61"/>
      <c r="CJJ3" s="61"/>
      <c r="CJK3" s="61"/>
      <c r="CJL3" s="61"/>
      <c r="CJM3" s="61"/>
      <c r="CJN3" s="61"/>
      <c r="CJO3" s="61"/>
      <c r="CJP3" s="61"/>
      <c r="CJQ3" s="61"/>
      <c r="CJR3" s="61"/>
      <c r="CJS3" s="61"/>
      <c r="CJT3" s="61"/>
      <c r="CJU3" s="61"/>
      <c r="CJV3" s="61"/>
      <c r="CJW3" s="61"/>
      <c r="CJX3" s="61"/>
      <c r="CJY3" s="61"/>
      <c r="CJZ3" s="61"/>
      <c r="CKA3" s="61"/>
      <c r="CKB3" s="61"/>
      <c r="CKC3" s="61"/>
      <c r="CKD3" s="61"/>
      <c r="CKE3" s="61"/>
      <c r="CKF3" s="61"/>
      <c r="CKG3" s="61"/>
      <c r="CKH3" s="61"/>
      <c r="CKI3" s="61"/>
      <c r="CKJ3" s="61"/>
      <c r="CKK3" s="61"/>
      <c r="CKL3" s="61"/>
      <c r="CKM3" s="61"/>
      <c r="CKN3" s="61"/>
      <c r="CKO3" s="61"/>
      <c r="CKP3" s="61"/>
      <c r="CKQ3" s="61"/>
      <c r="CKR3" s="61"/>
      <c r="CKS3" s="61"/>
      <c r="CKT3" s="61"/>
      <c r="CKU3" s="61"/>
      <c r="CKV3" s="61"/>
      <c r="CKW3" s="61"/>
      <c r="CKX3" s="61"/>
      <c r="CKY3" s="61"/>
      <c r="CKZ3" s="61"/>
      <c r="CLA3" s="61"/>
      <c r="CLB3" s="61"/>
      <c r="CLC3" s="61"/>
      <c r="CLD3" s="61"/>
      <c r="CLE3" s="61"/>
      <c r="CLF3" s="61"/>
      <c r="CLG3" s="61"/>
      <c r="CLH3" s="61"/>
      <c r="CLI3" s="61"/>
      <c r="CLJ3" s="61"/>
      <c r="CLK3" s="61"/>
      <c r="CLL3" s="61"/>
      <c r="CLM3" s="61"/>
      <c r="CLN3" s="61"/>
      <c r="CLO3" s="61"/>
      <c r="CLP3" s="61"/>
      <c r="CLQ3" s="61"/>
      <c r="CLR3" s="61"/>
      <c r="CLS3" s="61"/>
      <c r="CLT3" s="61"/>
      <c r="CLU3" s="61"/>
      <c r="CLV3" s="61"/>
      <c r="CLW3" s="61"/>
      <c r="CLX3" s="61"/>
      <c r="CLY3" s="61"/>
      <c r="CLZ3" s="61"/>
      <c r="CMA3" s="61"/>
      <c r="CMB3" s="61"/>
      <c r="CMC3" s="61"/>
      <c r="CMD3" s="61"/>
      <c r="CME3" s="61"/>
      <c r="CMF3" s="61"/>
      <c r="CMG3" s="61"/>
      <c r="CMH3" s="61"/>
      <c r="CMI3" s="61"/>
      <c r="CMJ3" s="61"/>
      <c r="CMK3" s="61"/>
      <c r="CML3" s="61"/>
      <c r="CMM3" s="61"/>
      <c r="CMN3" s="61"/>
      <c r="CMO3" s="61"/>
      <c r="CMP3" s="61"/>
      <c r="CMQ3" s="61"/>
      <c r="CMR3" s="61"/>
      <c r="CMS3" s="61"/>
      <c r="CMT3" s="61"/>
      <c r="CMU3" s="61"/>
      <c r="CMV3" s="61"/>
      <c r="CMW3" s="61"/>
      <c r="CMX3" s="61"/>
      <c r="CMY3" s="61"/>
      <c r="CMZ3" s="61"/>
      <c r="CNA3" s="61"/>
      <c r="CNB3" s="61"/>
      <c r="CNC3" s="61"/>
      <c r="CND3" s="61"/>
      <c r="CNE3" s="61"/>
      <c r="CNF3" s="61"/>
      <c r="CNG3" s="61"/>
      <c r="CNH3" s="61"/>
      <c r="CNI3" s="61"/>
      <c r="CNJ3" s="61"/>
      <c r="CNK3" s="61"/>
      <c r="CNL3" s="61"/>
      <c r="CNM3" s="61"/>
      <c r="CNN3" s="61"/>
      <c r="CNO3" s="61"/>
      <c r="CNP3" s="61"/>
      <c r="CNQ3" s="61"/>
      <c r="CNR3" s="61"/>
      <c r="CNS3" s="61"/>
      <c r="CNT3" s="61"/>
      <c r="CNU3" s="61"/>
      <c r="CNV3" s="61"/>
      <c r="CNW3" s="61"/>
      <c r="CNX3" s="61"/>
      <c r="CNY3" s="61"/>
      <c r="CNZ3" s="61"/>
      <c r="COA3" s="61"/>
      <c r="COB3" s="61"/>
      <c r="COC3" s="61"/>
      <c r="COD3" s="61"/>
      <c r="COE3" s="61"/>
      <c r="COF3" s="61"/>
      <c r="COG3" s="61"/>
      <c r="COH3" s="61"/>
      <c r="COI3" s="61"/>
      <c r="COJ3" s="61"/>
      <c r="COK3" s="61"/>
      <c r="COL3" s="61"/>
      <c r="COM3" s="61"/>
      <c r="CON3" s="61"/>
      <c r="COO3" s="61"/>
      <c r="COP3" s="61"/>
      <c r="COQ3" s="61"/>
      <c r="COR3" s="61"/>
      <c r="COS3" s="61"/>
      <c r="COT3" s="61"/>
      <c r="COU3" s="61"/>
      <c r="COV3" s="61"/>
      <c r="COW3" s="61"/>
      <c r="COX3" s="61"/>
      <c r="COY3" s="61"/>
      <c r="COZ3" s="61"/>
      <c r="CPA3" s="61"/>
      <c r="CPB3" s="61"/>
      <c r="CPC3" s="61"/>
      <c r="CPD3" s="61"/>
      <c r="CPE3" s="61"/>
      <c r="CPF3" s="61"/>
      <c r="CPG3" s="61"/>
      <c r="CPH3" s="61"/>
      <c r="CPI3" s="61"/>
      <c r="CPJ3" s="61"/>
      <c r="CPK3" s="61"/>
      <c r="CPL3" s="61"/>
      <c r="CPM3" s="61"/>
      <c r="CPN3" s="61"/>
      <c r="CPO3" s="61"/>
      <c r="CPP3" s="61"/>
      <c r="CPQ3" s="61"/>
      <c r="CPR3" s="61"/>
      <c r="CPS3" s="61"/>
      <c r="CPT3" s="61"/>
      <c r="CPU3" s="61"/>
      <c r="CPV3" s="61"/>
      <c r="CPW3" s="61"/>
      <c r="CPX3" s="61"/>
      <c r="CPY3" s="61"/>
      <c r="CPZ3" s="61"/>
      <c r="CQA3" s="61"/>
      <c r="CQB3" s="61"/>
      <c r="CQC3" s="61"/>
      <c r="CQD3" s="61"/>
      <c r="CQE3" s="61"/>
      <c r="CQF3" s="61"/>
      <c r="CQG3" s="61"/>
      <c r="CQH3" s="61"/>
      <c r="CQI3" s="61"/>
      <c r="CQJ3" s="61"/>
      <c r="CQK3" s="61"/>
      <c r="CQL3" s="61"/>
      <c r="CQM3" s="61"/>
      <c r="CQN3" s="61"/>
      <c r="CQO3" s="61"/>
      <c r="CQP3" s="61"/>
      <c r="CQQ3" s="61"/>
      <c r="CQR3" s="61"/>
      <c r="CQS3" s="61"/>
      <c r="CQT3" s="61"/>
      <c r="CQU3" s="61"/>
      <c r="CQV3" s="61"/>
      <c r="CQW3" s="61"/>
      <c r="CQX3" s="61"/>
      <c r="CQY3" s="61"/>
      <c r="CQZ3" s="61"/>
      <c r="CRA3" s="61"/>
      <c r="CRB3" s="61"/>
      <c r="CRC3" s="61"/>
      <c r="CRD3" s="61"/>
      <c r="CRE3" s="61"/>
      <c r="CRF3" s="61"/>
      <c r="CRG3" s="61"/>
      <c r="CRH3" s="61"/>
      <c r="CRI3" s="61"/>
      <c r="CRJ3" s="61"/>
      <c r="CRK3" s="61"/>
      <c r="CRL3" s="61"/>
      <c r="CRM3" s="61"/>
      <c r="CRN3" s="61"/>
      <c r="CRO3" s="61"/>
      <c r="CRP3" s="61"/>
      <c r="CRQ3" s="61"/>
      <c r="CRR3" s="61"/>
      <c r="CRS3" s="61"/>
      <c r="CRT3" s="61"/>
      <c r="CRU3" s="61"/>
      <c r="CRV3" s="61"/>
      <c r="CRW3" s="61"/>
      <c r="CRX3" s="61"/>
      <c r="CRY3" s="61"/>
      <c r="CRZ3" s="61"/>
      <c r="CSA3" s="61"/>
      <c r="CSB3" s="61"/>
      <c r="CSC3" s="61"/>
      <c r="CSD3" s="61"/>
      <c r="CSE3" s="61"/>
      <c r="CSF3" s="61"/>
      <c r="CSG3" s="61"/>
      <c r="CSH3" s="61"/>
      <c r="CSI3" s="61"/>
      <c r="CSJ3" s="61"/>
      <c r="CSK3" s="61"/>
      <c r="CSL3" s="61"/>
      <c r="CSM3" s="61"/>
      <c r="CSN3" s="61"/>
      <c r="CSO3" s="61"/>
      <c r="CSP3" s="61"/>
      <c r="CSQ3" s="61"/>
      <c r="CSR3" s="61"/>
      <c r="CSS3" s="61"/>
      <c r="CST3" s="61"/>
      <c r="CSU3" s="61"/>
      <c r="CSV3" s="61"/>
      <c r="CSW3" s="61"/>
      <c r="CSX3" s="61"/>
      <c r="CSY3" s="61"/>
      <c r="CSZ3" s="61"/>
      <c r="CTA3" s="61"/>
      <c r="CTB3" s="61"/>
      <c r="CTC3" s="61"/>
      <c r="CTD3" s="61"/>
      <c r="CTE3" s="61"/>
      <c r="CTF3" s="61"/>
      <c r="CTG3" s="61"/>
      <c r="CTH3" s="61"/>
      <c r="CTI3" s="61"/>
      <c r="CTJ3" s="61"/>
      <c r="CTK3" s="61"/>
      <c r="CTL3" s="61"/>
      <c r="CTM3" s="61"/>
      <c r="CTN3" s="61"/>
      <c r="CTO3" s="61"/>
      <c r="CTP3" s="61"/>
      <c r="CTQ3" s="61"/>
      <c r="CTR3" s="61"/>
      <c r="CTS3" s="61"/>
      <c r="CTT3" s="61"/>
      <c r="CTU3" s="61"/>
      <c r="CTV3" s="61"/>
      <c r="CTW3" s="61"/>
      <c r="CTX3" s="61"/>
      <c r="CTY3" s="61"/>
      <c r="CTZ3" s="61"/>
      <c r="CUA3" s="61"/>
      <c r="CUB3" s="61"/>
      <c r="CUC3" s="61"/>
      <c r="CUD3" s="61"/>
      <c r="CUE3" s="61"/>
      <c r="CUF3" s="61"/>
      <c r="CUG3" s="61"/>
      <c r="CUH3" s="61"/>
      <c r="CUI3" s="61"/>
      <c r="CUJ3" s="61"/>
      <c r="CUK3" s="61"/>
      <c r="CUL3" s="61"/>
      <c r="CUM3" s="61"/>
      <c r="CUN3" s="61"/>
      <c r="CUO3" s="61"/>
      <c r="CUP3" s="61"/>
      <c r="CUQ3" s="61"/>
      <c r="CUR3" s="61"/>
      <c r="CUS3" s="61"/>
      <c r="CUT3" s="61"/>
      <c r="CUU3" s="61"/>
      <c r="CUV3" s="61"/>
      <c r="CUW3" s="61"/>
      <c r="CUX3" s="61"/>
      <c r="CUY3" s="61"/>
      <c r="CUZ3" s="61"/>
      <c r="CVA3" s="61"/>
      <c r="CVB3" s="61"/>
      <c r="CVC3" s="61"/>
      <c r="CVD3" s="61"/>
      <c r="CVE3" s="61"/>
      <c r="CVF3" s="61"/>
      <c r="CVG3" s="61"/>
      <c r="CVH3" s="61"/>
      <c r="CVI3" s="61"/>
      <c r="CVJ3" s="61"/>
      <c r="CVK3" s="61"/>
      <c r="CVL3" s="61"/>
      <c r="CVM3" s="61"/>
      <c r="CVN3" s="61"/>
      <c r="CVO3" s="61"/>
      <c r="CVP3" s="61"/>
      <c r="CVQ3" s="61"/>
      <c r="CVR3" s="61"/>
      <c r="CVS3" s="61"/>
      <c r="CVT3" s="61"/>
      <c r="CVU3" s="61"/>
      <c r="CVV3" s="61"/>
      <c r="CVW3" s="61"/>
      <c r="CVX3" s="61"/>
      <c r="CVY3" s="61"/>
      <c r="CVZ3" s="61"/>
      <c r="CWA3" s="61"/>
      <c r="CWB3" s="61"/>
      <c r="CWC3" s="61"/>
      <c r="CWD3" s="61"/>
      <c r="CWE3" s="61"/>
      <c r="CWF3" s="61"/>
      <c r="CWG3" s="61"/>
      <c r="CWH3" s="61"/>
      <c r="CWI3" s="61"/>
      <c r="CWJ3" s="61"/>
      <c r="CWK3" s="61"/>
      <c r="CWL3" s="61"/>
      <c r="CWM3" s="61"/>
      <c r="CWN3" s="61"/>
      <c r="CWO3" s="61"/>
      <c r="CWP3" s="61"/>
      <c r="CWQ3" s="61"/>
      <c r="CWR3" s="61"/>
      <c r="CWS3" s="61"/>
      <c r="CWT3" s="61"/>
      <c r="CWU3" s="61"/>
      <c r="CWV3" s="61"/>
      <c r="CWW3" s="61"/>
      <c r="CWX3" s="61"/>
      <c r="CWY3" s="61"/>
      <c r="CWZ3" s="61"/>
      <c r="CXA3" s="61"/>
      <c r="CXB3" s="61"/>
      <c r="CXC3" s="61"/>
      <c r="CXD3" s="61"/>
      <c r="CXE3" s="61"/>
      <c r="CXF3" s="61"/>
      <c r="CXG3" s="61"/>
      <c r="CXH3" s="61"/>
      <c r="CXI3" s="61"/>
      <c r="CXJ3" s="61"/>
      <c r="CXK3" s="61"/>
      <c r="CXL3" s="61"/>
      <c r="CXM3" s="61"/>
      <c r="CXN3" s="61"/>
      <c r="CXO3" s="61"/>
      <c r="CXP3" s="61"/>
      <c r="CXQ3" s="61"/>
      <c r="CXR3" s="61"/>
      <c r="CXS3" s="61"/>
      <c r="CXT3" s="61"/>
      <c r="CXU3" s="61"/>
      <c r="CXV3" s="61"/>
      <c r="CXW3" s="61"/>
      <c r="CXX3" s="61"/>
      <c r="CXY3" s="61"/>
      <c r="CXZ3" s="61"/>
      <c r="CYA3" s="61"/>
      <c r="CYB3" s="61"/>
      <c r="CYC3" s="61"/>
      <c r="CYD3" s="61"/>
      <c r="CYE3" s="61"/>
      <c r="CYF3" s="61"/>
      <c r="CYG3" s="61"/>
      <c r="CYH3" s="61"/>
      <c r="CYI3" s="61"/>
      <c r="CYJ3" s="61"/>
      <c r="CYK3" s="61"/>
      <c r="CYL3" s="61"/>
      <c r="CYM3" s="61"/>
      <c r="CYN3" s="61"/>
      <c r="CYO3" s="61"/>
      <c r="CYP3" s="61"/>
      <c r="CYQ3" s="61"/>
      <c r="CYR3" s="61"/>
      <c r="CYS3" s="61"/>
      <c r="CYT3" s="61"/>
      <c r="CYU3" s="61"/>
      <c r="CYV3" s="61"/>
      <c r="CYW3" s="61"/>
      <c r="CYX3" s="61"/>
      <c r="CYY3" s="61"/>
      <c r="CYZ3" s="61"/>
      <c r="CZA3" s="61"/>
      <c r="CZB3" s="61"/>
      <c r="CZC3" s="61"/>
      <c r="CZD3" s="61"/>
      <c r="CZE3" s="61"/>
      <c r="CZF3" s="61"/>
      <c r="CZG3" s="61"/>
      <c r="CZH3" s="61"/>
      <c r="CZI3" s="61"/>
      <c r="CZJ3" s="61"/>
      <c r="CZK3" s="61"/>
      <c r="CZL3" s="61"/>
      <c r="CZM3" s="61"/>
      <c r="CZN3" s="61"/>
      <c r="CZO3" s="61"/>
      <c r="CZP3" s="61"/>
      <c r="CZQ3" s="61"/>
      <c r="CZR3" s="61"/>
      <c r="CZS3" s="61"/>
      <c r="CZT3" s="61"/>
      <c r="CZU3" s="61"/>
      <c r="CZV3" s="61"/>
      <c r="CZW3" s="61"/>
      <c r="CZX3" s="61"/>
      <c r="CZY3" s="61"/>
      <c r="CZZ3" s="61"/>
      <c r="DAA3" s="61"/>
      <c r="DAB3" s="61"/>
      <c r="DAC3" s="61"/>
      <c r="DAD3" s="61"/>
      <c r="DAE3" s="61"/>
      <c r="DAF3" s="61"/>
      <c r="DAG3" s="61"/>
      <c r="DAH3" s="61"/>
      <c r="DAI3" s="61"/>
      <c r="DAJ3" s="61"/>
      <c r="DAK3" s="61"/>
      <c r="DAL3" s="61"/>
      <c r="DAM3" s="61"/>
      <c r="DAN3" s="61"/>
      <c r="DAO3" s="61"/>
      <c r="DAP3" s="61"/>
      <c r="DAQ3" s="61"/>
      <c r="DAR3" s="61"/>
      <c r="DAS3" s="61"/>
      <c r="DAT3" s="61"/>
      <c r="DAU3" s="61"/>
      <c r="DAV3" s="61"/>
      <c r="DAW3" s="61"/>
      <c r="DAX3" s="61"/>
      <c r="DAY3" s="61"/>
      <c r="DAZ3" s="61"/>
      <c r="DBA3" s="61"/>
      <c r="DBB3" s="61"/>
      <c r="DBC3" s="61"/>
      <c r="DBD3" s="61"/>
      <c r="DBE3" s="61"/>
      <c r="DBF3" s="61"/>
      <c r="DBG3" s="61"/>
      <c r="DBH3" s="61"/>
      <c r="DBI3" s="61"/>
      <c r="DBJ3" s="61"/>
      <c r="DBK3" s="61"/>
      <c r="DBL3" s="61"/>
      <c r="DBM3" s="61"/>
      <c r="DBN3" s="61"/>
      <c r="DBO3" s="61"/>
      <c r="DBP3" s="61"/>
      <c r="DBQ3" s="61"/>
      <c r="DBR3" s="61"/>
      <c r="DBS3" s="61"/>
      <c r="DBT3" s="61"/>
      <c r="DBU3" s="61"/>
      <c r="DBV3" s="61"/>
      <c r="DBW3" s="61"/>
      <c r="DBX3" s="61"/>
      <c r="DBY3" s="61"/>
      <c r="DBZ3" s="61"/>
      <c r="DCA3" s="61"/>
      <c r="DCB3" s="61"/>
      <c r="DCC3" s="61"/>
      <c r="DCD3" s="61"/>
      <c r="DCE3" s="61"/>
      <c r="DCF3" s="61"/>
      <c r="DCG3" s="61"/>
      <c r="DCH3" s="61"/>
      <c r="DCI3" s="61"/>
      <c r="DCJ3" s="61"/>
      <c r="DCK3" s="61"/>
      <c r="DCL3" s="61"/>
      <c r="DCM3" s="61"/>
      <c r="DCN3" s="61"/>
      <c r="DCO3" s="61"/>
      <c r="DCP3" s="61"/>
      <c r="DCQ3" s="61"/>
      <c r="DCR3" s="61"/>
      <c r="DCS3" s="61"/>
      <c r="DCT3" s="61"/>
      <c r="DCU3" s="61"/>
      <c r="DCV3" s="61"/>
      <c r="DCW3" s="61"/>
      <c r="DCX3" s="61"/>
      <c r="DCY3" s="61"/>
      <c r="DCZ3" s="61"/>
      <c r="DDA3" s="61"/>
      <c r="DDB3" s="61"/>
      <c r="DDC3" s="61"/>
      <c r="DDD3" s="61"/>
      <c r="DDE3" s="61"/>
      <c r="DDF3" s="61"/>
      <c r="DDG3" s="61"/>
      <c r="DDH3" s="61"/>
      <c r="DDI3" s="61"/>
      <c r="DDJ3" s="61"/>
      <c r="DDK3" s="61"/>
      <c r="DDL3" s="61"/>
      <c r="DDM3" s="61"/>
      <c r="DDN3" s="61"/>
      <c r="DDO3" s="61"/>
      <c r="DDP3" s="61"/>
      <c r="DDQ3" s="61"/>
      <c r="DDR3" s="61"/>
      <c r="DDS3" s="61"/>
      <c r="DDT3" s="61"/>
      <c r="DDU3" s="61"/>
      <c r="DDV3" s="61"/>
      <c r="DDW3" s="61"/>
      <c r="DDX3" s="61"/>
      <c r="DDY3" s="61"/>
      <c r="DDZ3" s="61"/>
      <c r="DEA3" s="61"/>
      <c r="DEB3" s="61"/>
      <c r="DEC3" s="61"/>
      <c r="DED3" s="61"/>
      <c r="DEE3" s="61"/>
      <c r="DEF3" s="61"/>
      <c r="DEG3" s="61"/>
      <c r="DEH3" s="61"/>
      <c r="DEI3" s="61"/>
      <c r="DEJ3" s="61"/>
      <c r="DEK3" s="61"/>
      <c r="DEL3" s="61"/>
      <c r="DEM3" s="61"/>
      <c r="DEN3" s="61"/>
      <c r="DEO3" s="61"/>
      <c r="DEP3" s="61"/>
      <c r="DEQ3" s="61"/>
      <c r="DER3" s="61"/>
      <c r="DES3" s="61"/>
      <c r="DET3" s="61"/>
      <c r="DEU3" s="61"/>
      <c r="DEV3" s="61"/>
      <c r="DEW3" s="61"/>
      <c r="DEX3" s="61"/>
      <c r="DEY3" s="61"/>
      <c r="DEZ3" s="61"/>
      <c r="DFA3" s="61"/>
      <c r="DFB3" s="61"/>
      <c r="DFC3" s="61"/>
      <c r="DFD3" s="61"/>
      <c r="DFE3" s="61"/>
      <c r="DFF3" s="61"/>
      <c r="DFG3" s="61"/>
      <c r="DFH3" s="61"/>
      <c r="DFI3" s="61"/>
      <c r="DFJ3" s="61"/>
      <c r="DFK3" s="61"/>
      <c r="DFL3" s="61"/>
      <c r="DFM3" s="61"/>
      <c r="DFN3" s="61"/>
      <c r="DFO3" s="61"/>
      <c r="DFP3" s="61"/>
      <c r="DFQ3" s="61"/>
      <c r="DFR3" s="61"/>
      <c r="DFS3" s="61"/>
      <c r="DFT3" s="61"/>
      <c r="DFU3" s="61"/>
      <c r="DFV3" s="61"/>
      <c r="DFW3" s="61"/>
      <c r="DFX3" s="61"/>
      <c r="DFY3" s="61"/>
      <c r="DFZ3" s="61"/>
      <c r="DGA3" s="61"/>
      <c r="DGB3" s="61"/>
      <c r="DGC3" s="61"/>
      <c r="DGD3" s="61"/>
      <c r="DGE3" s="61"/>
      <c r="DGF3" s="61"/>
      <c r="DGG3" s="61"/>
      <c r="DGH3" s="61"/>
      <c r="DGI3" s="61"/>
      <c r="DGJ3" s="61"/>
      <c r="DGK3" s="61"/>
      <c r="DGL3" s="61"/>
      <c r="DGM3" s="61"/>
      <c r="DGN3" s="61"/>
      <c r="DGO3" s="61"/>
      <c r="DGP3" s="61"/>
      <c r="DGQ3" s="61"/>
      <c r="DGR3" s="61"/>
      <c r="DGS3" s="61"/>
      <c r="DGT3" s="61"/>
      <c r="DGU3" s="61"/>
      <c r="DGV3" s="61"/>
      <c r="DGW3" s="61"/>
      <c r="DGX3" s="61"/>
      <c r="DGY3" s="61"/>
      <c r="DGZ3" s="61"/>
      <c r="DHA3" s="61"/>
      <c r="DHB3" s="61"/>
      <c r="DHC3" s="61"/>
      <c r="DHD3" s="61"/>
      <c r="DHE3" s="61"/>
      <c r="DHF3" s="61"/>
      <c r="DHG3" s="61"/>
      <c r="DHH3" s="61"/>
      <c r="DHI3" s="61"/>
      <c r="DHJ3" s="61"/>
      <c r="DHK3" s="61"/>
      <c r="DHL3" s="61"/>
      <c r="DHM3" s="61"/>
      <c r="DHN3" s="61"/>
      <c r="DHO3" s="61"/>
      <c r="DHP3" s="61"/>
      <c r="DHQ3" s="61"/>
      <c r="DHR3" s="61"/>
      <c r="DHS3" s="61"/>
      <c r="DHT3" s="61"/>
      <c r="DHU3" s="61"/>
      <c r="DHV3" s="61"/>
      <c r="DHW3" s="61"/>
      <c r="DHX3" s="61"/>
      <c r="DHY3" s="61"/>
      <c r="DHZ3" s="61"/>
      <c r="DIA3" s="61"/>
      <c r="DIB3" s="61"/>
      <c r="DIC3" s="61"/>
      <c r="DID3" s="61"/>
      <c r="DIE3" s="61"/>
      <c r="DIF3" s="61"/>
      <c r="DIG3" s="61"/>
      <c r="DIH3" s="61"/>
      <c r="DII3" s="61"/>
      <c r="DIJ3" s="61"/>
      <c r="DIK3" s="61"/>
      <c r="DIL3" s="61"/>
      <c r="DIM3" s="61"/>
      <c r="DIN3" s="61"/>
      <c r="DIO3" s="61"/>
      <c r="DIP3" s="61"/>
      <c r="DIQ3" s="61"/>
      <c r="DIR3" s="61"/>
      <c r="DIS3" s="61"/>
      <c r="DIT3" s="61"/>
      <c r="DIU3" s="61"/>
      <c r="DIV3" s="61"/>
      <c r="DIW3" s="61"/>
      <c r="DIX3" s="61"/>
      <c r="DIY3" s="61"/>
      <c r="DIZ3" s="61"/>
      <c r="DJA3" s="61"/>
      <c r="DJB3" s="61"/>
      <c r="DJC3" s="61"/>
      <c r="DJD3" s="61"/>
      <c r="DJE3" s="61"/>
      <c r="DJF3" s="61"/>
      <c r="DJG3" s="61"/>
      <c r="DJH3" s="61"/>
      <c r="DJI3" s="61"/>
      <c r="DJJ3" s="61"/>
      <c r="DJK3" s="61"/>
      <c r="DJL3" s="61"/>
      <c r="DJM3" s="61"/>
      <c r="DJN3" s="61"/>
      <c r="DJO3" s="61"/>
      <c r="DJP3" s="61"/>
      <c r="DJQ3" s="61"/>
      <c r="DJR3" s="61"/>
      <c r="DJS3" s="61"/>
      <c r="DJT3" s="61"/>
      <c r="DJU3" s="61"/>
      <c r="DJV3" s="61"/>
      <c r="DJW3" s="61"/>
      <c r="DJX3" s="61"/>
      <c r="DJY3" s="61"/>
      <c r="DJZ3" s="61"/>
      <c r="DKA3" s="61"/>
      <c r="DKB3" s="61"/>
      <c r="DKC3" s="61"/>
      <c r="DKD3" s="61"/>
      <c r="DKE3" s="61"/>
      <c r="DKF3" s="61"/>
      <c r="DKG3" s="61"/>
      <c r="DKH3" s="61"/>
      <c r="DKI3" s="61"/>
      <c r="DKJ3" s="61"/>
      <c r="DKK3" s="61"/>
      <c r="DKL3" s="61"/>
      <c r="DKM3" s="61"/>
      <c r="DKN3" s="61"/>
      <c r="DKO3" s="61"/>
      <c r="DKP3" s="61"/>
      <c r="DKQ3" s="61"/>
      <c r="DKR3" s="61"/>
      <c r="DKS3" s="61"/>
      <c r="DKT3" s="61"/>
      <c r="DKU3" s="61"/>
      <c r="DKV3" s="61"/>
      <c r="DKW3" s="61"/>
      <c r="DKX3" s="61"/>
      <c r="DKY3" s="61"/>
      <c r="DKZ3" s="61"/>
      <c r="DLA3" s="61"/>
      <c r="DLB3" s="61"/>
      <c r="DLC3" s="61"/>
      <c r="DLD3" s="61"/>
      <c r="DLE3" s="61"/>
      <c r="DLF3" s="61"/>
      <c r="DLG3" s="61"/>
      <c r="DLH3" s="61"/>
      <c r="DLI3" s="61"/>
      <c r="DLJ3" s="61"/>
      <c r="DLK3" s="61"/>
      <c r="DLL3" s="61"/>
      <c r="DLM3" s="61"/>
      <c r="DLN3" s="61"/>
      <c r="DLO3" s="61"/>
      <c r="DLP3" s="61"/>
      <c r="DLQ3" s="61"/>
      <c r="DLR3" s="61"/>
      <c r="DLS3" s="61"/>
      <c r="DLT3" s="61"/>
      <c r="DLU3" s="61"/>
      <c r="DLV3" s="61"/>
      <c r="DLW3" s="61"/>
      <c r="DLX3" s="61"/>
      <c r="DLY3" s="61"/>
      <c r="DLZ3" s="61"/>
      <c r="DMA3" s="61"/>
      <c r="DMB3" s="61"/>
      <c r="DMC3" s="61"/>
      <c r="DMD3" s="61"/>
      <c r="DME3" s="61"/>
      <c r="DMF3" s="61"/>
      <c r="DMG3" s="61"/>
      <c r="DMH3" s="61"/>
      <c r="DMI3" s="61"/>
      <c r="DMJ3" s="61"/>
      <c r="DMK3" s="61"/>
      <c r="DML3" s="61"/>
      <c r="DMM3" s="61"/>
      <c r="DMN3" s="61"/>
      <c r="DMO3" s="61"/>
      <c r="DMP3" s="61"/>
      <c r="DMQ3" s="61"/>
      <c r="DMR3" s="61"/>
      <c r="DMS3" s="61"/>
      <c r="DMT3" s="61"/>
      <c r="DMU3" s="61"/>
      <c r="DMV3" s="61"/>
      <c r="DMW3" s="61"/>
      <c r="DMX3" s="61"/>
      <c r="DMY3" s="61"/>
      <c r="DMZ3" s="61"/>
      <c r="DNA3" s="61"/>
      <c r="DNB3" s="61"/>
      <c r="DNC3" s="61"/>
      <c r="DND3" s="61"/>
      <c r="DNE3" s="61"/>
      <c r="DNF3" s="61"/>
      <c r="DNG3" s="61"/>
      <c r="DNH3" s="61"/>
      <c r="DNI3" s="61"/>
      <c r="DNJ3" s="61"/>
      <c r="DNK3" s="61"/>
      <c r="DNL3" s="61"/>
      <c r="DNM3" s="61"/>
      <c r="DNN3" s="61"/>
      <c r="DNO3" s="61"/>
      <c r="DNP3" s="61"/>
      <c r="DNQ3" s="61"/>
      <c r="DNR3" s="61"/>
      <c r="DNS3" s="61"/>
      <c r="DNT3" s="61"/>
      <c r="DNU3" s="61"/>
      <c r="DNV3" s="61"/>
      <c r="DNW3" s="61"/>
      <c r="DNX3" s="61"/>
      <c r="DNY3" s="61"/>
      <c r="DNZ3" s="61"/>
      <c r="DOA3" s="61"/>
      <c r="DOB3" s="61"/>
      <c r="DOC3" s="61"/>
      <c r="DOD3" s="61"/>
      <c r="DOE3" s="61"/>
      <c r="DOF3" s="61"/>
      <c r="DOG3" s="61"/>
      <c r="DOH3" s="61"/>
      <c r="DOI3" s="61"/>
      <c r="DOJ3" s="61"/>
      <c r="DOK3" s="61"/>
      <c r="DOL3" s="61"/>
      <c r="DOM3" s="61"/>
      <c r="DON3" s="61"/>
      <c r="DOO3" s="61"/>
      <c r="DOP3" s="61"/>
      <c r="DOQ3" s="61"/>
      <c r="DOR3" s="61"/>
      <c r="DOS3" s="61"/>
      <c r="DOT3" s="61"/>
      <c r="DOU3" s="61"/>
      <c r="DOV3" s="61"/>
      <c r="DOW3" s="61"/>
      <c r="DOX3" s="61"/>
      <c r="DOY3" s="61"/>
      <c r="DOZ3" s="61"/>
      <c r="DPA3" s="61"/>
      <c r="DPB3" s="61"/>
      <c r="DPC3" s="61"/>
      <c r="DPD3" s="61"/>
      <c r="DPE3" s="61"/>
      <c r="DPF3" s="61"/>
      <c r="DPG3" s="61"/>
      <c r="DPH3" s="61"/>
      <c r="DPI3" s="61"/>
      <c r="DPJ3" s="61"/>
      <c r="DPK3" s="61"/>
      <c r="DPL3" s="61"/>
      <c r="DPM3" s="61"/>
      <c r="DPN3" s="61"/>
      <c r="DPO3" s="61"/>
      <c r="DPP3" s="61"/>
      <c r="DPQ3" s="61"/>
      <c r="DPR3" s="61"/>
      <c r="DPS3" s="61"/>
      <c r="DPT3" s="61"/>
      <c r="DPU3" s="61"/>
      <c r="DPV3" s="61"/>
      <c r="DPW3" s="61"/>
      <c r="DPX3" s="61"/>
      <c r="DPY3" s="61"/>
      <c r="DPZ3" s="61"/>
      <c r="DQA3" s="61"/>
      <c r="DQB3" s="61"/>
      <c r="DQC3" s="61"/>
      <c r="DQD3" s="61"/>
      <c r="DQE3" s="61"/>
      <c r="DQF3" s="61"/>
      <c r="DQG3" s="61"/>
      <c r="DQH3" s="61"/>
      <c r="DQI3" s="61"/>
      <c r="DQJ3" s="61"/>
      <c r="DQK3" s="61"/>
      <c r="DQL3" s="61"/>
      <c r="DQM3" s="61"/>
      <c r="DQN3" s="61"/>
      <c r="DQO3" s="61"/>
      <c r="DQP3" s="61"/>
      <c r="DQQ3" s="61"/>
      <c r="DQR3" s="61"/>
      <c r="DQS3" s="61"/>
      <c r="DQT3" s="61"/>
      <c r="DQU3" s="61"/>
      <c r="DQV3" s="61"/>
      <c r="DQW3" s="61"/>
      <c r="DQX3" s="61"/>
      <c r="DQY3" s="61"/>
      <c r="DQZ3" s="61"/>
      <c r="DRA3" s="61"/>
      <c r="DRB3" s="61"/>
      <c r="DRC3" s="61"/>
      <c r="DRD3" s="61"/>
      <c r="DRE3" s="61"/>
      <c r="DRF3" s="61"/>
      <c r="DRG3" s="61"/>
      <c r="DRH3" s="61"/>
      <c r="DRI3" s="61"/>
      <c r="DRJ3" s="61"/>
      <c r="DRK3" s="61"/>
      <c r="DRL3" s="61"/>
      <c r="DRM3" s="61"/>
      <c r="DRN3" s="61"/>
      <c r="DRO3" s="61"/>
      <c r="DRP3" s="61"/>
      <c r="DRQ3" s="61"/>
      <c r="DRR3" s="61"/>
      <c r="DRS3" s="61"/>
      <c r="DRT3" s="61"/>
      <c r="DRU3" s="61"/>
      <c r="DRV3" s="61"/>
      <c r="DRW3" s="61"/>
      <c r="DRX3" s="61"/>
      <c r="DRY3" s="61"/>
      <c r="DRZ3" s="61"/>
      <c r="DSA3" s="61"/>
      <c r="DSB3" s="61"/>
      <c r="DSC3" s="61"/>
      <c r="DSD3" s="61"/>
      <c r="DSE3" s="61"/>
      <c r="DSF3" s="61"/>
      <c r="DSG3" s="61"/>
      <c r="DSH3" s="61"/>
      <c r="DSI3" s="61"/>
      <c r="DSJ3" s="61"/>
      <c r="DSK3" s="61"/>
      <c r="DSL3" s="61"/>
      <c r="DSM3" s="61"/>
      <c r="DSN3" s="61"/>
      <c r="DSO3" s="61"/>
      <c r="DSP3" s="61"/>
      <c r="DSQ3" s="61"/>
      <c r="DSR3" s="61"/>
      <c r="DSS3" s="61"/>
      <c r="DST3" s="61"/>
      <c r="DSU3" s="61"/>
      <c r="DSV3" s="61"/>
      <c r="DSW3" s="61"/>
      <c r="DSX3" s="61"/>
      <c r="DSY3" s="61"/>
      <c r="DSZ3" s="61"/>
      <c r="DTA3" s="61"/>
      <c r="DTB3" s="61"/>
      <c r="DTC3" s="61"/>
      <c r="DTD3" s="61"/>
      <c r="DTE3" s="61"/>
      <c r="DTF3" s="61"/>
      <c r="DTG3" s="61"/>
      <c r="DTH3" s="61"/>
      <c r="DTI3" s="61"/>
      <c r="DTJ3" s="61"/>
      <c r="DTK3" s="61"/>
      <c r="DTL3" s="61"/>
      <c r="DTM3" s="61"/>
      <c r="DTN3" s="61"/>
      <c r="DTO3" s="61"/>
      <c r="DTP3" s="61"/>
      <c r="DTQ3" s="61"/>
      <c r="DTR3" s="61"/>
      <c r="DTS3" s="61"/>
      <c r="DTT3" s="61"/>
      <c r="DTU3" s="61"/>
      <c r="DTV3" s="61"/>
      <c r="DTW3" s="61"/>
      <c r="DTX3" s="61"/>
      <c r="DTY3" s="61"/>
      <c r="DTZ3" s="61"/>
      <c r="DUA3" s="61"/>
      <c r="DUB3" s="61"/>
      <c r="DUC3" s="61"/>
      <c r="DUD3" s="61"/>
      <c r="DUE3" s="61"/>
      <c r="DUF3" s="61"/>
      <c r="DUG3" s="61"/>
      <c r="DUH3" s="61"/>
      <c r="DUI3" s="61"/>
      <c r="DUJ3" s="61"/>
      <c r="DUK3" s="61"/>
      <c r="DUL3" s="61"/>
      <c r="DUM3" s="61"/>
      <c r="DUN3" s="61"/>
      <c r="DUO3" s="61"/>
      <c r="DUP3" s="61"/>
      <c r="DUQ3" s="61"/>
      <c r="DUR3" s="61"/>
      <c r="DUS3" s="61"/>
      <c r="DUT3" s="61"/>
      <c r="DUU3" s="61"/>
      <c r="DUV3" s="61"/>
      <c r="DUW3" s="61"/>
      <c r="DUX3" s="61"/>
      <c r="DUY3" s="61"/>
      <c r="DUZ3" s="61"/>
      <c r="DVA3" s="61"/>
      <c r="DVB3" s="61"/>
      <c r="DVC3" s="61"/>
      <c r="DVD3" s="61"/>
      <c r="DVE3" s="61"/>
      <c r="DVF3" s="61"/>
      <c r="DVG3" s="61"/>
      <c r="DVH3" s="61"/>
      <c r="DVI3" s="61"/>
      <c r="DVJ3" s="61"/>
      <c r="DVK3" s="61"/>
      <c r="DVL3" s="61"/>
      <c r="DVM3" s="61"/>
      <c r="DVN3" s="61"/>
      <c r="DVO3" s="61"/>
      <c r="DVP3" s="61"/>
      <c r="DVQ3" s="61"/>
      <c r="DVR3" s="61"/>
      <c r="DVS3" s="61"/>
      <c r="DVT3" s="61"/>
      <c r="DVU3" s="61"/>
      <c r="DVV3" s="61"/>
      <c r="DVW3" s="61"/>
      <c r="DVX3" s="61"/>
      <c r="DVY3" s="61"/>
      <c r="DVZ3" s="61"/>
      <c r="DWA3" s="61"/>
      <c r="DWB3" s="61"/>
      <c r="DWC3" s="61"/>
      <c r="DWD3" s="61"/>
      <c r="DWE3" s="61"/>
      <c r="DWF3" s="61"/>
      <c r="DWG3" s="61"/>
      <c r="DWH3" s="61"/>
      <c r="DWI3" s="61"/>
      <c r="DWJ3" s="61"/>
      <c r="DWK3" s="61"/>
      <c r="DWL3" s="61"/>
      <c r="DWM3" s="61"/>
      <c r="DWN3" s="61"/>
      <c r="DWO3" s="61"/>
      <c r="DWP3" s="61"/>
      <c r="DWQ3" s="61"/>
      <c r="DWR3" s="61"/>
      <c r="DWS3" s="61"/>
      <c r="DWT3" s="61"/>
      <c r="DWU3" s="61"/>
      <c r="DWV3" s="61"/>
      <c r="DWW3" s="61"/>
      <c r="DWX3" s="61"/>
      <c r="DWY3" s="61"/>
      <c r="DWZ3" s="61"/>
      <c r="DXA3" s="61"/>
      <c r="DXB3" s="61"/>
      <c r="DXC3" s="61"/>
      <c r="DXD3" s="61"/>
      <c r="DXE3" s="61"/>
      <c r="DXF3" s="61"/>
      <c r="DXG3" s="61"/>
      <c r="DXH3" s="61"/>
      <c r="DXI3" s="61"/>
      <c r="DXJ3" s="61"/>
      <c r="DXK3" s="61"/>
      <c r="DXL3" s="61"/>
      <c r="DXM3" s="61"/>
      <c r="DXN3" s="61"/>
      <c r="DXO3" s="61"/>
      <c r="DXP3" s="61"/>
      <c r="DXQ3" s="61"/>
      <c r="DXR3" s="61"/>
      <c r="DXS3" s="61"/>
      <c r="DXT3" s="61"/>
      <c r="DXU3" s="61"/>
      <c r="DXV3" s="61"/>
      <c r="DXW3" s="61"/>
      <c r="DXX3" s="61"/>
      <c r="DXY3" s="61"/>
      <c r="DXZ3" s="61"/>
      <c r="DYA3" s="61"/>
      <c r="DYB3" s="61"/>
      <c r="DYC3" s="61"/>
      <c r="DYD3" s="61"/>
      <c r="DYE3" s="61"/>
      <c r="DYF3" s="61"/>
      <c r="DYG3" s="61"/>
      <c r="DYH3" s="61"/>
      <c r="DYI3" s="61"/>
      <c r="DYJ3" s="61"/>
      <c r="DYK3" s="61"/>
      <c r="DYL3" s="61"/>
      <c r="DYM3" s="61"/>
      <c r="DYN3" s="61"/>
      <c r="DYO3" s="61"/>
      <c r="DYP3" s="61"/>
      <c r="DYQ3" s="61"/>
      <c r="DYR3" s="61"/>
      <c r="DYS3" s="61"/>
      <c r="DYT3" s="61"/>
      <c r="DYU3" s="61"/>
      <c r="DYV3" s="61"/>
      <c r="DYW3" s="61"/>
      <c r="DYX3" s="61"/>
      <c r="DYY3" s="61"/>
      <c r="DYZ3" s="61"/>
      <c r="DZA3" s="61"/>
      <c r="DZB3" s="61"/>
      <c r="DZC3" s="61"/>
      <c r="DZD3" s="61"/>
      <c r="DZE3" s="61"/>
      <c r="DZF3" s="61"/>
      <c r="DZG3" s="61"/>
      <c r="DZH3" s="61"/>
      <c r="DZI3" s="61"/>
      <c r="DZJ3" s="61"/>
      <c r="DZK3" s="61"/>
      <c r="DZL3" s="61"/>
      <c r="DZM3" s="61"/>
      <c r="DZN3" s="61"/>
      <c r="DZO3" s="61"/>
      <c r="DZP3" s="61"/>
      <c r="DZQ3" s="61"/>
      <c r="DZR3" s="61"/>
      <c r="DZS3" s="61"/>
      <c r="DZT3" s="61"/>
      <c r="DZU3" s="61"/>
      <c r="DZV3" s="61"/>
      <c r="DZW3" s="61"/>
      <c r="DZX3" s="61"/>
      <c r="DZY3" s="61"/>
      <c r="DZZ3" s="61"/>
      <c r="EAA3" s="61"/>
      <c r="EAB3" s="61"/>
      <c r="EAC3" s="61"/>
      <c r="EAD3" s="61"/>
      <c r="EAE3" s="61"/>
      <c r="EAF3" s="61"/>
      <c r="EAG3" s="61"/>
      <c r="EAH3" s="61"/>
      <c r="EAI3" s="61"/>
      <c r="EAJ3" s="61"/>
      <c r="EAK3" s="61"/>
      <c r="EAL3" s="61"/>
      <c r="EAM3" s="61"/>
      <c r="EAN3" s="61"/>
      <c r="EAO3" s="61"/>
      <c r="EAP3" s="61"/>
      <c r="EAQ3" s="61"/>
      <c r="EAR3" s="61"/>
      <c r="EAS3" s="61"/>
      <c r="EAT3" s="61"/>
      <c r="EAU3" s="61"/>
      <c r="EAV3" s="61"/>
      <c r="EAW3" s="61"/>
      <c r="EAX3" s="61"/>
      <c r="EAY3" s="61"/>
      <c r="EAZ3" s="61"/>
      <c r="EBA3" s="61"/>
      <c r="EBB3" s="61"/>
      <c r="EBC3" s="61"/>
      <c r="EBD3" s="61"/>
      <c r="EBE3" s="61"/>
      <c r="EBF3" s="61"/>
      <c r="EBG3" s="61"/>
      <c r="EBH3" s="61"/>
      <c r="EBI3" s="61"/>
      <c r="EBJ3" s="61"/>
      <c r="EBK3" s="61"/>
      <c r="EBL3" s="61"/>
      <c r="EBM3" s="61"/>
      <c r="EBN3" s="61"/>
      <c r="EBO3" s="61"/>
      <c r="EBP3" s="61"/>
      <c r="EBQ3" s="61"/>
      <c r="EBR3" s="61"/>
      <c r="EBS3" s="61"/>
      <c r="EBT3" s="61"/>
      <c r="EBU3" s="61"/>
      <c r="EBV3" s="61"/>
      <c r="EBW3" s="61"/>
      <c r="EBX3" s="61"/>
      <c r="EBY3" s="61"/>
      <c r="EBZ3" s="61"/>
      <c r="ECA3" s="61"/>
      <c r="ECB3" s="61"/>
      <c r="ECC3" s="61"/>
      <c r="ECD3" s="61"/>
      <c r="ECE3" s="61"/>
      <c r="ECF3" s="61"/>
      <c r="ECG3" s="61"/>
      <c r="ECH3" s="61"/>
      <c r="ECI3" s="61"/>
      <c r="ECJ3" s="61"/>
      <c r="ECK3" s="61"/>
      <c r="ECL3" s="61"/>
      <c r="ECM3" s="61"/>
      <c r="ECN3" s="61"/>
      <c r="ECO3" s="61"/>
      <c r="ECP3" s="61"/>
      <c r="ECQ3" s="61"/>
      <c r="ECR3" s="61"/>
      <c r="ECS3" s="61"/>
      <c r="ECT3" s="61"/>
      <c r="ECU3" s="61"/>
      <c r="ECV3" s="61"/>
      <c r="ECW3" s="61"/>
      <c r="ECX3" s="61"/>
      <c r="ECY3" s="61"/>
      <c r="ECZ3" s="61"/>
      <c r="EDA3" s="61"/>
      <c r="EDB3" s="61"/>
      <c r="EDC3" s="61"/>
      <c r="EDD3" s="61"/>
      <c r="EDE3" s="61"/>
      <c r="EDF3" s="61"/>
      <c r="EDG3" s="61"/>
      <c r="EDH3" s="61"/>
      <c r="EDI3" s="61"/>
      <c r="EDJ3" s="61"/>
      <c r="EDK3" s="61"/>
      <c r="EDL3" s="61"/>
      <c r="EDM3" s="61"/>
      <c r="EDN3" s="61"/>
      <c r="EDO3" s="61"/>
      <c r="EDP3" s="61"/>
      <c r="EDQ3" s="61"/>
      <c r="EDR3" s="61"/>
      <c r="EDS3" s="61"/>
      <c r="EDT3" s="61"/>
      <c r="EDU3" s="61"/>
      <c r="EDV3" s="61"/>
      <c r="EDW3" s="61"/>
      <c r="EDX3" s="61"/>
      <c r="EDY3" s="61"/>
      <c r="EDZ3" s="61"/>
      <c r="EEA3" s="61"/>
      <c r="EEB3" s="61"/>
      <c r="EEC3" s="61"/>
      <c r="EED3" s="61"/>
      <c r="EEE3" s="61"/>
      <c r="EEF3" s="61"/>
      <c r="EEG3" s="61"/>
      <c r="EEH3" s="61"/>
      <c r="EEI3" s="61"/>
      <c r="EEJ3" s="61"/>
      <c r="EEK3" s="61"/>
      <c r="EEL3" s="61"/>
      <c r="EEM3" s="61"/>
      <c r="EEN3" s="61"/>
      <c r="EEO3" s="61"/>
      <c r="EEP3" s="61"/>
      <c r="EEQ3" s="61"/>
      <c r="EER3" s="61"/>
      <c r="EES3" s="61"/>
      <c r="EET3" s="61"/>
      <c r="EEU3" s="61"/>
      <c r="EEV3" s="61"/>
      <c r="EEW3" s="61"/>
      <c r="EEX3" s="61"/>
      <c r="EEY3" s="61"/>
      <c r="EEZ3" s="61"/>
      <c r="EFA3" s="61"/>
      <c r="EFB3" s="61"/>
      <c r="EFC3" s="61"/>
      <c r="EFD3" s="61"/>
      <c r="EFE3" s="61"/>
      <c r="EFF3" s="61"/>
      <c r="EFG3" s="61"/>
      <c r="EFH3" s="61"/>
      <c r="EFI3" s="61"/>
      <c r="EFJ3" s="61"/>
      <c r="EFK3" s="61"/>
      <c r="EFL3" s="61"/>
      <c r="EFM3" s="61"/>
      <c r="EFN3" s="61"/>
      <c r="EFO3" s="61"/>
      <c r="EFP3" s="61"/>
      <c r="EFQ3" s="61"/>
      <c r="EFR3" s="61"/>
      <c r="EFS3" s="61"/>
      <c r="EFT3" s="61"/>
      <c r="EFU3" s="61"/>
      <c r="EFV3" s="61"/>
      <c r="EFW3" s="61"/>
      <c r="EFX3" s="61"/>
      <c r="EFY3" s="61"/>
      <c r="EFZ3" s="61"/>
      <c r="EGA3" s="61"/>
      <c r="EGB3" s="61"/>
      <c r="EGC3" s="61"/>
      <c r="EGD3" s="61"/>
      <c r="EGE3" s="61"/>
      <c r="EGF3" s="61"/>
      <c r="EGG3" s="61"/>
      <c r="EGH3" s="61"/>
      <c r="EGI3" s="61"/>
      <c r="EGJ3" s="61"/>
      <c r="EGK3" s="61"/>
      <c r="EGL3" s="61"/>
      <c r="EGM3" s="61"/>
      <c r="EGN3" s="61"/>
      <c r="EGO3" s="61"/>
      <c r="EGP3" s="61"/>
      <c r="EGQ3" s="61"/>
      <c r="EGR3" s="61"/>
      <c r="EGS3" s="61"/>
      <c r="EGT3" s="61"/>
      <c r="EGU3" s="61"/>
      <c r="EGV3" s="61"/>
      <c r="EGW3" s="61"/>
      <c r="EGX3" s="61"/>
      <c r="EGY3" s="61"/>
      <c r="EGZ3" s="61"/>
      <c r="EHA3" s="61"/>
      <c r="EHB3" s="61"/>
      <c r="EHC3" s="61"/>
      <c r="EHD3" s="61"/>
      <c r="EHE3" s="61"/>
      <c r="EHF3" s="61"/>
      <c r="EHG3" s="61"/>
      <c r="EHH3" s="61"/>
      <c r="EHI3" s="61"/>
      <c r="EHJ3" s="61"/>
      <c r="EHK3" s="61"/>
      <c r="EHL3" s="61"/>
      <c r="EHM3" s="61"/>
      <c r="EHN3" s="61"/>
      <c r="EHO3" s="61"/>
      <c r="EHP3" s="61"/>
      <c r="EHQ3" s="61"/>
      <c r="EHR3" s="61"/>
      <c r="EHS3" s="61"/>
      <c r="EHT3" s="61"/>
      <c r="EHU3" s="61"/>
      <c r="EHV3" s="61"/>
      <c r="EHW3" s="61"/>
      <c r="EHX3" s="61"/>
      <c r="EHY3" s="61"/>
      <c r="EHZ3" s="61"/>
      <c r="EIA3" s="61"/>
      <c r="EIB3" s="61"/>
      <c r="EIC3" s="61"/>
      <c r="EID3" s="61"/>
      <c r="EIE3" s="61"/>
      <c r="EIF3" s="61"/>
      <c r="EIG3" s="61"/>
      <c r="EIH3" s="61"/>
      <c r="EII3" s="61"/>
      <c r="EIJ3" s="61"/>
      <c r="EIK3" s="61"/>
      <c r="EIL3" s="61"/>
      <c r="EIM3" s="61"/>
      <c r="EIN3" s="61"/>
      <c r="EIO3" s="61"/>
      <c r="EIP3" s="61"/>
      <c r="EIQ3" s="61"/>
      <c r="EIR3" s="61"/>
      <c r="EIS3" s="61"/>
      <c r="EIT3" s="61"/>
      <c r="EIU3" s="61"/>
      <c r="EIV3" s="61"/>
      <c r="EIW3" s="61"/>
      <c r="EIX3" s="61"/>
      <c r="EIY3" s="61"/>
      <c r="EIZ3" s="61"/>
      <c r="EJA3" s="61"/>
      <c r="EJB3" s="61"/>
      <c r="EJC3" s="61"/>
      <c r="EJD3" s="61"/>
      <c r="EJE3" s="61"/>
      <c r="EJF3" s="61"/>
      <c r="EJG3" s="61"/>
      <c r="EJH3" s="61"/>
      <c r="EJI3" s="61"/>
      <c r="EJJ3" s="61"/>
      <c r="EJK3" s="61"/>
      <c r="EJL3" s="61"/>
      <c r="EJM3" s="61"/>
      <c r="EJN3" s="61"/>
      <c r="EJO3" s="61"/>
      <c r="EJP3" s="61"/>
      <c r="EJQ3" s="61"/>
      <c r="EJR3" s="61"/>
      <c r="EJS3" s="61"/>
      <c r="EJT3" s="61"/>
      <c r="EJU3" s="61"/>
      <c r="EJV3" s="61"/>
      <c r="EJW3" s="61"/>
      <c r="EJX3" s="61"/>
      <c r="EJY3" s="61"/>
      <c r="EJZ3" s="61"/>
      <c r="EKA3" s="61"/>
      <c r="EKB3" s="61"/>
      <c r="EKC3" s="61"/>
      <c r="EKD3" s="61"/>
      <c r="EKE3" s="61"/>
      <c r="EKF3" s="61"/>
      <c r="EKG3" s="61"/>
      <c r="EKH3" s="61"/>
      <c r="EKI3" s="61"/>
      <c r="EKJ3" s="61"/>
      <c r="EKK3" s="61"/>
      <c r="EKL3" s="61"/>
      <c r="EKM3" s="61"/>
      <c r="EKN3" s="61"/>
      <c r="EKO3" s="61"/>
      <c r="EKP3" s="61"/>
      <c r="EKQ3" s="61"/>
      <c r="EKR3" s="61"/>
      <c r="EKS3" s="61"/>
      <c r="EKT3" s="61"/>
      <c r="EKU3" s="61"/>
      <c r="EKV3" s="61"/>
      <c r="EKW3" s="61"/>
      <c r="EKX3" s="61"/>
      <c r="EKY3" s="61"/>
      <c r="EKZ3" s="61"/>
      <c r="ELA3" s="61"/>
      <c r="ELB3" s="61"/>
      <c r="ELC3" s="61"/>
      <c r="ELD3" s="61"/>
      <c r="ELE3" s="61"/>
      <c r="ELF3" s="61"/>
      <c r="ELG3" s="61"/>
      <c r="ELH3" s="61"/>
      <c r="ELI3" s="61"/>
      <c r="ELJ3" s="61"/>
      <c r="ELK3" s="61"/>
      <c r="ELL3" s="61"/>
      <c r="ELM3" s="61"/>
      <c r="ELN3" s="61"/>
      <c r="ELO3" s="61"/>
      <c r="ELP3" s="61"/>
      <c r="ELQ3" s="61"/>
      <c r="ELR3" s="61"/>
      <c r="ELS3" s="61"/>
      <c r="ELT3" s="61"/>
      <c r="ELU3" s="61"/>
      <c r="ELV3" s="61"/>
      <c r="ELW3" s="61"/>
      <c r="ELX3" s="61"/>
      <c r="ELY3" s="61"/>
      <c r="ELZ3" s="61"/>
      <c r="EMA3" s="61"/>
      <c r="EMB3" s="61"/>
      <c r="EMC3" s="61"/>
      <c r="EMD3" s="61"/>
      <c r="EME3" s="61"/>
      <c r="EMF3" s="61"/>
      <c r="EMG3" s="61"/>
      <c r="EMH3" s="61"/>
      <c r="EMI3" s="61"/>
      <c r="EMJ3" s="61"/>
      <c r="EMK3" s="61"/>
      <c r="EML3" s="61"/>
      <c r="EMM3" s="61"/>
      <c r="EMN3" s="61"/>
      <c r="EMO3" s="61"/>
      <c r="EMP3" s="61"/>
      <c r="EMQ3" s="61"/>
      <c r="EMR3" s="61"/>
      <c r="EMS3" s="61"/>
      <c r="EMT3" s="61"/>
      <c r="EMU3" s="61"/>
      <c r="EMV3" s="61"/>
      <c r="EMW3" s="61"/>
      <c r="EMX3" s="61"/>
      <c r="EMY3" s="61"/>
      <c r="EMZ3" s="61"/>
      <c r="ENA3" s="61"/>
      <c r="ENB3" s="61"/>
      <c r="ENC3" s="61"/>
      <c r="END3" s="61"/>
      <c r="ENE3" s="61"/>
      <c r="ENF3" s="61"/>
      <c r="ENG3" s="61"/>
      <c r="ENH3" s="61"/>
      <c r="ENI3" s="61"/>
      <c r="ENJ3" s="61"/>
      <c r="ENK3" s="61"/>
      <c r="ENL3" s="61"/>
      <c r="ENM3" s="61"/>
      <c r="ENN3" s="61"/>
      <c r="ENO3" s="61"/>
      <c r="ENP3" s="61"/>
      <c r="ENQ3" s="61"/>
      <c r="ENR3" s="61"/>
      <c r="ENS3" s="61"/>
      <c r="ENT3" s="61"/>
      <c r="ENU3" s="61"/>
      <c r="ENV3" s="61"/>
      <c r="ENW3" s="61"/>
      <c r="ENX3" s="61"/>
      <c r="ENY3" s="61"/>
      <c r="ENZ3" s="61"/>
      <c r="EOA3" s="61"/>
      <c r="EOB3" s="61"/>
      <c r="EOC3" s="61"/>
      <c r="EOD3" s="61"/>
      <c r="EOE3" s="61"/>
      <c r="EOF3" s="61"/>
      <c r="EOG3" s="61"/>
      <c r="EOH3" s="61"/>
      <c r="EOI3" s="61"/>
      <c r="EOJ3" s="61"/>
      <c r="EOK3" s="61"/>
      <c r="EOL3" s="61"/>
      <c r="EOM3" s="61"/>
      <c r="EON3" s="61"/>
      <c r="EOO3" s="61"/>
      <c r="EOP3" s="61"/>
      <c r="EOQ3" s="61"/>
      <c r="EOR3" s="61"/>
      <c r="EOS3" s="61"/>
      <c r="EOT3" s="61"/>
      <c r="EOU3" s="61"/>
      <c r="EOV3" s="61"/>
      <c r="EOW3" s="61"/>
      <c r="EOX3" s="61"/>
      <c r="EOY3" s="61"/>
      <c r="EOZ3" s="61"/>
      <c r="EPA3" s="61"/>
      <c r="EPB3" s="61"/>
      <c r="EPC3" s="61"/>
      <c r="EPD3" s="61"/>
      <c r="EPE3" s="61"/>
      <c r="EPF3" s="61"/>
      <c r="EPG3" s="61"/>
      <c r="EPH3" s="61"/>
      <c r="EPI3" s="61"/>
      <c r="EPJ3" s="61"/>
      <c r="EPK3" s="61"/>
      <c r="EPL3" s="61"/>
      <c r="EPM3" s="61"/>
      <c r="EPN3" s="61"/>
      <c r="EPO3" s="61"/>
      <c r="EPP3" s="61"/>
      <c r="EPQ3" s="61"/>
      <c r="EPR3" s="61"/>
      <c r="EPS3" s="61"/>
      <c r="EPT3" s="61"/>
      <c r="EPU3" s="61"/>
      <c r="EPV3" s="61"/>
      <c r="EPW3" s="61"/>
      <c r="EPX3" s="61"/>
      <c r="EPY3" s="61"/>
      <c r="EPZ3" s="61"/>
      <c r="EQA3" s="61"/>
      <c r="EQB3" s="61"/>
      <c r="EQC3" s="61"/>
      <c r="EQD3" s="61"/>
      <c r="EQE3" s="61"/>
      <c r="EQF3" s="61"/>
      <c r="EQG3" s="61"/>
      <c r="EQH3" s="61"/>
      <c r="EQI3" s="61"/>
      <c r="EQJ3" s="61"/>
      <c r="EQK3" s="61"/>
      <c r="EQL3" s="61"/>
      <c r="EQM3" s="61"/>
      <c r="EQN3" s="61"/>
      <c r="EQO3" s="61"/>
      <c r="EQP3" s="61"/>
      <c r="EQQ3" s="61"/>
      <c r="EQR3" s="61"/>
      <c r="EQS3" s="61"/>
      <c r="EQT3" s="61"/>
      <c r="EQU3" s="61"/>
      <c r="EQV3" s="61"/>
      <c r="EQW3" s="61"/>
      <c r="EQX3" s="61"/>
      <c r="EQY3" s="61"/>
      <c r="EQZ3" s="61"/>
      <c r="ERA3" s="61"/>
      <c r="ERB3" s="61"/>
      <c r="ERC3" s="61"/>
      <c r="ERD3" s="61"/>
      <c r="ERE3" s="61"/>
      <c r="ERF3" s="61"/>
      <c r="ERG3" s="61"/>
      <c r="ERH3" s="61"/>
      <c r="ERI3" s="61"/>
      <c r="ERJ3" s="61"/>
      <c r="ERK3" s="61"/>
      <c r="ERL3" s="61"/>
      <c r="ERM3" s="61"/>
      <c r="ERN3" s="61"/>
      <c r="ERO3" s="61"/>
      <c r="ERP3" s="61"/>
      <c r="ERQ3" s="61"/>
      <c r="ERR3" s="61"/>
      <c r="ERS3" s="61"/>
      <c r="ERT3" s="61"/>
      <c r="ERU3" s="61"/>
      <c r="ERV3" s="61"/>
      <c r="ERW3" s="61"/>
      <c r="ERX3" s="61"/>
      <c r="ERY3" s="61"/>
      <c r="ERZ3" s="61"/>
      <c r="ESA3" s="61"/>
      <c r="ESB3" s="61"/>
      <c r="ESC3" s="61"/>
      <c r="ESD3" s="61"/>
      <c r="ESE3" s="61"/>
      <c r="ESF3" s="61"/>
      <c r="ESG3" s="61"/>
      <c r="ESH3" s="61"/>
      <c r="ESI3" s="61"/>
      <c r="ESJ3" s="61"/>
      <c r="ESK3" s="61"/>
      <c r="ESL3" s="61"/>
      <c r="ESM3" s="61"/>
      <c r="ESN3" s="61"/>
      <c r="ESO3" s="61"/>
      <c r="ESP3" s="61"/>
      <c r="ESQ3" s="61"/>
      <c r="ESR3" s="61"/>
      <c r="ESS3" s="61"/>
      <c r="EST3" s="61"/>
      <c r="ESU3" s="61"/>
      <c r="ESV3" s="61"/>
      <c r="ESW3" s="61"/>
      <c r="ESX3" s="61"/>
      <c r="ESY3" s="61"/>
      <c r="ESZ3" s="61"/>
      <c r="ETA3" s="61"/>
      <c r="ETB3" s="61"/>
      <c r="ETC3" s="61"/>
      <c r="ETD3" s="61"/>
      <c r="ETE3" s="61"/>
      <c r="ETF3" s="61"/>
      <c r="ETG3" s="61"/>
      <c r="ETH3" s="61"/>
      <c r="ETI3" s="61"/>
      <c r="ETJ3" s="61"/>
      <c r="ETK3" s="61"/>
      <c r="ETL3" s="61"/>
      <c r="ETM3" s="61"/>
      <c r="ETN3" s="61"/>
      <c r="ETO3" s="61"/>
      <c r="ETP3" s="61"/>
      <c r="ETQ3" s="61"/>
      <c r="ETR3" s="61"/>
      <c r="ETS3" s="61"/>
      <c r="ETT3" s="61"/>
      <c r="ETU3" s="61"/>
      <c r="ETV3" s="61"/>
      <c r="ETW3" s="61"/>
      <c r="ETX3" s="61"/>
      <c r="ETY3" s="61"/>
      <c r="ETZ3" s="61"/>
      <c r="EUA3" s="61"/>
      <c r="EUB3" s="61"/>
      <c r="EUC3" s="61"/>
      <c r="EUD3" s="61"/>
      <c r="EUE3" s="61"/>
      <c r="EUF3" s="61"/>
      <c r="EUG3" s="61"/>
      <c r="EUH3" s="61"/>
      <c r="EUI3" s="61"/>
      <c r="EUJ3" s="61"/>
      <c r="EUK3" s="61"/>
      <c r="EUL3" s="61"/>
      <c r="EUM3" s="61"/>
      <c r="EUN3" s="61"/>
      <c r="EUO3" s="61"/>
      <c r="EUP3" s="61"/>
      <c r="EUQ3" s="61"/>
      <c r="EUR3" s="61"/>
      <c r="EUS3" s="61"/>
      <c r="EUT3" s="61"/>
      <c r="EUU3" s="61"/>
      <c r="EUV3" s="61"/>
      <c r="EUW3" s="61"/>
      <c r="EUX3" s="61"/>
      <c r="EUY3" s="61"/>
      <c r="EUZ3" s="61"/>
      <c r="EVA3" s="61"/>
      <c r="EVB3" s="61"/>
      <c r="EVC3" s="61"/>
      <c r="EVD3" s="61"/>
      <c r="EVE3" s="61"/>
      <c r="EVF3" s="61"/>
      <c r="EVG3" s="61"/>
      <c r="EVH3" s="61"/>
      <c r="EVI3" s="61"/>
      <c r="EVJ3" s="61"/>
      <c r="EVK3" s="61"/>
      <c r="EVL3" s="61"/>
      <c r="EVM3" s="61"/>
      <c r="EVN3" s="61"/>
      <c r="EVO3" s="61"/>
      <c r="EVP3" s="61"/>
      <c r="EVQ3" s="61"/>
      <c r="EVR3" s="61"/>
      <c r="EVS3" s="61"/>
      <c r="EVT3" s="61"/>
      <c r="EVU3" s="61"/>
      <c r="EVV3" s="61"/>
      <c r="EVW3" s="61"/>
      <c r="EVX3" s="61"/>
      <c r="EVY3" s="61"/>
      <c r="EVZ3" s="61"/>
      <c r="EWA3" s="61"/>
      <c r="EWB3" s="61"/>
      <c r="EWC3" s="61"/>
      <c r="EWD3" s="61"/>
      <c r="EWE3" s="61"/>
      <c r="EWF3" s="61"/>
      <c r="EWG3" s="61"/>
      <c r="EWH3" s="61"/>
      <c r="EWI3" s="61"/>
      <c r="EWJ3" s="61"/>
      <c r="EWK3" s="61"/>
      <c r="EWL3" s="61"/>
      <c r="EWM3" s="61"/>
      <c r="EWN3" s="61"/>
      <c r="EWO3" s="61"/>
      <c r="EWP3" s="61"/>
      <c r="EWQ3" s="61"/>
      <c r="EWR3" s="61"/>
      <c r="EWS3" s="61"/>
      <c r="EWT3" s="61"/>
      <c r="EWU3" s="61"/>
      <c r="EWV3" s="61"/>
      <c r="EWW3" s="61"/>
      <c r="EWX3" s="61"/>
      <c r="EWY3" s="61"/>
      <c r="EWZ3" s="61"/>
      <c r="EXA3" s="61"/>
      <c r="EXB3" s="61"/>
      <c r="EXC3" s="61"/>
      <c r="EXD3" s="61"/>
      <c r="EXE3" s="61"/>
      <c r="EXF3" s="61"/>
      <c r="EXG3" s="61"/>
      <c r="EXH3" s="61"/>
      <c r="EXI3" s="61"/>
      <c r="EXJ3" s="61"/>
      <c r="EXK3" s="61"/>
      <c r="EXL3" s="61"/>
      <c r="EXM3" s="61"/>
      <c r="EXN3" s="61"/>
      <c r="EXO3" s="61"/>
      <c r="EXP3" s="61"/>
      <c r="EXQ3" s="61"/>
      <c r="EXR3" s="61"/>
      <c r="EXS3" s="61"/>
      <c r="EXT3" s="61"/>
      <c r="EXU3" s="61"/>
      <c r="EXV3" s="61"/>
      <c r="EXW3" s="61"/>
      <c r="EXX3" s="61"/>
      <c r="EXY3" s="61"/>
      <c r="EXZ3" s="61"/>
      <c r="EYA3" s="61"/>
      <c r="EYB3" s="61"/>
      <c r="EYC3" s="61"/>
      <c r="EYD3" s="61"/>
      <c r="EYE3" s="61"/>
      <c r="EYF3" s="61"/>
      <c r="EYG3" s="61"/>
      <c r="EYH3" s="61"/>
      <c r="EYI3" s="61"/>
      <c r="EYJ3" s="61"/>
      <c r="EYK3" s="61"/>
      <c r="EYL3" s="61"/>
      <c r="EYM3" s="61"/>
      <c r="EYN3" s="61"/>
      <c r="EYO3" s="61"/>
      <c r="EYP3" s="61"/>
      <c r="EYQ3" s="61"/>
      <c r="EYR3" s="61"/>
      <c r="EYS3" s="61"/>
      <c r="EYT3" s="61"/>
      <c r="EYU3" s="61"/>
      <c r="EYV3" s="61"/>
      <c r="EYW3" s="61"/>
      <c r="EYX3" s="61"/>
      <c r="EYY3" s="61"/>
      <c r="EYZ3" s="61"/>
      <c r="EZA3" s="61"/>
      <c r="EZB3" s="61"/>
      <c r="EZC3" s="61"/>
      <c r="EZD3" s="61"/>
      <c r="EZE3" s="61"/>
      <c r="EZF3" s="61"/>
      <c r="EZG3" s="61"/>
      <c r="EZH3" s="61"/>
      <c r="EZI3" s="61"/>
      <c r="EZJ3" s="61"/>
      <c r="EZK3" s="61"/>
      <c r="EZL3" s="61"/>
      <c r="EZM3" s="61"/>
      <c r="EZN3" s="61"/>
      <c r="EZO3" s="61"/>
      <c r="EZP3" s="61"/>
      <c r="EZQ3" s="61"/>
      <c r="EZR3" s="61"/>
      <c r="EZS3" s="61"/>
      <c r="EZT3" s="61"/>
      <c r="EZU3" s="61"/>
      <c r="EZV3" s="61"/>
      <c r="EZW3" s="61"/>
      <c r="EZX3" s="61"/>
      <c r="EZY3" s="61"/>
      <c r="EZZ3" s="61"/>
      <c r="FAA3" s="61"/>
      <c r="FAB3" s="61"/>
      <c r="FAC3" s="61"/>
      <c r="FAD3" s="61"/>
      <c r="FAE3" s="61"/>
      <c r="FAF3" s="61"/>
      <c r="FAG3" s="61"/>
      <c r="FAH3" s="61"/>
      <c r="FAI3" s="61"/>
      <c r="FAJ3" s="61"/>
      <c r="FAK3" s="61"/>
      <c r="FAL3" s="61"/>
      <c r="FAM3" s="61"/>
      <c r="FAN3" s="61"/>
      <c r="FAO3" s="61"/>
      <c r="FAP3" s="61"/>
      <c r="FAQ3" s="61"/>
      <c r="FAR3" s="61"/>
      <c r="FAS3" s="61"/>
      <c r="FAT3" s="61"/>
      <c r="FAU3" s="61"/>
      <c r="FAV3" s="61"/>
      <c r="FAW3" s="61"/>
      <c r="FAX3" s="61"/>
      <c r="FAY3" s="61"/>
      <c r="FAZ3" s="61"/>
      <c r="FBA3" s="61"/>
      <c r="FBB3" s="61"/>
      <c r="FBC3" s="61"/>
      <c r="FBD3" s="61"/>
      <c r="FBE3" s="61"/>
      <c r="FBF3" s="61"/>
      <c r="FBG3" s="61"/>
      <c r="FBH3" s="61"/>
      <c r="FBI3" s="61"/>
      <c r="FBJ3" s="61"/>
      <c r="FBK3" s="61"/>
      <c r="FBL3" s="61"/>
      <c r="FBM3" s="61"/>
      <c r="FBN3" s="61"/>
      <c r="FBO3" s="61"/>
      <c r="FBP3" s="61"/>
      <c r="FBQ3" s="61"/>
      <c r="FBR3" s="61"/>
      <c r="FBS3" s="61"/>
      <c r="FBT3" s="61"/>
      <c r="FBU3" s="61"/>
      <c r="FBV3" s="61"/>
      <c r="FBW3" s="61"/>
      <c r="FBX3" s="61"/>
      <c r="FBY3" s="61"/>
      <c r="FBZ3" s="61"/>
      <c r="FCA3" s="61"/>
      <c r="FCB3" s="61"/>
      <c r="FCC3" s="61"/>
      <c r="FCD3" s="61"/>
      <c r="FCE3" s="61"/>
      <c r="FCF3" s="61"/>
      <c r="FCG3" s="61"/>
      <c r="FCH3" s="61"/>
      <c r="FCI3" s="61"/>
      <c r="FCJ3" s="61"/>
      <c r="FCK3" s="61"/>
      <c r="FCL3" s="61"/>
      <c r="FCM3" s="61"/>
      <c r="FCN3" s="61"/>
      <c r="FCO3" s="61"/>
      <c r="FCP3" s="61"/>
      <c r="FCQ3" s="61"/>
      <c r="FCR3" s="61"/>
      <c r="FCS3" s="61"/>
      <c r="FCT3" s="61"/>
      <c r="FCU3" s="61"/>
      <c r="FCV3" s="61"/>
      <c r="FCW3" s="61"/>
      <c r="FCX3" s="61"/>
      <c r="FCY3" s="61"/>
      <c r="FCZ3" s="61"/>
      <c r="FDA3" s="61"/>
      <c r="FDB3" s="61"/>
      <c r="FDC3" s="61"/>
      <c r="FDD3" s="61"/>
      <c r="FDE3" s="61"/>
      <c r="FDF3" s="61"/>
      <c r="FDG3" s="61"/>
      <c r="FDH3" s="61"/>
      <c r="FDI3" s="61"/>
      <c r="FDJ3" s="61"/>
      <c r="FDK3" s="61"/>
      <c r="FDL3" s="61"/>
      <c r="FDM3" s="61"/>
      <c r="FDN3" s="61"/>
      <c r="FDO3" s="61"/>
      <c r="FDP3" s="61"/>
      <c r="FDQ3" s="61"/>
      <c r="FDR3" s="61"/>
      <c r="FDS3" s="61"/>
      <c r="FDT3" s="61"/>
      <c r="FDU3" s="61"/>
      <c r="FDV3" s="61"/>
      <c r="FDW3" s="61"/>
      <c r="FDX3" s="61"/>
      <c r="FDY3" s="61"/>
      <c r="FDZ3" s="61"/>
      <c r="FEA3" s="61"/>
      <c r="FEB3" s="61"/>
      <c r="FEC3" s="61"/>
      <c r="FED3" s="61"/>
      <c r="FEE3" s="61"/>
      <c r="FEF3" s="61"/>
      <c r="FEG3" s="61"/>
      <c r="FEH3" s="61"/>
      <c r="FEI3" s="61"/>
      <c r="FEJ3" s="61"/>
      <c r="FEK3" s="61"/>
      <c r="FEL3" s="61"/>
      <c r="FEM3" s="61"/>
      <c r="FEN3" s="61"/>
      <c r="FEO3" s="61"/>
      <c r="FEP3" s="61"/>
      <c r="FEQ3" s="61"/>
      <c r="FER3" s="61"/>
      <c r="FES3" s="61"/>
      <c r="FET3" s="61"/>
      <c r="FEU3" s="61"/>
      <c r="FEV3" s="61"/>
      <c r="FEW3" s="61"/>
      <c r="FEX3" s="61"/>
      <c r="FEY3" s="61"/>
      <c r="FEZ3" s="61"/>
      <c r="FFA3" s="61"/>
      <c r="FFB3" s="61"/>
      <c r="FFC3" s="61"/>
      <c r="FFD3" s="61"/>
      <c r="FFE3" s="61"/>
      <c r="FFF3" s="61"/>
      <c r="FFG3" s="61"/>
      <c r="FFH3" s="61"/>
      <c r="FFI3" s="61"/>
      <c r="FFJ3" s="61"/>
      <c r="FFK3" s="61"/>
      <c r="FFL3" s="61"/>
      <c r="FFM3" s="61"/>
      <c r="FFN3" s="61"/>
      <c r="FFO3" s="61"/>
      <c r="FFP3" s="61"/>
      <c r="FFQ3" s="61"/>
      <c r="FFR3" s="61"/>
      <c r="FFS3" s="61"/>
      <c r="FFT3" s="61"/>
      <c r="FFU3" s="61"/>
      <c r="FFV3" s="61"/>
      <c r="FFW3" s="61"/>
      <c r="FFX3" s="61"/>
      <c r="FFY3" s="61"/>
      <c r="FFZ3" s="61"/>
      <c r="FGA3" s="61"/>
      <c r="FGB3" s="61"/>
      <c r="FGC3" s="61"/>
      <c r="FGD3" s="61"/>
      <c r="FGE3" s="61"/>
      <c r="FGF3" s="61"/>
      <c r="FGG3" s="61"/>
      <c r="FGH3" s="61"/>
      <c r="FGI3" s="61"/>
      <c r="FGJ3" s="61"/>
      <c r="FGK3" s="61"/>
      <c r="FGL3" s="61"/>
      <c r="FGM3" s="61"/>
      <c r="FGN3" s="61"/>
      <c r="FGO3" s="61"/>
      <c r="FGP3" s="61"/>
      <c r="FGQ3" s="61"/>
      <c r="FGR3" s="61"/>
      <c r="FGS3" s="61"/>
      <c r="FGT3" s="61"/>
      <c r="FGU3" s="61"/>
      <c r="FGV3" s="61"/>
      <c r="FGW3" s="61"/>
      <c r="FGX3" s="61"/>
      <c r="FGY3" s="61"/>
      <c r="FGZ3" s="61"/>
      <c r="FHA3" s="61"/>
      <c r="FHB3" s="61"/>
      <c r="FHC3" s="61"/>
      <c r="FHD3" s="61"/>
      <c r="FHE3" s="61"/>
      <c r="FHF3" s="61"/>
      <c r="FHG3" s="61"/>
      <c r="FHH3" s="61"/>
      <c r="FHI3" s="61"/>
      <c r="FHJ3" s="61"/>
      <c r="FHK3" s="61"/>
      <c r="FHL3" s="61"/>
      <c r="FHM3" s="61"/>
      <c r="FHN3" s="61"/>
      <c r="FHO3" s="61"/>
      <c r="FHP3" s="61"/>
      <c r="FHQ3" s="61"/>
      <c r="FHR3" s="61"/>
      <c r="FHS3" s="61"/>
      <c r="FHT3" s="61"/>
      <c r="FHU3" s="61"/>
      <c r="FHV3" s="61"/>
      <c r="FHW3" s="61"/>
      <c r="FHX3" s="61"/>
      <c r="FHY3" s="61"/>
      <c r="FHZ3" s="61"/>
      <c r="FIA3" s="61"/>
      <c r="FIB3" s="61"/>
      <c r="FIC3" s="61"/>
      <c r="FID3" s="61"/>
      <c r="FIE3" s="61"/>
      <c r="FIF3" s="61"/>
      <c r="FIG3" s="61"/>
      <c r="FIH3" s="61"/>
      <c r="FII3" s="61"/>
      <c r="FIJ3" s="61"/>
      <c r="FIK3" s="61"/>
      <c r="FIL3" s="61"/>
      <c r="FIM3" s="61"/>
      <c r="FIN3" s="61"/>
      <c r="FIO3" s="61"/>
      <c r="FIP3" s="61"/>
      <c r="FIQ3" s="61"/>
      <c r="FIR3" s="61"/>
      <c r="FIS3" s="61"/>
      <c r="FIT3" s="61"/>
      <c r="FIU3" s="61"/>
      <c r="FIV3" s="61"/>
      <c r="FIW3" s="61"/>
      <c r="FIX3" s="61"/>
      <c r="FIY3" s="61"/>
      <c r="FIZ3" s="61"/>
      <c r="FJA3" s="61"/>
      <c r="FJB3" s="61"/>
      <c r="FJC3" s="61"/>
      <c r="FJD3" s="61"/>
      <c r="FJE3" s="61"/>
      <c r="FJF3" s="61"/>
      <c r="FJG3" s="61"/>
      <c r="FJH3" s="61"/>
      <c r="FJI3" s="61"/>
      <c r="FJJ3" s="61"/>
      <c r="FJK3" s="61"/>
      <c r="FJL3" s="61"/>
      <c r="FJM3" s="61"/>
      <c r="FJN3" s="61"/>
      <c r="FJO3" s="61"/>
      <c r="FJP3" s="61"/>
      <c r="FJQ3" s="61"/>
      <c r="FJR3" s="61"/>
      <c r="FJS3" s="61"/>
      <c r="FJT3" s="61"/>
      <c r="FJU3" s="61"/>
      <c r="FJV3" s="61"/>
      <c r="FJW3" s="61"/>
      <c r="FJX3" s="61"/>
      <c r="FJY3" s="61"/>
      <c r="FJZ3" s="61"/>
      <c r="FKA3" s="61"/>
      <c r="FKB3" s="61"/>
      <c r="FKC3" s="61"/>
      <c r="FKD3" s="61"/>
      <c r="FKE3" s="61"/>
      <c r="FKF3" s="61"/>
      <c r="FKG3" s="61"/>
      <c r="FKH3" s="61"/>
      <c r="FKI3" s="61"/>
      <c r="FKJ3" s="61"/>
      <c r="FKK3" s="61"/>
      <c r="FKL3" s="61"/>
      <c r="FKM3" s="61"/>
      <c r="FKN3" s="61"/>
      <c r="FKO3" s="61"/>
      <c r="FKP3" s="61"/>
      <c r="FKQ3" s="61"/>
      <c r="FKR3" s="61"/>
      <c r="FKS3" s="61"/>
      <c r="FKT3" s="61"/>
      <c r="FKU3" s="61"/>
      <c r="FKV3" s="61"/>
      <c r="FKW3" s="61"/>
      <c r="FKX3" s="61"/>
      <c r="FKY3" s="61"/>
      <c r="FKZ3" s="61"/>
      <c r="FLA3" s="61"/>
      <c r="FLB3" s="61"/>
      <c r="FLC3" s="61"/>
      <c r="FLD3" s="61"/>
      <c r="FLE3" s="61"/>
      <c r="FLF3" s="61"/>
      <c r="FLG3" s="61"/>
      <c r="FLH3" s="61"/>
      <c r="FLI3" s="61"/>
      <c r="FLJ3" s="61"/>
      <c r="FLK3" s="61"/>
      <c r="FLL3" s="61"/>
      <c r="FLM3" s="61"/>
      <c r="FLN3" s="61"/>
      <c r="FLO3" s="61"/>
      <c r="FLP3" s="61"/>
      <c r="FLQ3" s="61"/>
      <c r="FLR3" s="61"/>
      <c r="FLS3" s="61"/>
      <c r="FLT3" s="61"/>
      <c r="FLU3" s="61"/>
      <c r="FLV3" s="61"/>
      <c r="FLW3" s="61"/>
      <c r="FLX3" s="61"/>
      <c r="FLY3" s="61"/>
      <c r="FLZ3" s="61"/>
      <c r="FMA3" s="61"/>
      <c r="FMB3" s="61"/>
      <c r="FMC3" s="61"/>
      <c r="FMD3" s="61"/>
      <c r="FME3" s="61"/>
      <c r="FMF3" s="61"/>
      <c r="FMG3" s="61"/>
      <c r="FMH3" s="61"/>
      <c r="FMI3" s="61"/>
      <c r="FMJ3" s="61"/>
      <c r="FMK3" s="61"/>
      <c r="FML3" s="61"/>
      <c r="FMM3" s="61"/>
      <c r="FMN3" s="61"/>
      <c r="FMO3" s="61"/>
      <c r="FMP3" s="61"/>
      <c r="FMQ3" s="61"/>
      <c r="FMR3" s="61"/>
      <c r="FMS3" s="61"/>
      <c r="FMT3" s="61"/>
      <c r="FMU3" s="61"/>
      <c r="FMV3" s="61"/>
      <c r="FMW3" s="61"/>
      <c r="FMX3" s="61"/>
      <c r="FMY3" s="61"/>
      <c r="FMZ3" s="61"/>
      <c r="FNA3" s="61"/>
      <c r="FNB3" s="61"/>
      <c r="FNC3" s="61"/>
      <c r="FND3" s="61"/>
      <c r="FNE3" s="61"/>
      <c r="FNF3" s="61"/>
      <c r="FNG3" s="61"/>
      <c r="FNH3" s="61"/>
      <c r="FNI3" s="61"/>
      <c r="FNJ3" s="61"/>
      <c r="FNK3" s="61"/>
      <c r="FNL3" s="61"/>
      <c r="FNM3" s="61"/>
      <c r="FNN3" s="61"/>
      <c r="FNO3" s="61"/>
      <c r="FNP3" s="61"/>
      <c r="FNQ3" s="61"/>
      <c r="FNR3" s="61"/>
      <c r="FNS3" s="61"/>
      <c r="FNT3" s="61"/>
      <c r="FNU3" s="61"/>
      <c r="FNV3" s="61"/>
      <c r="FNW3" s="61"/>
      <c r="FNX3" s="61"/>
      <c r="FNY3" s="61"/>
      <c r="FNZ3" s="61"/>
      <c r="FOA3" s="61"/>
      <c r="FOB3" s="61"/>
      <c r="FOC3" s="61"/>
      <c r="FOD3" s="61"/>
      <c r="FOE3" s="61"/>
      <c r="FOF3" s="61"/>
      <c r="FOG3" s="61"/>
      <c r="FOH3" s="61"/>
      <c r="FOI3" s="61"/>
      <c r="FOJ3" s="61"/>
      <c r="FOK3" s="61"/>
      <c r="FOL3" s="61"/>
      <c r="FOM3" s="61"/>
      <c r="FON3" s="61"/>
      <c r="FOO3" s="61"/>
      <c r="FOP3" s="61"/>
      <c r="FOQ3" s="61"/>
      <c r="FOR3" s="61"/>
      <c r="FOS3" s="61"/>
      <c r="FOT3" s="61"/>
      <c r="FOU3" s="61"/>
      <c r="FOV3" s="61"/>
      <c r="FOW3" s="61"/>
      <c r="FOX3" s="61"/>
      <c r="FOY3" s="61"/>
      <c r="FOZ3" s="61"/>
      <c r="FPA3" s="61"/>
      <c r="FPB3" s="61"/>
      <c r="FPC3" s="61"/>
      <c r="FPD3" s="61"/>
      <c r="FPE3" s="61"/>
      <c r="FPF3" s="61"/>
      <c r="FPG3" s="61"/>
      <c r="FPH3" s="61"/>
      <c r="FPI3" s="61"/>
      <c r="FPJ3" s="61"/>
      <c r="FPK3" s="61"/>
      <c r="FPL3" s="61"/>
      <c r="FPM3" s="61"/>
      <c r="FPN3" s="61"/>
      <c r="FPO3" s="61"/>
      <c r="FPP3" s="61"/>
      <c r="FPQ3" s="61"/>
      <c r="FPR3" s="61"/>
      <c r="FPS3" s="61"/>
      <c r="FPT3" s="61"/>
      <c r="FPU3" s="61"/>
      <c r="FPV3" s="61"/>
      <c r="FPW3" s="61"/>
      <c r="FPX3" s="61"/>
      <c r="FPY3" s="61"/>
      <c r="FPZ3" s="61"/>
      <c r="FQA3" s="61"/>
      <c r="FQB3" s="61"/>
      <c r="FQC3" s="61"/>
      <c r="FQD3" s="61"/>
      <c r="FQE3" s="61"/>
      <c r="FQF3" s="61"/>
      <c r="FQG3" s="61"/>
      <c r="FQH3" s="61"/>
      <c r="FQI3" s="61"/>
      <c r="FQJ3" s="61"/>
      <c r="FQK3" s="61"/>
      <c r="FQL3" s="61"/>
      <c r="FQM3" s="61"/>
      <c r="FQN3" s="61"/>
      <c r="FQO3" s="61"/>
      <c r="FQP3" s="61"/>
      <c r="FQQ3" s="61"/>
      <c r="FQR3" s="61"/>
      <c r="FQS3" s="61"/>
      <c r="FQT3" s="61"/>
      <c r="FQU3" s="61"/>
      <c r="FQV3" s="61"/>
      <c r="FQW3" s="61"/>
      <c r="FQX3" s="61"/>
      <c r="FQY3" s="61"/>
      <c r="FQZ3" s="61"/>
      <c r="FRA3" s="61"/>
      <c r="FRB3" s="61"/>
      <c r="FRC3" s="61"/>
      <c r="FRD3" s="61"/>
      <c r="FRE3" s="61"/>
      <c r="FRF3" s="61"/>
      <c r="FRG3" s="61"/>
      <c r="FRH3" s="61"/>
      <c r="FRI3" s="61"/>
      <c r="FRJ3" s="61"/>
      <c r="FRK3" s="61"/>
      <c r="FRL3" s="61"/>
      <c r="FRM3" s="61"/>
      <c r="FRN3" s="61"/>
      <c r="FRO3" s="61"/>
      <c r="FRP3" s="61"/>
      <c r="FRQ3" s="61"/>
      <c r="FRR3" s="61"/>
      <c r="FRS3" s="61"/>
      <c r="FRT3" s="61"/>
      <c r="FRU3" s="61"/>
      <c r="FRV3" s="61"/>
      <c r="FRW3" s="61"/>
      <c r="FRX3" s="61"/>
      <c r="FRY3" s="61"/>
      <c r="FRZ3" s="61"/>
      <c r="FSA3" s="61"/>
      <c r="FSB3" s="61"/>
      <c r="FSC3" s="61"/>
      <c r="FSD3" s="61"/>
      <c r="FSE3" s="61"/>
      <c r="FSF3" s="61"/>
      <c r="FSG3" s="61"/>
      <c r="FSH3" s="61"/>
      <c r="FSI3" s="61"/>
      <c r="FSJ3" s="61"/>
      <c r="FSK3" s="61"/>
      <c r="FSL3" s="61"/>
      <c r="FSM3" s="61"/>
      <c r="FSN3" s="61"/>
      <c r="FSO3" s="61"/>
      <c r="FSP3" s="61"/>
      <c r="FSQ3" s="61"/>
      <c r="FSR3" s="61"/>
      <c r="FSS3" s="61"/>
      <c r="FST3" s="61"/>
      <c r="FSU3" s="61"/>
      <c r="FSV3" s="61"/>
      <c r="FSW3" s="61"/>
      <c r="FSX3" s="61"/>
      <c r="FSY3" s="61"/>
      <c r="FSZ3" s="61"/>
      <c r="FTA3" s="61"/>
      <c r="FTB3" s="61"/>
      <c r="FTC3" s="61"/>
      <c r="FTD3" s="61"/>
      <c r="FTE3" s="61"/>
      <c r="FTF3" s="61"/>
      <c r="FTG3" s="61"/>
      <c r="FTH3" s="61"/>
      <c r="FTI3" s="61"/>
      <c r="FTJ3" s="61"/>
      <c r="FTK3" s="61"/>
      <c r="FTL3" s="61"/>
      <c r="FTM3" s="61"/>
      <c r="FTN3" s="61"/>
      <c r="FTO3" s="61"/>
      <c r="FTP3" s="61"/>
      <c r="FTQ3" s="61"/>
      <c r="FTR3" s="61"/>
      <c r="FTS3" s="61"/>
      <c r="FTT3" s="61"/>
      <c r="FTU3" s="61"/>
      <c r="FTV3" s="61"/>
      <c r="FTW3" s="61"/>
      <c r="FTX3" s="61"/>
      <c r="FTY3" s="61"/>
      <c r="FTZ3" s="61"/>
      <c r="FUA3" s="61"/>
      <c r="FUB3" s="61"/>
      <c r="FUC3" s="61"/>
      <c r="FUD3" s="61"/>
      <c r="FUE3" s="61"/>
      <c r="FUF3" s="61"/>
      <c r="FUG3" s="61"/>
      <c r="FUH3" s="61"/>
      <c r="FUI3" s="61"/>
      <c r="FUJ3" s="61"/>
      <c r="FUK3" s="61"/>
      <c r="FUL3" s="61"/>
      <c r="FUM3" s="61"/>
      <c r="FUN3" s="61"/>
      <c r="FUO3" s="61"/>
      <c r="FUP3" s="61"/>
      <c r="FUQ3" s="61"/>
      <c r="FUR3" s="61"/>
      <c r="FUS3" s="61"/>
      <c r="FUT3" s="61"/>
      <c r="FUU3" s="61"/>
      <c r="FUV3" s="61"/>
      <c r="FUW3" s="61"/>
      <c r="FUX3" s="61"/>
      <c r="FUY3" s="61"/>
      <c r="FUZ3" s="61"/>
      <c r="FVA3" s="61"/>
      <c r="FVB3" s="61"/>
      <c r="FVC3" s="61"/>
      <c r="FVD3" s="61"/>
      <c r="FVE3" s="61"/>
      <c r="FVF3" s="61"/>
      <c r="FVG3" s="61"/>
      <c r="FVH3" s="61"/>
      <c r="FVI3" s="61"/>
      <c r="FVJ3" s="61"/>
      <c r="FVK3" s="61"/>
      <c r="FVL3" s="61"/>
      <c r="FVM3" s="61"/>
      <c r="FVN3" s="61"/>
      <c r="FVO3" s="61"/>
      <c r="FVP3" s="61"/>
      <c r="FVQ3" s="61"/>
      <c r="FVR3" s="61"/>
      <c r="FVS3" s="61"/>
      <c r="FVT3" s="61"/>
      <c r="FVU3" s="61"/>
      <c r="FVV3" s="61"/>
      <c r="FVW3" s="61"/>
      <c r="FVX3" s="61"/>
      <c r="FVY3" s="61"/>
      <c r="FVZ3" s="61"/>
      <c r="FWA3" s="61"/>
      <c r="FWB3" s="61"/>
      <c r="FWC3" s="61"/>
      <c r="FWD3" s="61"/>
      <c r="FWE3" s="61"/>
      <c r="FWF3" s="61"/>
      <c r="FWG3" s="61"/>
      <c r="FWH3" s="61"/>
      <c r="FWI3" s="61"/>
      <c r="FWJ3" s="61"/>
      <c r="FWK3" s="61"/>
      <c r="FWL3" s="61"/>
      <c r="FWM3" s="61"/>
      <c r="FWN3" s="61"/>
      <c r="FWO3" s="61"/>
      <c r="FWP3" s="61"/>
      <c r="FWQ3" s="61"/>
      <c r="FWR3" s="61"/>
      <c r="FWS3" s="61"/>
      <c r="FWT3" s="61"/>
      <c r="FWU3" s="61"/>
      <c r="FWV3" s="61"/>
      <c r="FWW3" s="61"/>
      <c r="FWX3" s="61"/>
      <c r="FWY3" s="61"/>
      <c r="FWZ3" s="61"/>
      <c r="FXA3" s="61"/>
      <c r="FXB3" s="61"/>
      <c r="FXC3" s="61"/>
      <c r="FXD3" s="61"/>
      <c r="FXE3" s="61"/>
      <c r="FXF3" s="61"/>
      <c r="FXG3" s="61"/>
      <c r="FXH3" s="61"/>
      <c r="FXI3" s="61"/>
      <c r="FXJ3" s="61"/>
      <c r="FXK3" s="61"/>
      <c r="FXL3" s="61"/>
      <c r="FXM3" s="61"/>
      <c r="FXN3" s="61"/>
      <c r="FXO3" s="61"/>
      <c r="FXP3" s="61"/>
      <c r="FXQ3" s="61"/>
      <c r="FXR3" s="61"/>
      <c r="FXS3" s="61"/>
      <c r="FXT3" s="61"/>
      <c r="FXU3" s="61"/>
      <c r="FXV3" s="61"/>
      <c r="FXW3" s="61"/>
      <c r="FXX3" s="61"/>
      <c r="FXY3" s="61"/>
      <c r="FXZ3" s="61"/>
      <c r="FYA3" s="61"/>
      <c r="FYB3" s="61"/>
      <c r="FYC3" s="61"/>
      <c r="FYD3" s="61"/>
      <c r="FYE3" s="61"/>
      <c r="FYF3" s="61"/>
      <c r="FYG3" s="61"/>
      <c r="FYH3" s="61"/>
      <c r="FYI3" s="61"/>
      <c r="FYJ3" s="61"/>
      <c r="FYK3" s="61"/>
      <c r="FYL3" s="61"/>
      <c r="FYM3" s="61"/>
      <c r="FYN3" s="61"/>
      <c r="FYO3" s="61"/>
      <c r="FYP3" s="61"/>
      <c r="FYQ3" s="61"/>
      <c r="FYR3" s="61"/>
      <c r="FYS3" s="61"/>
      <c r="FYT3" s="61"/>
      <c r="FYU3" s="61"/>
      <c r="FYV3" s="61"/>
      <c r="FYW3" s="61"/>
      <c r="FYX3" s="61"/>
      <c r="FYY3" s="61"/>
      <c r="FYZ3" s="61"/>
      <c r="FZA3" s="61"/>
      <c r="FZB3" s="61"/>
      <c r="FZC3" s="61"/>
      <c r="FZD3" s="61"/>
      <c r="FZE3" s="61"/>
      <c r="FZF3" s="61"/>
      <c r="FZG3" s="61"/>
      <c r="FZH3" s="61"/>
      <c r="FZI3" s="61"/>
      <c r="FZJ3" s="61"/>
      <c r="FZK3" s="61"/>
      <c r="FZL3" s="61"/>
      <c r="FZM3" s="61"/>
      <c r="FZN3" s="61"/>
      <c r="FZO3" s="61"/>
      <c r="FZP3" s="61"/>
      <c r="FZQ3" s="61"/>
      <c r="FZR3" s="61"/>
      <c r="FZS3" s="61"/>
      <c r="FZT3" s="61"/>
      <c r="FZU3" s="61"/>
      <c r="FZV3" s="61"/>
      <c r="FZW3" s="61"/>
      <c r="FZX3" s="61"/>
      <c r="FZY3" s="61"/>
      <c r="FZZ3" s="61"/>
      <c r="GAA3" s="61"/>
      <c r="GAB3" s="61"/>
      <c r="GAC3" s="61"/>
      <c r="GAD3" s="61"/>
      <c r="GAE3" s="61"/>
      <c r="GAF3" s="61"/>
      <c r="GAG3" s="61"/>
      <c r="GAH3" s="61"/>
      <c r="GAI3" s="61"/>
      <c r="GAJ3" s="61"/>
      <c r="GAK3" s="61"/>
      <c r="GAL3" s="61"/>
      <c r="GAM3" s="61"/>
      <c r="GAN3" s="61"/>
      <c r="GAO3" s="61"/>
      <c r="GAP3" s="61"/>
      <c r="GAQ3" s="61"/>
      <c r="GAR3" s="61"/>
      <c r="GAS3" s="61"/>
      <c r="GAT3" s="61"/>
      <c r="GAU3" s="61"/>
      <c r="GAV3" s="61"/>
      <c r="GAW3" s="61"/>
      <c r="GAX3" s="61"/>
      <c r="GAY3" s="61"/>
      <c r="GAZ3" s="61"/>
      <c r="GBA3" s="61"/>
      <c r="GBB3" s="61"/>
      <c r="GBC3" s="61"/>
      <c r="GBD3" s="61"/>
      <c r="GBE3" s="61"/>
      <c r="GBF3" s="61"/>
      <c r="GBG3" s="61"/>
      <c r="GBH3" s="61"/>
      <c r="GBI3" s="61"/>
      <c r="GBJ3" s="61"/>
      <c r="GBK3" s="61"/>
      <c r="GBL3" s="61"/>
      <c r="GBM3" s="61"/>
      <c r="GBN3" s="61"/>
      <c r="GBO3" s="61"/>
      <c r="GBP3" s="61"/>
      <c r="GBQ3" s="61"/>
      <c r="GBR3" s="61"/>
      <c r="GBS3" s="61"/>
      <c r="GBT3" s="61"/>
      <c r="GBU3" s="61"/>
      <c r="GBV3" s="61"/>
      <c r="GBW3" s="61"/>
      <c r="GBX3" s="61"/>
      <c r="GBY3" s="61"/>
      <c r="GBZ3" s="61"/>
      <c r="GCA3" s="61"/>
      <c r="GCB3" s="61"/>
      <c r="GCC3" s="61"/>
      <c r="GCD3" s="61"/>
      <c r="GCE3" s="61"/>
      <c r="GCF3" s="61"/>
      <c r="GCG3" s="61"/>
      <c r="GCH3" s="61"/>
      <c r="GCI3" s="61"/>
      <c r="GCJ3" s="61"/>
      <c r="GCK3" s="61"/>
      <c r="GCL3" s="61"/>
      <c r="GCM3" s="61"/>
      <c r="GCN3" s="61"/>
      <c r="GCO3" s="61"/>
      <c r="GCP3" s="61"/>
      <c r="GCQ3" s="61"/>
      <c r="GCR3" s="61"/>
      <c r="GCS3" s="61"/>
      <c r="GCT3" s="61"/>
      <c r="GCU3" s="61"/>
      <c r="GCV3" s="61"/>
      <c r="GCW3" s="61"/>
      <c r="GCX3" s="61"/>
      <c r="GCY3" s="61"/>
      <c r="GCZ3" s="61"/>
      <c r="GDA3" s="61"/>
      <c r="GDB3" s="61"/>
      <c r="GDC3" s="61"/>
      <c r="GDD3" s="61"/>
      <c r="GDE3" s="61"/>
      <c r="GDF3" s="61"/>
      <c r="GDG3" s="61"/>
      <c r="GDH3" s="61"/>
      <c r="GDI3" s="61"/>
      <c r="GDJ3" s="61"/>
      <c r="GDK3" s="61"/>
      <c r="GDL3" s="61"/>
      <c r="GDM3" s="61"/>
      <c r="GDN3" s="61"/>
      <c r="GDO3" s="61"/>
      <c r="GDP3" s="61"/>
      <c r="GDQ3" s="61"/>
      <c r="GDR3" s="61"/>
      <c r="GDS3" s="61"/>
      <c r="GDT3" s="61"/>
      <c r="GDU3" s="61"/>
      <c r="GDV3" s="61"/>
      <c r="GDW3" s="61"/>
      <c r="GDX3" s="61"/>
      <c r="GDY3" s="61"/>
      <c r="GDZ3" s="61"/>
      <c r="GEA3" s="61"/>
      <c r="GEB3" s="61"/>
      <c r="GEC3" s="61"/>
      <c r="GED3" s="61"/>
      <c r="GEE3" s="61"/>
      <c r="GEF3" s="61"/>
      <c r="GEG3" s="61"/>
      <c r="GEH3" s="61"/>
      <c r="GEI3" s="61"/>
      <c r="GEJ3" s="61"/>
      <c r="GEK3" s="61"/>
      <c r="GEL3" s="61"/>
      <c r="GEM3" s="61"/>
      <c r="GEN3" s="61"/>
      <c r="GEO3" s="61"/>
      <c r="GEP3" s="61"/>
      <c r="GEQ3" s="61"/>
      <c r="GER3" s="61"/>
      <c r="GES3" s="61"/>
      <c r="GET3" s="61"/>
      <c r="GEU3" s="61"/>
      <c r="GEV3" s="61"/>
      <c r="GEW3" s="61"/>
      <c r="GEX3" s="61"/>
      <c r="GEY3" s="61"/>
      <c r="GEZ3" s="61"/>
      <c r="GFA3" s="61"/>
      <c r="GFB3" s="61"/>
      <c r="GFC3" s="61"/>
      <c r="GFD3" s="61"/>
      <c r="GFE3" s="61"/>
      <c r="GFF3" s="61"/>
      <c r="GFG3" s="61"/>
      <c r="GFH3" s="61"/>
      <c r="GFI3" s="61"/>
      <c r="GFJ3" s="61"/>
      <c r="GFK3" s="61"/>
      <c r="GFL3" s="61"/>
      <c r="GFM3" s="61"/>
      <c r="GFN3" s="61"/>
      <c r="GFO3" s="61"/>
      <c r="GFP3" s="61"/>
      <c r="GFQ3" s="61"/>
      <c r="GFR3" s="61"/>
      <c r="GFS3" s="61"/>
      <c r="GFT3" s="61"/>
      <c r="GFU3" s="61"/>
      <c r="GFV3" s="61"/>
      <c r="GFW3" s="61"/>
      <c r="GFX3" s="61"/>
      <c r="GFY3" s="61"/>
      <c r="GFZ3" s="61"/>
      <c r="GGA3" s="61"/>
      <c r="GGB3" s="61"/>
      <c r="GGC3" s="61"/>
      <c r="GGD3" s="61"/>
      <c r="GGE3" s="61"/>
      <c r="GGF3" s="61"/>
      <c r="GGG3" s="61"/>
      <c r="GGH3" s="61"/>
      <c r="GGI3" s="61"/>
      <c r="GGJ3" s="61"/>
      <c r="GGK3" s="61"/>
      <c r="GGL3" s="61"/>
      <c r="GGM3" s="61"/>
      <c r="GGN3" s="61"/>
      <c r="GGO3" s="61"/>
      <c r="GGP3" s="61"/>
      <c r="GGQ3" s="61"/>
      <c r="GGR3" s="61"/>
      <c r="GGS3" s="61"/>
      <c r="GGT3" s="61"/>
      <c r="GGU3" s="61"/>
      <c r="GGV3" s="61"/>
      <c r="GGW3" s="61"/>
      <c r="GGX3" s="61"/>
      <c r="GGY3" s="61"/>
      <c r="GGZ3" s="61"/>
      <c r="GHA3" s="61"/>
      <c r="GHB3" s="61"/>
      <c r="GHC3" s="61"/>
      <c r="GHD3" s="61"/>
      <c r="GHE3" s="61"/>
      <c r="GHF3" s="61"/>
      <c r="GHG3" s="61"/>
      <c r="GHH3" s="61"/>
      <c r="GHI3" s="61"/>
      <c r="GHJ3" s="61"/>
      <c r="GHK3" s="61"/>
      <c r="GHL3" s="61"/>
      <c r="GHM3" s="61"/>
      <c r="GHN3" s="61"/>
      <c r="GHO3" s="61"/>
      <c r="GHP3" s="61"/>
      <c r="GHQ3" s="61"/>
      <c r="GHR3" s="61"/>
      <c r="GHS3" s="61"/>
      <c r="GHT3" s="61"/>
      <c r="GHU3" s="61"/>
      <c r="GHV3" s="61"/>
      <c r="GHW3" s="61"/>
      <c r="GHX3" s="61"/>
      <c r="GHY3" s="61"/>
      <c r="GHZ3" s="61"/>
      <c r="GIA3" s="61"/>
      <c r="GIB3" s="61"/>
      <c r="GIC3" s="61"/>
      <c r="GID3" s="61"/>
      <c r="GIE3" s="61"/>
      <c r="GIF3" s="61"/>
      <c r="GIG3" s="61"/>
      <c r="GIH3" s="61"/>
      <c r="GII3" s="61"/>
      <c r="GIJ3" s="61"/>
      <c r="GIK3" s="61"/>
      <c r="GIL3" s="61"/>
      <c r="GIM3" s="61"/>
      <c r="GIN3" s="61"/>
      <c r="GIO3" s="61"/>
      <c r="GIP3" s="61"/>
      <c r="GIQ3" s="61"/>
      <c r="GIR3" s="61"/>
      <c r="GIS3" s="61"/>
      <c r="GIT3" s="61"/>
      <c r="GIU3" s="61"/>
      <c r="GIV3" s="61"/>
      <c r="GIW3" s="61"/>
      <c r="GIX3" s="61"/>
      <c r="GIY3" s="61"/>
      <c r="GIZ3" s="61"/>
      <c r="GJA3" s="61"/>
      <c r="GJB3" s="61"/>
      <c r="GJC3" s="61"/>
      <c r="GJD3" s="61"/>
      <c r="GJE3" s="61"/>
      <c r="GJF3" s="61"/>
      <c r="GJG3" s="61"/>
      <c r="GJH3" s="61"/>
      <c r="GJI3" s="61"/>
      <c r="GJJ3" s="61"/>
      <c r="GJK3" s="61"/>
      <c r="GJL3" s="61"/>
      <c r="GJM3" s="61"/>
      <c r="GJN3" s="61"/>
      <c r="GJO3" s="61"/>
      <c r="GJP3" s="61"/>
      <c r="GJQ3" s="61"/>
      <c r="GJR3" s="61"/>
      <c r="GJS3" s="61"/>
      <c r="GJT3" s="61"/>
      <c r="GJU3" s="61"/>
      <c r="GJV3" s="61"/>
      <c r="GJW3" s="61"/>
      <c r="GJX3" s="61"/>
      <c r="GJY3" s="61"/>
      <c r="GJZ3" s="61"/>
      <c r="GKA3" s="61"/>
      <c r="GKB3" s="61"/>
      <c r="GKC3" s="61"/>
      <c r="GKD3" s="61"/>
      <c r="GKE3" s="61"/>
      <c r="GKF3" s="61"/>
      <c r="GKG3" s="61"/>
      <c r="GKH3" s="61"/>
      <c r="GKI3" s="61"/>
      <c r="GKJ3" s="61"/>
      <c r="GKK3" s="61"/>
      <c r="GKL3" s="61"/>
      <c r="GKM3" s="61"/>
      <c r="GKN3" s="61"/>
      <c r="GKO3" s="61"/>
      <c r="GKP3" s="61"/>
      <c r="GKQ3" s="61"/>
      <c r="GKR3" s="61"/>
      <c r="GKS3" s="61"/>
      <c r="GKT3" s="61"/>
      <c r="GKU3" s="61"/>
      <c r="GKV3" s="61"/>
      <c r="GKW3" s="61"/>
      <c r="GKX3" s="61"/>
      <c r="GKY3" s="61"/>
      <c r="GKZ3" s="61"/>
      <c r="GLA3" s="61"/>
      <c r="GLB3" s="61"/>
      <c r="GLC3" s="61"/>
      <c r="GLD3" s="61"/>
      <c r="GLE3" s="61"/>
      <c r="GLF3" s="61"/>
      <c r="GLG3" s="61"/>
      <c r="GLH3" s="61"/>
      <c r="GLI3" s="61"/>
      <c r="GLJ3" s="61"/>
      <c r="GLK3" s="61"/>
      <c r="GLL3" s="61"/>
      <c r="GLM3" s="61"/>
      <c r="GLN3" s="61"/>
      <c r="GLO3" s="61"/>
      <c r="GLP3" s="61"/>
      <c r="GLQ3" s="61"/>
      <c r="GLR3" s="61"/>
      <c r="GLS3" s="61"/>
      <c r="GLT3" s="61"/>
      <c r="GLU3" s="61"/>
      <c r="GLV3" s="61"/>
      <c r="GLW3" s="61"/>
      <c r="GLX3" s="61"/>
      <c r="GLY3" s="61"/>
      <c r="GLZ3" s="61"/>
      <c r="GMA3" s="61"/>
      <c r="GMB3" s="61"/>
      <c r="GMC3" s="61"/>
      <c r="GMD3" s="61"/>
      <c r="GME3" s="61"/>
      <c r="GMF3" s="61"/>
      <c r="GMG3" s="61"/>
      <c r="GMH3" s="61"/>
      <c r="GMI3" s="61"/>
      <c r="GMJ3" s="61"/>
      <c r="GMK3" s="61"/>
      <c r="GML3" s="61"/>
      <c r="GMM3" s="61"/>
      <c r="GMN3" s="61"/>
      <c r="GMO3" s="61"/>
      <c r="GMP3" s="61"/>
      <c r="GMQ3" s="61"/>
      <c r="GMR3" s="61"/>
      <c r="GMS3" s="61"/>
      <c r="GMT3" s="61"/>
      <c r="GMU3" s="61"/>
      <c r="GMV3" s="61"/>
      <c r="GMW3" s="61"/>
      <c r="GMX3" s="61"/>
      <c r="GMY3" s="61"/>
      <c r="GMZ3" s="61"/>
      <c r="GNA3" s="61"/>
      <c r="GNB3" s="61"/>
      <c r="GNC3" s="61"/>
      <c r="GND3" s="61"/>
      <c r="GNE3" s="61"/>
      <c r="GNF3" s="61"/>
      <c r="GNG3" s="61"/>
      <c r="GNH3" s="61"/>
      <c r="GNI3" s="61"/>
      <c r="GNJ3" s="61"/>
      <c r="GNK3" s="61"/>
      <c r="GNL3" s="61"/>
      <c r="GNM3" s="61"/>
      <c r="GNN3" s="61"/>
      <c r="GNO3" s="61"/>
      <c r="GNP3" s="61"/>
      <c r="GNQ3" s="61"/>
      <c r="GNR3" s="61"/>
      <c r="GNS3" s="61"/>
      <c r="GNT3" s="61"/>
      <c r="GNU3" s="61"/>
      <c r="GNV3" s="61"/>
      <c r="GNW3" s="61"/>
      <c r="GNX3" s="61"/>
      <c r="GNY3" s="61"/>
      <c r="GNZ3" s="61"/>
      <c r="GOA3" s="61"/>
      <c r="GOB3" s="61"/>
      <c r="GOC3" s="61"/>
      <c r="GOD3" s="61"/>
      <c r="GOE3" s="61"/>
      <c r="GOF3" s="61"/>
      <c r="GOG3" s="61"/>
      <c r="GOH3" s="61"/>
      <c r="GOI3" s="61"/>
      <c r="GOJ3" s="61"/>
      <c r="GOK3" s="61"/>
      <c r="GOL3" s="61"/>
      <c r="GOM3" s="61"/>
      <c r="GON3" s="61"/>
      <c r="GOO3" s="61"/>
      <c r="GOP3" s="61"/>
      <c r="GOQ3" s="61"/>
      <c r="GOR3" s="61"/>
      <c r="GOS3" s="61"/>
      <c r="GOT3" s="61"/>
      <c r="GOU3" s="61"/>
      <c r="GOV3" s="61"/>
      <c r="GOW3" s="61"/>
      <c r="GOX3" s="61"/>
      <c r="GOY3" s="61"/>
      <c r="GOZ3" s="61"/>
      <c r="GPA3" s="61"/>
      <c r="GPB3" s="61"/>
      <c r="GPC3" s="61"/>
      <c r="GPD3" s="61"/>
      <c r="GPE3" s="61"/>
      <c r="GPF3" s="61"/>
      <c r="GPG3" s="61"/>
      <c r="GPH3" s="61"/>
      <c r="GPI3" s="61"/>
      <c r="GPJ3" s="61"/>
      <c r="GPK3" s="61"/>
      <c r="GPL3" s="61"/>
      <c r="GPM3" s="61"/>
      <c r="GPN3" s="61"/>
      <c r="GPO3" s="61"/>
      <c r="GPP3" s="61"/>
      <c r="GPQ3" s="61"/>
      <c r="GPR3" s="61"/>
      <c r="GPS3" s="61"/>
      <c r="GPT3" s="61"/>
      <c r="GPU3" s="61"/>
      <c r="GPV3" s="61"/>
      <c r="GPW3" s="61"/>
      <c r="GPX3" s="61"/>
      <c r="GPY3" s="61"/>
      <c r="GPZ3" s="61"/>
      <c r="GQA3" s="61"/>
      <c r="GQB3" s="61"/>
      <c r="GQC3" s="61"/>
      <c r="GQD3" s="61"/>
      <c r="GQE3" s="61"/>
      <c r="GQF3" s="61"/>
      <c r="GQG3" s="61"/>
      <c r="GQH3" s="61"/>
      <c r="GQI3" s="61"/>
      <c r="GQJ3" s="61"/>
      <c r="GQK3" s="61"/>
      <c r="GQL3" s="61"/>
      <c r="GQM3" s="61"/>
      <c r="GQN3" s="61"/>
      <c r="GQO3" s="61"/>
      <c r="GQP3" s="61"/>
      <c r="GQQ3" s="61"/>
      <c r="GQR3" s="61"/>
      <c r="GQS3" s="61"/>
      <c r="GQT3" s="61"/>
      <c r="GQU3" s="61"/>
      <c r="GQV3" s="61"/>
      <c r="GQW3" s="61"/>
      <c r="GQX3" s="61"/>
      <c r="GQY3" s="61"/>
      <c r="GQZ3" s="61"/>
      <c r="GRA3" s="61"/>
      <c r="GRB3" s="61"/>
      <c r="GRC3" s="61"/>
      <c r="GRD3" s="61"/>
      <c r="GRE3" s="61"/>
      <c r="GRF3" s="61"/>
      <c r="GRG3" s="61"/>
      <c r="GRH3" s="61"/>
      <c r="GRI3" s="61"/>
      <c r="GRJ3" s="61"/>
      <c r="GRK3" s="61"/>
      <c r="GRL3" s="61"/>
      <c r="GRM3" s="61"/>
      <c r="GRN3" s="61"/>
      <c r="GRO3" s="61"/>
      <c r="GRP3" s="61"/>
      <c r="GRQ3" s="61"/>
      <c r="GRR3" s="61"/>
      <c r="GRS3" s="61"/>
      <c r="GRT3" s="61"/>
      <c r="GRU3" s="61"/>
      <c r="GRV3" s="61"/>
      <c r="GRW3" s="61"/>
      <c r="GRX3" s="61"/>
      <c r="GRY3" s="61"/>
      <c r="GRZ3" s="61"/>
      <c r="GSA3" s="61"/>
      <c r="GSB3" s="61"/>
      <c r="GSC3" s="61"/>
      <c r="GSD3" s="61"/>
      <c r="GSE3" s="61"/>
      <c r="GSF3" s="61"/>
      <c r="GSG3" s="61"/>
      <c r="GSH3" s="61"/>
      <c r="GSI3" s="61"/>
      <c r="GSJ3" s="61"/>
      <c r="GSK3" s="61"/>
      <c r="GSL3" s="61"/>
      <c r="GSM3" s="61"/>
      <c r="GSN3" s="61"/>
      <c r="GSO3" s="61"/>
      <c r="GSP3" s="61"/>
      <c r="GSQ3" s="61"/>
      <c r="GSR3" s="61"/>
      <c r="GSS3" s="61"/>
      <c r="GST3" s="61"/>
      <c r="GSU3" s="61"/>
      <c r="GSV3" s="61"/>
      <c r="GSW3" s="61"/>
      <c r="GSX3" s="61"/>
      <c r="GSY3" s="61"/>
      <c r="GSZ3" s="61"/>
      <c r="GTA3" s="61"/>
      <c r="GTB3" s="61"/>
      <c r="GTC3" s="61"/>
      <c r="GTD3" s="61"/>
      <c r="GTE3" s="61"/>
      <c r="GTF3" s="61"/>
      <c r="GTG3" s="61"/>
      <c r="GTH3" s="61"/>
      <c r="GTI3" s="61"/>
      <c r="GTJ3" s="61"/>
      <c r="GTK3" s="61"/>
      <c r="GTL3" s="61"/>
      <c r="GTM3" s="61"/>
      <c r="GTN3" s="61"/>
      <c r="GTO3" s="61"/>
      <c r="GTP3" s="61"/>
      <c r="GTQ3" s="61"/>
      <c r="GTR3" s="61"/>
      <c r="GTS3" s="61"/>
      <c r="GTT3" s="61"/>
      <c r="GTU3" s="61"/>
      <c r="GTV3" s="61"/>
      <c r="GTW3" s="61"/>
      <c r="GTX3" s="61"/>
      <c r="GTY3" s="61"/>
      <c r="GTZ3" s="61"/>
      <c r="GUA3" s="61"/>
      <c r="GUB3" s="61"/>
      <c r="GUC3" s="61"/>
      <c r="GUD3" s="61"/>
      <c r="GUE3" s="61"/>
      <c r="GUF3" s="61"/>
      <c r="GUG3" s="61"/>
      <c r="GUH3" s="61"/>
      <c r="GUI3" s="61"/>
      <c r="GUJ3" s="61"/>
      <c r="GUK3" s="61"/>
      <c r="GUL3" s="61"/>
      <c r="GUM3" s="61"/>
      <c r="GUN3" s="61"/>
      <c r="GUO3" s="61"/>
      <c r="GUP3" s="61"/>
      <c r="GUQ3" s="61"/>
      <c r="GUR3" s="61"/>
      <c r="GUS3" s="61"/>
      <c r="GUT3" s="61"/>
      <c r="GUU3" s="61"/>
      <c r="GUV3" s="61"/>
      <c r="GUW3" s="61"/>
      <c r="GUX3" s="61"/>
      <c r="GUY3" s="61"/>
      <c r="GUZ3" s="61"/>
      <c r="GVA3" s="61"/>
      <c r="GVB3" s="61"/>
      <c r="GVC3" s="61"/>
      <c r="GVD3" s="61"/>
      <c r="GVE3" s="61"/>
      <c r="GVF3" s="61"/>
      <c r="GVG3" s="61"/>
      <c r="GVH3" s="61"/>
      <c r="GVI3" s="61"/>
      <c r="GVJ3" s="61"/>
      <c r="GVK3" s="61"/>
      <c r="GVL3" s="61"/>
      <c r="GVM3" s="61"/>
      <c r="GVN3" s="61"/>
      <c r="GVO3" s="61"/>
      <c r="GVP3" s="61"/>
      <c r="GVQ3" s="61"/>
      <c r="GVR3" s="61"/>
      <c r="GVS3" s="61"/>
      <c r="GVT3" s="61"/>
      <c r="GVU3" s="61"/>
      <c r="GVV3" s="61"/>
      <c r="GVW3" s="61"/>
      <c r="GVX3" s="61"/>
      <c r="GVY3" s="61"/>
      <c r="GVZ3" s="61"/>
      <c r="GWA3" s="61"/>
      <c r="GWB3" s="61"/>
      <c r="GWC3" s="61"/>
      <c r="GWD3" s="61"/>
      <c r="GWE3" s="61"/>
      <c r="GWF3" s="61"/>
      <c r="GWG3" s="61"/>
      <c r="GWH3" s="61"/>
      <c r="GWI3" s="61"/>
      <c r="GWJ3" s="61"/>
      <c r="GWK3" s="61"/>
      <c r="GWL3" s="61"/>
      <c r="GWM3" s="61"/>
      <c r="GWN3" s="61"/>
      <c r="GWO3" s="61"/>
      <c r="GWP3" s="61"/>
      <c r="GWQ3" s="61"/>
      <c r="GWR3" s="61"/>
      <c r="GWS3" s="61"/>
      <c r="GWT3" s="61"/>
      <c r="GWU3" s="61"/>
      <c r="GWV3" s="61"/>
      <c r="GWW3" s="61"/>
      <c r="GWX3" s="61"/>
      <c r="GWY3" s="61"/>
      <c r="GWZ3" s="61"/>
      <c r="GXA3" s="61"/>
      <c r="GXB3" s="61"/>
      <c r="GXC3" s="61"/>
      <c r="GXD3" s="61"/>
      <c r="GXE3" s="61"/>
      <c r="GXF3" s="61"/>
      <c r="GXG3" s="61"/>
      <c r="GXH3" s="61"/>
      <c r="GXI3" s="61"/>
      <c r="GXJ3" s="61"/>
      <c r="GXK3" s="61"/>
      <c r="GXL3" s="61"/>
      <c r="GXM3" s="61"/>
      <c r="GXN3" s="61"/>
      <c r="GXO3" s="61"/>
      <c r="GXP3" s="61"/>
      <c r="GXQ3" s="61"/>
      <c r="GXR3" s="61"/>
      <c r="GXS3" s="61"/>
      <c r="GXT3" s="61"/>
      <c r="GXU3" s="61"/>
      <c r="GXV3" s="61"/>
      <c r="GXW3" s="61"/>
      <c r="GXX3" s="61"/>
      <c r="GXY3" s="61"/>
      <c r="GXZ3" s="61"/>
      <c r="GYA3" s="61"/>
      <c r="GYB3" s="61"/>
      <c r="GYC3" s="61"/>
      <c r="GYD3" s="61"/>
      <c r="GYE3" s="61"/>
      <c r="GYF3" s="61"/>
      <c r="GYG3" s="61"/>
      <c r="GYH3" s="61"/>
      <c r="GYI3" s="61"/>
      <c r="GYJ3" s="61"/>
      <c r="GYK3" s="61"/>
      <c r="GYL3" s="61"/>
      <c r="GYM3" s="61"/>
      <c r="GYN3" s="61"/>
      <c r="GYO3" s="61"/>
      <c r="GYP3" s="61"/>
      <c r="GYQ3" s="61"/>
      <c r="GYR3" s="61"/>
      <c r="GYS3" s="61"/>
      <c r="GYT3" s="61"/>
      <c r="GYU3" s="61"/>
      <c r="GYV3" s="61"/>
      <c r="GYW3" s="61"/>
      <c r="GYX3" s="61"/>
      <c r="GYY3" s="61"/>
      <c r="GYZ3" s="61"/>
      <c r="GZA3" s="61"/>
      <c r="GZB3" s="61"/>
      <c r="GZC3" s="61"/>
      <c r="GZD3" s="61"/>
      <c r="GZE3" s="61"/>
      <c r="GZF3" s="61"/>
      <c r="GZG3" s="61"/>
      <c r="GZH3" s="61"/>
      <c r="GZI3" s="61"/>
      <c r="GZJ3" s="61"/>
      <c r="GZK3" s="61"/>
      <c r="GZL3" s="61"/>
      <c r="GZM3" s="61"/>
      <c r="GZN3" s="61"/>
      <c r="GZO3" s="61"/>
      <c r="GZP3" s="61"/>
      <c r="GZQ3" s="61"/>
      <c r="GZR3" s="61"/>
      <c r="GZS3" s="61"/>
      <c r="GZT3" s="61"/>
      <c r="GZU3" s="61"/>
      <c r="GZV3" s="61"/>
      <c r="GZW3" s="61"/>
      <c r="GZX3" s="61"/>
      <c r="GZY3" s="61"/>
      <c r="GZZ3" s="61"/>
      <c r="HAA3" s="61"/>
      <c r="HAB3" s="61"/>
      <c r="HAC3" s="61"/>
      <c r="HAD3" s="61"/>
      <c r="HAE3" s="61"/>
      <c r="HAF3" s="61"/>
      <c r="HAG3" s="61"/>
      <c r="HAH3" s="61"/>
      <c r="HAI3" s="61"/>
      <c r="HAJ3" s="61"/>
      <c r="HAK3" s="61"/>
      <c r="HAL3" s="61"/>
      <c r="HAM3" s="61"/>
      <c r="HAN3" s="61"/>
      <c r="HAO3" s="61"/>
      <c r="HAP3" s="61"/>
      <c r="HAQ3" s="61"/>
      <c r="HAR3" s="61"/>
      <c r="HAS3" s="61"/>
      <c r="HAT3" s="61"/>
      <c r="HAU3" s="61"/>
      <c r="HAV3" s="61"/>
      <c r="HAW3" s="61"/>
      <c r="HAX3" s="61"/>
      <c r="HAY3" s="61"/>
      <c r="HAZ3" s="61"/>
      <c r="HBA3" s="61"/>
      <c r="HBB3" s="61"/>
      <c r="HBC3" s="61"/>
      <c r="HBD3" s="61"/>
      <c r="HBE3" s="61"/>
      <c r="HBF3" s="61"/>
      <c r="HBG3" s="61"/>
      <c r="HBH3" s="61"/>
      <c r="HBI3" s="61"/>
      <c r="HBJ3" s="61"/>
      <c r="HBK3" s="61"/>
      <c r="HBL3" s="61"/>
      <c r="HBM3" s="61"/>
      <c r="HBN3" s="61"/>
      <c r="HBO3" s="61"/>
      <c r="HBP3" s="61"/>
      <c r="HBQ3" s="61"/>
      <c r="HBR3" s="61"/>
      <c r="HBS3" s="61"/>
      <c r="HBT3" s="61"/>
      <c r="HBU3" s="61"/>
      <c r="HBV3" s="61"/>
      <c r="HBW3" s="61"/>
      <c r="HBX3" s="61"/>
      <c r="HBY3" s="61"/>
      <c r="HBZ3" s="61"/>
      <c r="HCA3" s="61"/>
      <c r="HCB3" s="61"/>
      <c r="HCC3" s="61"/>
      <c r="HCD3" s="61"/>
      <c r="HCE3" s="61"/>
      <c r="HCF3" s="61"/>
      <c r="HCG3" s="61"/>
      <c r="HCH3" s="61"/>
      <c r="HCI3" s="61"/>
      <c r="HCJ3" s="61"/>
      <c r="HCK3" s="61"/>
      <c r="HCL3" s="61"/>
      <c r="HCM3" s="61"/>
      <c r="HCN3" s="61"/>
      <c r="HCO3" s="61"/>
      <c r="HCP3" s="61"/>
      <c r="HCQ3" s="61"/>
      <c r="HCR3" s="61"/>
      <c r="HCS3" s="61"/>
      <c r="HCT3" s="61"/>
      <c r="HCU3" s="61"/>
      <c r="HCV3" s="61"/>
      <c r="HCW3" s="61"/>
      <c r="HCX3" s="61"/>
      <c r="HCY3" s="61"/>
      <c r="HCZ3" s="61"/>
      <c r="HDA3" s="61"/>
      <c r="HDB3" s="61"/>
      <c r="HDC3" s="61"/>
      <c r="HDD3" s="61"/>
      <c r="HDE3" s="61"/>
      <c r="HDF3" s="61"/>
      <c r="HDG3" s="61"/>
      <c r="HDH3" s="61"/>
      <c r="HDI3" s="61"/>
      <c r="HDJ3" s="61"/>
      <c r="HDK3" s="61"/>
      <c r="HDL3" s="61"/>
      <c r="HDM3" s="61"/>
      <c r="HDN3" s="61"/>
      <c r="HDO3" s="61"/>
      <c r="HDP3" s="61"/>
      <c r="HDQ3" s="61"/>
      <c r="HDR3" s="61"/>
      <c r="HDS3" s="61"/>
      <c r="HDT3" s="61"/>
      <c r="HDU3" s="61"/>
      <c r="HDV3" s="61"/>
      <c r="HDW3" s="61"/>
      <c r="HDX3" s="61"/>
      <c r="HDY3" s="61"/>
      <c r="HDZ3" s="61"/>
      <c r="HEA3" s="61"/>
      <c r="HEB3" s="61"/>
      <c r="HEC3" s="61"/>
      <c r="HED3" s="61"/>
      <c r="HEE3" s="61"/>
      <c r="HEF3" s="61"/>
      <c r="HEG3" s="61"/>
      <c r="HEH3" s="61"/>
      <c r="HEI3" s="61"/>
      <c r="HEJ3" s="61"/>
      <c r="HEK3" s="61"/>
      <c r="HEL3" s="61"/>
      <c r="HEM3" s="61"/>
      <c r="HEN3" s="61"/>
      <c r="HEO3" s="61"/>
      <c r="HEP3" s="61"/>
      <c r="HEQ3" s="61"/>
      <c r="HER3" s="61"/>
      <c r="HES3" s="61"/>
      <c r="HET3" s="61"/>
      <c r="HEU3" s="61"/>
      <c r="HEV3" s="61"/>
      <c r="HEW3" s="61"/>
      <c r="HEX3" s="61"/>
      <c r="HEY3" s="61"/>
      <c r="HEZ3" s="61"/>
      <c r="HFA3" s="61"/>
      <c r="HFB3" s="61"/>
      <c r="HFC3" s="61"/>
      <c r="HFD3" s="61"/>
      <c r="HFE3" s="61"/>
      <c r="HFF3" s="61"/>
      <c r="HFG3" s="61"/>
      <c r="HFH3" s="61"/>
      <c r="HFI3" s="61"/>
      <c r="HFJ3" s="61"/>
      <c r="HFK3" s="61"/>
      <c r="HFL3" s="61"/>
      <c r="HFM3" s="61"/>
      <c r="HFN3" s="61"/>
      <c r="HFO3" s="61"/>
      <c r="HFP3" s="61"/>
      <c r="HFQ3" s="61"/>
      <c r="HFR3" s="61"/>
      <c r="HFS3" s="61"/>
      <c r="HFT3" s="61"/>
      <c r="HFU3" s="61"/>
      <c r="HFV3" s="61"/>
      <c r="HFW3" s="61"/>
      <c r="HFX3" s="61"/>
      <c r="HFY3" s="61"/>
      <c r="HFZ3" s="61"/>
      <c r="HGA3" s="61"/>
      <c r="HGB3" s="61"/>
      <c r="HGC3" s="61"/>
      <c r="HGD3" s="61"/>
      <c r="HGE3" s="61"/>
      <c r="HGF3" s="61"/>
      <c r="HGG3" s="61"/>
      <c r="HGH3" s="61"/>
      <c r="HGI3" s="61"/>
      <c r="HGJ3" s="61"/>
      <c r="HGK3" s="61"/>
      <c r="HGL3" s="61"/>
      <c r="HGM3" s="61"/>
      <c r="HGN3" s="61"/>
      <c r="HGO3" s="61"/>
      <c r="HGP3" s="61"/>
      <c r="HGQ3" s="61"/>
      <c r="HGR3" s="61"/>
      <c r="HGS3" s="61"/>
      <c r="HGT3" s="61"/>
      <c r="HGU3" s="61"/>
      <c r="HGV3" s="61"/>
      <c r="HGW3" s="61"/>
      <c r="HGX3" s="61"/>
      <c r="HGY3" s="61"/>
      <c r="HGZ3" s="61"/>
      <c r="HHA3" s="61"/>
      <c r="HHB3" s="61"/>
      <c r="HHC3" s="61"/>
      <c r="HHD3" s="61"/>
      <c r="HHE3" s="61"/>
      <c r="HHF3" s="61"/>
      <c r="HHG3" s="61"/>
      <c r="HHH3" s="61"/>
      <c r="HHI3" s="61"/>
      <c r="HHJ3" s="61"/>
      <c r="HHK3" s="61"/>
      <c r="HHL3" s="61"/>
      <c r="HHM3" s="61"/>
      <c r="HHN3" s="61"/>
      <c r="HHO3" s="61"/>
      <c r="HHP3" s="61"/>
      <c r="HHQ3" s="61"/>
      <c r="HHR3" s="61"/>
      <c r="HHS3" s="61"/>
      <c r="HHT3" s="61"/>
      <c r="HHU3" s="61"/>
      <c r="HHV3" s="61"/>
      <c r="HHW3" s="61"/>
      <c r="HHX3" s="61"/>
      <c r="HHY3" s="61"/>
      <c r="HHZ3" s="61"/>
      <c r="HIA3" s="61"/>
      <c r="HIB3" s="61"/>
      <c r="HIC3" s="61"/>
      <c r="HID3" s="61"/>
      <c r="HIE3" s="61"/>
      <c r="HIF3" s="61"/>
      <c r="HIG3" s="61"/>
      <c r="HIH3" s="61"/>
      <c r="HII3" s="61"/>
      <c r="HIJ3" s="61"/>
      <c r="HIK3" s="61"/>
      <c r="HIL3" s="61"/>
      <c r="HIM3" s="61"/>
      <c r="HIN3" s="61"/>
      <c r="HIO3" s="61"/>
      <c r="HIP3" s="61"/>
      <c r="HIQ3" s="61"/>
      <c r="HIR3" s="61"/>
      <c r="HIS3" s="61"/>
      <c r="HIT3" s="61"/>
      <c r="HIU3" s="61"/>
      <c r="HIV3" s="61"/>
      <c r="HIW3" s="61"/>
      <c r="HIX3" s="61"/>
      <c r="HIY3" s="61"/>
      <c r="HIZ3" s="61"/>
      <c r="HJA3" s="61"/>
      <c r="HJB3" s="61"/>
      <c r="HJC3" s="61"/>
      <c r="HJD3" s="61"/>
      <c r="HJE3" s="61"/>
      <c r="HJF3" s="61"/>
      <c r="HJG3" s="61"/>
      <c r="HJH3" s="61"/>
      <c r="HJI3" s="61"/>
      <c r="HJJ3" s="61"/>
      <c r="HJK3" s="61"/>
      <c r="HJL3" s="61"/>
      <c r="HJM3" s="61"/>
      <c r="HJN3" s="61"/>
      <c r="HJO3" s="61"/>
      <c r="HJP3" s="61"/>
      <c r="HJQ3" s="61"/>
      <c r="HJR3" s="61"/>
      <c r="HJS3" s="61"/>
      <c r="HJT3" s="61"/>
      <c r="HJU3" s="61"/>
      <c r="HJV3" s="61"/>
      <c r="HJW3" s="61"/>
      <c r="HJX3" s="61"/>
      <c r="HJY3" s="61"/>
      <c r="HJZ3" s="61"/>
      <c r="HKA3" s="61"/>
      <c r="HKB3" s="61"/>
      <c r="HKC3" s="61"/>
      <c r="HKD3" s="61"/>
      <c r="HKE3" s="61"/>
      <c r="HKF3" s="61"/>
      <c r="HKG3" s="61"/>
      <c r="HKH3" s="61"/>
      <c r="HKI3" s="61"/>
      <c r="HKJ3" s="61"/>
      <c r="HKK3" s="61"/>
      <c r="HKL3" s="61"/>
      <c r="HKM3" s="61"/>
      <c r="HKN3" s="61"/>
      <c r="HKO3" s="61"/>
      <c r="HKP3" s="61"/>
      <c r="HKQ3" s="61"/>
      <c r="HKR3" s="61"/>
      <c r="HKS3" s="61"/>
      <c r="HKT3" s="61"/>
      <c r="HKU3" s="61"/>
      <c r="HKV3" s="61"/>
      <c r="HKW3" s="61"/>
      <c r="HKX3" s="61"/>
      <c r="HKY3" s="61"/>
      <c r="HKZ3" s="61"/>
      <c r="HLA3" s="61"/>
      <c r="HLB3" s="61"/>
      <c r="HLC3" s="61"/>
      <c r="HLD3" s="61"/>
      <c r="HLE3" s="61"/>
      <c r="HLF3" s="61"/>
      <c r="HLG3" s="61"/>
      <c r="HLH3" s="61"/>
      <c r="HLI3" s="61"/>
      <c r="HLJ3" s="61"/>
      <c r="HLK3" s="61"/>
      <c r="HLL3" s="61"/>
      <c r="HLM3" s="61"/>
      <c r="HLN3" s="61"/>
      <c r="HLO3" s="61"/>
      <c r="HLP3" s="61"/>
      <c r="HLQ3" s="61"/>
      <c r="HLR3" s="61"/>
      <c r="HLS3" s="61"/>
      <c r="HLT3" s="61"/>
      <c r="HLU3" s="61"/>
      <c r="HLV3" s="61"/>
      <c r="HLW3" s="61"/>
      <c r="HLX3" s="61"/>
      <c r="HLY3" s="61"/>
      <c r="HLZ3" s="61"/>
      <c r="HMA3" s="61"/>
      <c r="HMB3" s="61"/>
      <c r="HMC3" s="61"/>
      <c r="HMD3" s="61"/>
      <c r="HME3" s="61"/>
      <c r="HMF3" s="61"/>
      <c r="HMG3" s="61"/>
      <c r="HMH3" s="61"/>
      <c r="HMI3" s="61"/>
      <c r="HMJ3" s="61"/>
      <c r="HMK3" s="61"/>
      <c r="HML3" s="61"/>
      <c r="HMM3" s="61"/>
      <c r="HMN3" s="61"/>
      <c r="HMO3" s="61"/>
      <c r="HMP3" s="61"/>
      <c r="HMQ3" s="61"/>
      <c r="HMR3" s="61"/>
      <c r="HMS3" s="61"/>
      <c r="HMT3" s="61"/>
      <c r="HMU3" s="61"/>
      <c r="HMV3" s="61"/>
      <c r="HMW3" s="61"/>
      <c r="HMX3" s="61"/>
      <c r="HMY3" s="61"/>
      <c r="HMZ3" s="61"/>
      <c r="HNA3" s="61"/>
      <c r="HNB3" s="61"/>
      <c r="HNC3" s="61"/>
      <c r="HND3" s="61"/>
      <c r="HNE3" s="61"/>
      <c r="HNF3" s="61"/>
      <c r="HNG3" s="61"/>
      <c r="HNH3" s="61"/>
      <c r="HNI3" s="61"/>
      <c r="HNJ3" s="61"/>
      <c r="HNK3" s="61"/>
      <c r="HNL3" s="61"/>
      <c r="HNM3" s="61"/>
      <c r="HNN3" s="61"/>
      <c r="HNO3" s="61"/>
      <c r="HNP3" s="61"/>
      <c r="HNQ3" s="61"/>
      <c r="HNR3" s="61"/>
      <c r="HNS3" s="61"/>
      <c r="HNT3" s="61"/>
      <c r="HNU3" s="61"/>
      <c r="HNV3" s="61"/>
      <c r="HNW3" s="61"/>
      <c r="HNX3" s="61"/>
      <c r="HNY3" s="61"/>
      <c r="HNZ3" s="61"/>
      <c r="HOA3" s="61"/>
      <c r="HOB3" s="61"/>
      <c r="HOC3" s="61"/>
      <c r="HOD3" s="61"/>
      <c r="HOE3" s="61"/>
      <c r="HOF3" s="61"/>
      <c r="HOG3" s="61"/>
      <c r="HOH3" s="61"/>
      <c r="HOI3" s="61"/>
      <c r="HOJ3" s="61"/>
      <c r="HOK3" s="61"/>
      <c r="HOL3" s="61"/>
      <c r="HOM3" s="61"/>
      <c r="HON3" s="61"/>
      <c r="HOO3" s="61"/>
      <c r="HOP3" s="61"/>
      <c r="HOQ3" s="61"/>
      <c r="HOR3" s="61"/>
      <c r="HOS3" s="61"/>
      <c r="HOT3" s="61"/>
      <c r="HOU3" s="61"/>
      <c r="HOV3" s="61"/>
      <c r="HOW3" s="61"/>
      <c r="HOX3" s="61"/>
      <c r="HOY3" s="61"/>
      <c r="HOZ3" s="61"/>
      <c r="HPA3" s="61"/>
      <c r="HPB3" s="61"/>
      <c r="HPC3" s="61"/>
      <c r="HPD3" s="61"/>
      <c r="HPE3" s="61"/>
      <c r="HPF3" s="61"/>
      <c r="HPG3" s="61"/>
      <c r="HPH3" s="61"/>
      <c r="HPI3" s="61"/>
      <c r="HPJ3" s="61"/>
      <c r="HPK3" s="61"/>
      <c r="HPL3" s="61"/>
      <c r="HPM3" s="61"/>
      <c r="HPN3" s="61"/>
      <c r="HPO3" s="61"/>
      <c r="HPP3" s="61"/>
      <c r="HPQ3" s="61"/>
      <c r="HPR3" s="61"/>
      <c r="HPS3" s="61"/>
      <c r="HPT3" s="61"/>
      <c r="HPU3" s="61"/>
      <c r="HPV3" s="61"/>
      <c r="HPW3" s="61"/>
      <c r="HPX3" s="61"/>
      <c r="HPY3" s="61"/>
      <c r="HPZ3" s="61"/>
      <c r="HQA3" s="61"/>
      <c r="HQB3" s="61"/>
      <c r="HQC3" s="61"/>
      <c r="HQD3" s="61"/>
      <c r="HQE3" s="61"/>
      <c r="HQF3" s="61"/>
      <c r="HQG3" s="61"/>
      <c r="HQH3" s="61"/>
      <c r="HQI3" s="61"/>
      <c r="HQJ3" s="61"/>
      <c r="HQK3" s="61"/>
      <c r="HQL3" s="61"/>
      <c r="HQM3" s="61"/>
      <c r="HQN3" s="61"/>
      <c r="HQO3" s="61"/>
      <c r="HQP3" s="61"/>
      <c r="HQQ3" s="61"/>
      <c r="HQR3" s="61"/>
      <c r="HQS3" s="61"/>
      <c r="HQT3" s="61"/>
      <c r="HQU3" s="61"/>
      <c r="HQV3" s="61"/>
      <c r="HQW3" s="61"/>
      <c r="HQX3" s="61"/>
      <c r="HQY3" s="61"/>
      <c r="HQZ3" s="61"/>
      <c r="HRA3" s="61"/>
      <c r="HRB3" s="61"/>
      <c r="HRC3" s="61"/>
      <c r="HRD3" s="61"/>
      <c r="HRE3" s="61"/>
      <c r="HRF3" s="61"/>
      <c r="HRG3" s="61"/>
      <c r="HRH3" s="61"/>
      <c r="HRI3" s="61"/>
      <c r="HRJ3" s="61"/>
      <c r="HRK3" s="61"/>
      <c r="HRL3" s="61"/>
      <c r="HRM3" s="61"/>
      <c r="HRN3" s="61"/>
      <c r="HRO3" s="61"/>
      <c r="HRP3" s="61"/>
      <c r="HRQ3" s="61"/>
      <c r="HRR3" s="61"/>
      <c r="HRS3" s="61"/>
      <c r="HRT3" s="61"/>
      <c r="HRU3" s="61"/>
      <c r="HRV3" s="61"/>
      <c r="HRW3" s="61"/>
      <c r="HRX3" s="61"/>
      <c r="HRY3" s="61"/>
      <c r="HRZ3" s="61"/>
      <c r="HSA3" s="61"/>
      <c r="HSB3" s="61"/>
      <c r="HSC3" s="61"/>
      <c r="HSD3" s="61"/>
      <c r="HSE3" s="61"/>
      <c r="HSF3" s="61"/>
      <c r="HSG3" s="61"/>
      <c r="HSH3" s="61"/>
      <c r="HSI3" s="61"/>
      <c r="HSJ3" s="61"/>
      <c r="HSK3" s="61"/>
      <c r="HSL3" s="61"/>
      <c r="HSM3" s="61"/>
      <c r="HSN3" s="61"/>
      <c r="HSO3" s="61"/>
      <c r="HSP3" s="61"/>
      <c r="HSQ3" s="61"/>
      <c r="HSR3" s="61"/>
      <c r="HSS3" s="61"/>
      <c r="HST3" s="61"/>
      <c r="HSU3" s="61"/>
      <c r="HSV3" s="61"/>
      <c r="HSW3" s="61"/>
      <c r="HSX3" s="61"/>
      <c r="HSY3" s="61"/>
      <c r="HSZ3" s="61"/>
      <c r="HTA3" s="61"/>
      <c r="HTB3" s="61"/>
      <c r="HTC3" s="61"/>
      <c r="HTD3" s="61"/>
      <c r="HTE3" s="61"/>
      <c r="HTF3" s="61"/>
      <c r="HTG3" s="61"/>
      <c r="HTH3" s="61"/>
      <c r="HTI3" s="61"/>
      <c r="HTJ3" s="61"/>
      <c r="HTK3" s="61"/>
      <c r="HTL3" s="61"/>
      <c r="HTM3" s="61"/>
      <c r="HTN3" s="61"/>
      <c r="HTO3" s="61"/>
      <c r="HTP3" s="61"/>
      <c r="HTQ3" s="61"/>
      <c r="HTR3" s="61"/>
      <c r="HTS3" s="61"/>
      <c r="HTT3" s="61"/>
      <c r="HTU3" s="61"/>
      <c r="HTV3" s="61"/>
      <c r="HTW3" s="61"/>
      <c r="HTX3" s="61"/>
      <c r="HTY3" s="61"/>
      <c r="HTZ3" s="61"/>
      <c r="HUA3" s="61"/>
      <c r="HUB3" s="61"/>
      <c r="HUC3" s="61"/>
      <c r="HUD3" s="61"/>
      <c r="HUE3" s="61"/>
      <c r="HUF3" s="61"/>
      <c r="HUG3" s="61"/>
      <c r="HUH3" s="61"/>
      <c r="HUI3" s="61"/>
      <c r="HUJ3" s="61"/>
      <c r="HUK3" s="61"/>
      <c r="HUL3" s="61"/>
      <c r="HUM3" s="61"/>
      <c r="HUN3" s="61"/>
      <c r="HUO3" s="61"/>
      <c r="HUP3" s="61"/>
      <c r="HUQ3" s="61"/>
      <c r="HUR3" s="61"/>
      <c r="HUS3" s="61"/>
      <c r="HUT3" s="61"/>
      <c r="HUU3" s="61"/>
      <c r="HUV3" s="61"/>
      <c r="HUW3" s="61"/>
      <c r="HUX3" s="61"/>
      <c r="HUY3" s="61"/>
      <c r="HUZ3" s="61"/>
      <c r="HVA3" s="61"/>
      <c r="HVB3" s="61"/>
      <c r="HVC3" s="61"/>
      <c r="HVD3" s="61"/>
      <c r="HVE3" s="61"/>
      <c r="HVF3" s="61"/>
      <c r="HVG3" s="61"/>
      <c r="HVH3" s="61"/>
      <c r="HVI3" s="61"/>
      <c r="HVJ3" s="61"/>
      <c r="HVK3" s="61"/>
      <c r="HVL3" s="61"/>
      <c r="HVM3" s="61"/>
      <c r="HVN3" s="61"/>
      <c r="HVO3" s="61"/>
      <c r="HVP3" s="61"/>
      <c r="HVQ3" s="61"/>
      <c r="HVR3" s="61"/>
      <c r="HVS3" s="61"/>
      <c r="HVT3" s="61"/>
      <c r="HVU3" s="61"/>
      <c r="HVV3" s="61"/>
      <c r="HVW3" s="61"/>
      <c r="HVX3" s="61"/>
      <c r="HVY3" s="61"/>
      <c r="HVZ3" s="61"/>
      <c r="HWA3" s="61"/>
      <c r="HWB3" s="61"/>
      <c r="HWC3" s="61"/>
      <c r="HWD3" s="61"/>
      <c r="HWE3" s="61"/>
      <c r="HWF3" s="61"/>
      <c r="HWG3" s="61"/>
      <c r="HWH3" s="61"/>
      <c r="HWI3" s="61"/>
      <c r="HWJ3" s="61"/>
      <c r="HWK3" s="61"/>
      <c r="HWL3" s="61"/>
      <c r="HWM3" s="61"/>
      <c r="HWN3" s="61"/>
      <c r="HWO3" s="61"/>
      <c r="HWP3" s="61"/>
      <c r="HWQ3" s="61"/>
      <c r="HWR3" s="61"/>
      <c r="HWS3" s="61"/>
      <c r="HWT3" s="61"/>
      <c r="HWU3" s="61"/>
      <c r="HWV3" s="61"/>
      <c r="HWW3" s="61"/>
      <c r="HWX3" s="61"/>
      <c r="HWY3" s="61"/>
      <c r="HWZ3" s="61"/>
      <c r="HXA3" s="61"/>
      <c r="HXB3" s="61"/>
      <c r="HXC3" s="61"/>
      <c r="HXD3" s="61"/>
      <c r="HXE3" s="61"/>
      <c r="HXF3" s="61"/>
      <c r="HXG3" s="61"/>
      <c r="HXH3" s="61"/>
      <c r="HXI3" s="61"/>
      <c r="HXJ3" s="61"/>
      <c r="HXK3" s="61"/>
      <c r="HXL3" s="61"/>
      <c r="HXM3" s="61"/>
      <c r="HXN3" s="61"/>
      <c r="HXO3" s="61"/>
      <c r="HXP3" s="61"/>
      <c r="HXQ3" s="61"/>
      <c r="HXR3" s="61"/>
      <c r="HXS3" s="61"/>
      <c r="HXT3" s="61"/>
      <c r="HXU3" s="61"/>
      <c r="HXV3" s="61"/>
      <c r="HXW3" s="61"/>
      <c r="HXX3" s="61"/>
      <c r="HXY3" s="61"/>
      <c r="HXZ3" s="61"/>
      <c r="HYA3" s="61"/>
      <c r="HYB3" s="61"/>
      <c r="HYC3" s="61"/>
      <c r="HYD3" s="61"/>
      <c r="HYE3" s="61"/>
      <c r="HYF3" s="61"/>
      <c r="HYG3" s="61"/>
      <c r="HYH3" s="61"/>
      <c r="HYI3" s="61"/>
      <c r="HYJ3" s="61"/>
      <c r="HYK3" s="61"/>
      <c r="HYL3" s="61"/>
      <c r="HYM3" s="61"/>
      <c r="HYN3" s="61"/>
      <c r="HYO3" s="61"/>
      <c r="HYP3" s="61"/>
      <c r="HYQ3" s="61"/>
      <c r="HYR3" s="61"/>
      <c r="HYS3" s="61"/>
      <c r="HYT3" s="61"/>
      <c r="HYU3" s="61"/>
      <c r="HYV3" s="61"/>
      <c r="HYW3" s="61"/>
      <c r="HYX3" s="61"/>
      <c r="HYY3" s="61"/>
      <c r="HYZ3" s="61"/>
      <c r="HZA3" s="61"/>
      <c r="HZB3" s="61"/>
      <c r="HZC3" s="61"/>
      <c r="HZD3" s="61"/>
      <c r="HZE3" s="61"/>
      <c r="HZF3" s="61"/>
      <c r="HZG3" s="61"/>
      <c r="HZH3" s="61"/>
      <c r="HZI3" s="61"/>
      <c r="HZJ3" s="61"/>
      <c r="HZK3" s="61"/>
      <c r="HZL3" s="61"/>
      <c r="HZM3" s="61"/>
      <c r="HZN3" s="61"/>
      <c r="HZO3" s="61"/>
      <c r="HZP3" s="61"/>
      <c r="HZQ3" s="61"/>
      <c r="HZR3" s="61"/>
      <c r="HZS3" s="61"/>
      <c r="HZT3" s="61"/>
      <c r="HZU3" s="61"/>
      <c r="HZV3" s="61"/>
      <c r="HZW3" s="61"/>
      <c r="HZX3" s="61"/>
      <c r="HZY3" s="61"/>
      <c r="HZZ3" s="61"/>
      <c r="IAA3" s="61"/>
      <c r="IAB3" s="61"/>
      <c r="IAC3" s="61"/>
      <c r="IAD3" s="61"/>
      <c r="IAE3" s="61"/>
      <c r="IAF3" s="61"/>
      <c r="IAG3" s="61"/>
      <c r="IAH3" s="61"/>
      <c r="IAI3" s="61"/>
      <c r="IAJ3" s="61"/>
      <c r="IAK3" s="61"/>
      <c r="IAL3" s="61"/>
      <c r="IAM3" s="61"/>
      <c r="IAN3" s="61"/>
      <c r="IAO3" s="61"/>
      <c r="IAP3" s="61"/>
      <c r="IAQ3" s="61"/>
      <c r="IAR3" s="61"/>
      <c r="IAS3" s="61"/>
      <c r="IAT3" s="61"/>
      <c r="IAU3" s="61"/>
      <c r="IAV3" s="61"/>
      <c r="IAW3" s="61"/>
      <c r="IAX3" s="61"/>
      <c r="IAY3" s="61"/>
      <c r="IAZ3" s="61"/>
      <c r="IBA3" s="61"/>
      <c r="IBB3" s="61"/>
      <c r="IBC3" s="61"/>
      <c r="IBD3" s="61"/>
      <c r="IBE3" s="61"/>
      <c r="IBF3" s="61"/>
      <c r="IBG3" s="61"/>
      <c r="IBH3" s="61"/>
      <c r="IBI3" s="61"/>
      <c r="IBJ3" s="61"/>
      <c r="IBK3" s="61"/>
      <c r="IBL3" s="61"/>
      <c r="IBM3" s="61"/>
      <c r="IBN3" s="61"/>
      <c r="IBO3" s="61"/>
      <c r="IBP3" s="61"/>
      <c r="IBQ3" s="61"/>
      <c r="IBR3" s="61"/>
      <c r="IBS3" s="61"/>
      <c r="IBT3" s="61"/>
      <c r="IBU3" s="61"/>
      <c r="IBV3" s="61"/>
      <c r="IBW3" s="61"/>
      <c r="IBX3" s="61"/>
      <c r="IBY3" s="61"/>
      <c r="IBZ3" s="61"/>
      <c r="ICA3" s="61"/>
      <c r="ICB3" s="61"/>
      <c r="ICC3" s="61"/>
      <c r="ICD3" s="61"/>
      <c r="ICE3" s="61"/>
      <c r="ICF3" s="61"/>
      <c r="ICG3" s="61"/>
      <c r="ICH3" s="61"/>
      <c r="ICI3" s="61"/>
      <c r="ICJ3" s="61"/>
      <c r="ICK3" s="61"/>
      <c r="ICL3" s="61"/>
      <c r="ICM3" s="61"/>
      <c r="ICN3" s="61"/>
      <c r="ICO3" s="61"/>
      <c r="ICP3" s="61"/>
      <c r="ICQ3" s="61"/>
      <c r="ICR3" s="61"/>
      <c r="ICS3" s="61"/>
      <c r="ICT3" s="61"/>
      <c r="ICU3" s="61"/>
      <c r="ICV3" s="61"/>
      <c r="ICW3" s="61"/>
      <c r="ICX3" s="61"/>
      <c r="ICY3" s="61"/>
      <c r="ICZ3" s="61"/>
      <c r="IDA3" s="61"/>
      <c r="IDB3" s="61"/>
      <c r="IDC3" s="61"/>
      <c r="IDD3" s="61"/>
      <c r="IDE3" s="61"/>
      <c r="IDF3" s="61"/>
      <c r="IDG3" s="61"/>
      <c r="IDH3" s="61"/>
      <c r="IDI3" s="61"/>
      <c r="IDJ3" s="61"/>
      <c r="IDK3" s="61"/>
      <c r="IDL3" s="61"/>
      <c r="IDM3" s="61"/>
      <c r="IDN3" s="61"/>
      <c r="IDO3" s="61"/>
      <c r="IDP3" s="61"/>
      <c r="IDQ3" s="61"/>
      <c r="IDR3" s="61"/>
      <c r="IDS3" s="61"/>
      <c r="IDT3" s="61"/>
      <c r="IDU3" s="61"/>
      <c r="IDV3" s="61"/>
      <c r="IDW3" s="61"/>
      <c r="IDX3" s="61"/>
      <c r="IDY3" s="61"/>
      <c r="IDZ3" s="61"/>
      <c r="IEA3" s="61"/>
      <c r="IEB3" s="61"/>
      <c r="IEC3" s="61"/>
      <c r="IED3" s="61"/>
      <c r="IEE3" s="61"/>
      <c r="IEF3" s="61"/>
      <c r="IEG3" s="61"/>
      <c r="IEH3" s="61"/>
      <c r="IEI3" s="61"/>
      <c r="IEJ3" s="61"/>
      <c r="IEK3" s="61"/>
      <c r="IEL3" s="61"/>
      <c r="IEM3" s="61"/>
      <c r="IEN3" s="61"/>
      <c r="IEO3" s="61"/>
      <c r="IEP3" s="61"/>
      <c r="IEQ3" s="61"/>
      <c r="IER3" s="61"/>
      <c r="IES3" s="61"/>
      <c r="IET3" s="61"/>
      <c r="IEU3" s="61"/>
      <c r="IEV3" s="61"/>
      <c r="IEW3" s="61"/>
      <c r="IEX3" s="61"/>
      <c r="IEY3" s="61"/>
      <c r="IEZ3" s="61"/>
      <c r="IFA3" s="61"/>
      <c r="IFB3" s="61"/>
      <c r="IFC3" s="61"/>
      <c r="IFD3" s="61"/>
      <c r="IFE3" s="61"/>
      <c r="IFF3" s="61"/>
      <c r="IFG3" s="61"/>
      <c r="IFH3" s="61"/>
      <c r="IFI3" s="61"/>
      <c r="IFJ3" s="61"/>
      <c r="IFK3" s="61"/>
      <c r="IFL3" s="61"/>
      <c r="IFM3" s="61"/>
      <c r="IFN3" s="61"/>
      <c r="IFO3" s="61"/>
      <c r="IFP3" s="61"/>
      <c r="IFQ3" s="61"/>
      <c r="IFR3" s="61"/>
      <c r="IFS3" s="61"/>
      <c r="IFT3" s="61"/>
      <c r="IFU3" s="61"/>
      <c r="IFV3" s="61"/>
      <c r="IFW3" s="61"/>
      <c r="IFX3" s="61"/>
      <c r="IFY3" s="61"/>
      <c r="IFZ3" s="61"/>
      <c r="IGA3" s="61"/>
      <c r="IGB3" s="61"/>
      <c r="IGC3" s="61"/>
      <c r="IGD3" s="61"/>
      <c r="IGE3" s="61"/>
      <c r="IGF3" s="61"/>
      <c r="IGG3" s="61"/>
      <c r="IGH3" s="61"/>
      <c r="IGI3" s="61"/>
      <c r="IGJ3" s="61"/>
      <c r="IGK3" s="61"/>
      <c r="IGL3" s="61"/>
      <c r="IGM3" s="61"/>
      <c r="IGN3" s="61"/>
      <c r="IGO3" s="61"/>
      <c r="IGP3" s="61"/>
      <c r="IGQ3" s="61"/>
      <c r="IGR3" s="61"/>
      <c r="IGS3" s="61"/>
      <c r="IGT3" s="61"/>
      <c r="IGU3" s="61"/>
      <c r="IGV3" s="61"/>
      <c r="IGW3" s="61"/>
      <c r="IGX3" s="61"/>
      <c r="IGY3" s="61"/>
      <c r="IGZ3" s="61"/>
      <c r="IHA3" s="61"/>
      <c r="IHB3" s="61"/>
      <c r="IHC3" s="61"/>
      <c r="IHD3" s="61"/>
      <c r="IHE3" s="61"/>
      <c r="IHF3" s="61"/>
      <c r="IHG3" s="61"/>
      <c r="IHH3" s="61"/>
      <c r="IHI3" s="61"/>
      <c r="IHJ3" s="61"/>
      <c r="IHK3" s="61"/>
      <c r="IHL3" s="61"/>
      <c r="IHM3" s="61"/>
      <c r="IHN3" s="61"/>
      <c r="IHO3" s="61"/>
      <c r="IHP3" s="61"/>
      <c r="IHQ3" s="61"/>
      <c r="IHR3" s="61"/>
      <c r="IHS3" s="61"/>
      <c r="IHT3" s="61"/>
      <c r="IHU3" s="61"/>
      <c r="IHV3" s="61"/>
      <c r="IHW3" s="61"/>
      <c r="IHX3" s="61"/>
      <c r="IHY3" s="61"/>
      <c r="IHZ3" s="61"/>
      <c r="IIA3" s="61"/>
      <c r="IIB3" s="61"/>
      <c r="IIC3" s="61"/>
      <c r="IID3" s="61"/>
      <c r="IIE3" s="61"/>
      <c r="IIF3" s="61"/>
      <c r="IIG3" s="61"/>
      <c r="IIH3" s="61"/>
      <c r="III3" s="61"/>
      <c r="IIJ3" s="61"/>
      <c r="IIK3" s="61"/>
      <c r="IIL3" s="61"/>
      <c r="IIM3" s="61"/>
      <c r="IIN3" s="61"/>
      <c r="IIO3" s="61"/>
      <c r="IIP3" s="61"/>
      <c r="IIQ3" s="61"/>
      <c r="IIR3" s="61"/>
      <c r="IIS3" s="61"/>
      <c r="IIT3" s="61"/>
      <c r="IIU3" s="61"/>
      <c r="IIV3" s="61"/>
      <c r="IIW3" s="61"/>
      <c r="IIX3" s="61"/>
      <c r="IIY3" s="61"/>
      <c r="IIZ3" s="61"/>
      <c r="IJA3" s="61"/>
      <c r="IJB3" s="61"/>
      <c r="IJC3" s="61"/>
      <c r="IJD3" s="61"/>
      <c r="IJE3" s="61"/>
      <c r="IJF3" s="61"/>
      <c r="IJG3" s="61"/>
      <c r="IJH3" s="61"/>
      <c r="IJI3" s="61"/>
      <c r="IJJ3" s="61"/>
      <c r="IJK3" s="61"/>
      <c r="IJL3" s="61"/>
      <c r="IJM3" s="61"/>
      <c r="IJN3" s="61"/>
      <c r="IJO3" s="61"/>
      <c r="IJP3" s="61"/>
      <c r="IJQ3" s="61"/>
      <c r="IJR3" s="61"/>
      <c r="IJS3" s="61"/>
      <c r="IJT3" s="61"/>
      <c r="IJU3" s="61"/>
      <c r="IJV3" s="61"/>
      <c r="IJW3" s="61"/>
      <c r="IJX3" s="61"/>
      <c r="IJY3" s="61"/>
      <c r="IJZ3" s="61"/>
      <c r="IKA3" s="61"/>
      <c r="IKB3" s="61"/>
      <c r="IKC3" s="61"/>
      <c r="IKD3" s="61"/>
      <c r="IKE3" s="61"/>
      <c r="IKF3" s="61"/>
      <c r="IKG3" s="61"/>
      <c r="IKH3" s="61"/>
      <c r="IKI3" s="61"/>
      <c r="IKJ3" s="61"/>
      <c r="IKK3" s="61"/>
      <c r="IKL3" s="61"/>
      <c r="IKM3" s="61"/>
      <c r="IKN3" s="61"/>
      <c r="IKO3" s="61"/>
      <c r="IKP3" s="61"/>
      <c r="IKQ3" s="61"/>
      <c r="IKR3" s="61"/>
      <c r="IKS3" s="61"/>
      <c r="IKT3" s="61"/>
      <c r="IKU3" s="61"/>
      <c r="IKV3" s="61"/>
      <c r="IKW3" s="61"/>
      <c r="IKX3" s="61"/>
      <c r="IKY3" s="61"/>
      <c r="IKZ3" s="61"/>
      <c r="ILA3" s="61"/>
      <c r="ILB3" s="61"/>
      <c r="ILC3" s="61"/>
      <c r="ILD3" s="61"/>
      <c r="ILE3" s="61"/>
      <c r="ILF3" s="61"/>
      <c r="ILG3" s="61"/>
      <c r="ILH3" s="61"/>
      <c r="ILI3" s="61"/>
      <c r="ILJ3" s="61"/>
      <c r="ILK3" s="61"/>
      <c r="ILL3" s="61"/>
      <c r="ILM3" s="61"/>
      <c r="ILN3" s="61"/>
      <c r="ILO3" s="61"/>
      <c r="ILP3" s="61"/>
      <c r="ILQ3" s="61"/>
      <c r="ILR3" s="61"/>
      <c r="ILS3" s="61"/>
      <c r="ILT3" s="61"/>
      <c r="ILU3" s="61"/>
      <c r="ILV3" s="61"/>
      <c r="ILW3" s="61"/>
      <c r="ILX3" s="61"/>
      <c r="ILY3" s="61"/>
      <c r="ILZ3" s="61"/>
      <c r="IMA3" s="61"/>
      <c r="IMB3" s="61"/>
      <c r="IMC3" s="61"/>
      <c r="IMD3" s="61"/>
      <c r="IME3" s="61"/>
      <c r="IMF3" s="61"/>
      <c r="IMG3" s="61"/>
      <c r="IMH3" s="61"/>
      <c r="IMI3" s="61"/>
      <c r="IMJ3" s="61"/>
      <c r="IMK3" s="61"/>
      <c r="IML3" s="61"/>
      <c r="IMM3" s="61"/>
      <c r="IMN3" s="61"/>
      <c r="IMO3" s="61"/>
      <c r="IMP3" s="61"/>
      <c r="IMQ3" s="61"/>
      <c r="IMR3" s="61"/>
      <c r="IMS3" s="61"/>
      <c r="IMT3" s="61"/>
      <c r="IMU3" s="61"/>
      <c r="IMV3" s="61"/>
      <c r="IMW3" s="61"/>
      <c r="IMX3" s="61"/>
      <c r="IMY3" s="61"/>
      <c r="IMZ3" s="61"/>
      <c r="INA3" s="61"/>
      <c r="INB3" s="61"/>
      <c r="INC3" s="61"/>
      <c r="IND3" s="61"/>
      <c r="INE3" s="61"/>
      <c r="INF3" s="61"/>
      <c r="ING3" s="61"/>
      <c r="INH3" s="61"/>
      <c r="INI3" s="61"/>
      <c r="INJ3" s="61"/>
      <c r="INK3" s="61"/>
      <c r="INL3" s="61"/>
      <c r="INM3" s="61"/>
      <c r="INN3" s="61"/>
      <c r="INO3" s="61"/>
      <c r="INP3" s="61"/>
      <c r="INQ3" s="61"/>
      <c r="INR3" s="61"/>
      <c r="INS3" s="61"/>
      <c r="INT3" s="61"/>
      <c r="INU3" s="61"/>
      <c r="INV3" s="61"/>
      <c r="INW3" s="61"/>
      <c r="INX3" s="61"/>
      <c r="INY3" s="61"/>
      <c r="INZ3" s="61"/>
      <c r="IOA3" s="61"/>
      <c r="IOB3" s="61"/>
      <c r="IOC3" s="61"/>
      <c r="IOD3" s="61"/>
      <c r="IOE3" s="61"/>
      <c r="IOF3" s="61"/>
      <c r="IOG3" s="61"/>
      <c r="IOH3" s="61"/>
      <c r="IOI3" s="61"/>
      <c r="IOJ3" s="61"/>
      <c r="IOK3" s="61"/>
      <c r="IOL3" s="61"/>
      <c r="IOM3" s="61"/>
      <c r="ION3" s="61"/>
      <c r="IOO3" s="61"/>
      <c r="IOP3" s="61"/>
      <c r="IOQ3" s="61"/>
      <c r="IOR3" s="61"/>
      <c r="IOS3" s="61"/>
      <c r="IOT3" s="61"/>
      <c r="IOU3" s="61"/>
      <c r="IOV3" s="61"/>
      <c r="IOW3" s="61"/>
      <c r="IOX3" s="61"/>
      <c r="IOY3" s="61"/>
      <c r="IOZ3" s="61"/>
      <c r="IPA3" s="61"/>
      <c r="IPB3" s="61"/>
      <c r="IPC3" s="61"/>
      <c r="IPD3" s="61"/>
      <c r="IPE3" s="61"/>
      <c r="IPF3" s="61"/>
      <c r="IPG3" s="61"/>
      <c r="IPH3" s="61"/>
      <c r="IPI3" s="61"/>
      <c r="IPJ3" s="61"/>
      <c r="IPK3" s="61"/>
      <c r="IPL3" s="61"/>
      <c r="IPM3" s="61"/>
      <c r="IPN3" s="61"/>
      <c r="IPO3" s="61"/>
      <c r="IPP3" s="61"/>
      <c r="IPQ3" s="61"/>
      <c r="IPR3" s="61"/>
      <c r="IPS3" s="61"/>
      <c r="IPT3" s="61"/>
      <c r="IPU3" s="61"/>
      <c r="IPV3" s="61"/>
      <c r="IPW3" s="61"/>
      <c r="IPX3" s="61"/>
      <c r="IPY3" s="61"/>
      <c r="IPZ3" s="61"/>
      <c r="IQA3" s="61"/>
      <c r="IQB3" s="61"/>
      <c r="IQC3" s="61"/>
      <c r="IQD3" s="61"/>
      <c r="IQE3" s="61"/>
      <c r="IQF3" s="61"/>
      <c r="IQG3" s="61"/>
      <c r="IQH3" s="61"/>
      <c r="IQI3" s="61"/>
      <c r="IQJ3" s="61"/>
      <c r="IQK3" s="61"/>
      <c r="IQL3" s="61"/>
      <c r="IQM3" s="61"/>
      <c r="IQN3" s="61"/>
      <c r="IQO3" s="61"/>
      <c r="IQP3" s="61"/>
      <c r="IQQ3" s="61"/>
      <c r="IQR3" s="61"/>
      <c r="IQS3" s="61"/>
      <c r="IQT3" s="61"/>
      <c r="IQU3" s="61"/>
      <c r="IQV3" s="61"/>
      <c r="IQW3" s="61"/>
      <c r="IQX3" s="61"/>
      <c r="IQY3" s="61"/>
      <c r="IQZ3" s="61"/>
      <c r="IRA3" s="61"/>
      <c r="IRB3" s="61"/>
      <c r="IRC3" s="61"/>
      <c r="IRD3" s="61"/>
      <c r="IRE3" s="61"/>
      <c r="IRF3" s="61"/>
      <c r="IRG3" s="61"/>
      <c r="IRH3" s="61"/>
      <c r="IRI3" s="61"/>
      <c r="IRJ3" s="61"/>
      <c r="IRK3" s="61"/>
      <c r="IRL3" s="61"/>
      <c r="IRM3" s="61"/>
      <c r="IRN3" s="61"/>
      <c r="IRO3" s="61"/>
      <c r="IRP3" s="61"/>
      <c r="IRQ3" s="61"/>
      <c r="IRR3" s="61"/>
      <c r="IRS3" s="61"/>
      <c r="IRT3" s="61"/>
      <c r="IRU3" s="61"/>
      <c r="IRV3" s="61"/>
      <c r="IRW3" s="61"/>
      <c r="IRX3" s="61"/>
      <c r="IRY3" s="61"/>
      <c r="IRZ3" s="61"/>
      <c r="ISA3" s="61"/>
      <c r="ISB3" s="61"/>
      <c r="ISC3" s="61"/>
      <c r="ISD3" s="61"/>
      <c r="ISE3" s="61"/>
      <c r="ISF3" s="61"/>
      <c r="ISG3" s="61"/>
      <c r="ISH3" s="61"/>
      <c r="ISI3" s="61"/>
      <c r="ISJ3" s="61"/>
      <c r="ISK3" s="61"/>
      <c r="ISL3" s="61"/>
      <c r="ISM3" s="61"/>
      <c r="ISN3" s="61"/>
      <c r="ISO3" s="61"/>
      <c r="ISP3" s="61"/>
      <c r="ISQ3" s="61"/>
      <c r="ISR3" s="61"/>
      <c r="ISS3" s="61"/>
      <c r="IST3" s="61"/>
      <c r="ISU3" s="61"/>
      <c r="ISV3" s="61"/>
      <c r="ISW3" s="61"/>
      <c r="ISX3" s="61"/>
      <c r="ISY3" s="61"/>
      <c r="ISZ3" s="61"/>
      <c r="ITA3" s="61"/>
      <c r="ITB3" s="61"/>
      <c r="ITC3" s="61"/>
      <c r="ITD3" s="61"/>
      <c r="ITE3" s="61"/>
      <c r="ITF3" s="61"/>
      <c r="ITG3" s="61"/>
      <c r="ITH3" s="61"/>
      <c r="ITI3" s="61"/>
      <c r="ITJ3" s="61"/>
      <c r="ITK3" s="61"/>
      <c r="ITL3" s="61"/>
      <c r="ITM3" s="61"/>
      <c r="ITN3" s="61"/>
      <c r="ITO3" s="61"/>
      <c r="ITP3" s="61"/>
      <c r="ITQ3" s="61"/>
      <c r="ITR3" s="61"/>
      <c r="ITS3" s="61"/>
      <c r="ITT3" s="61"/>
      <c r="ITU3" s="61"/>
      <c r="ITV3" s="61"/>
      <c r="ITW3" s="61"/>
      <c r="ITX3" s="61"/>
      <c r="ITY3" s="61"/>
      <c r="ITZ3" s="61"/>
      <c r="IUA3" s="61"/>
      <c r="IUB3" s="61"/>
      <c r="IUC3" s="61"/>
      <c r="IUD3" s="61"/>
      <c r="IUE3" s="61"/>
      <c r="IUF3" s="61"/>
      <c r="IUG3" s="61"/>
      <c r="IUH3" s="61"/>
      <c r="IUI3" s="61"/>
      <c r="IUJ3" s="61"/>
      <c r="IUK3" s="61"/>
      <c r="IUL3" s="61"/>
      <c r="IUM3" s="61"/>
      <c r="IUN3" s="61"/>
      <c r="IUO3" s="61"/>
      <c r="IUP3" s="61"/>
      <c r="IUQ3" s="61"/>
      <c r="IUR3" s="61"/>
      <c r="IUS3" s="61"/>
      <c r="IUT3" s="61"/>
      <c r="IUU3" s="61"/>
      <c r="IUV3" s="61"/>
      <c r="IUW3" s="61"/>
      <c r="IUX3" s="61"/>
      <c r="IUY3" s="61"/>
      <c r="IUZ3" s="61"/>
      <c r="IVA3" s="61"/>
      <c r="IVB3" s="61"/>
      <c r="IVC3" s="61"/>
      <c r="IVD3" s="61"/>
      <c r="IVE3" s="61"/>
      <c r="IVF3" s="61"/>
      <c r="IVG3" s="61"/>
      <c r="IVH3" s="61"/>
      <c r="IVI3" s="61"/>
      <c r="IVJ3" s="61"/>
      <c r="IVK3" s="61"/>
      <c r="IVL3" s="61"/>
      <c r="IVM3" s="61"/>
      <c r="IVN3" s="61"/>
      <c r="IVO3" s="61"/>
      <c r="IVP3" s="61"/>
      <c r="IVQ3" s="61"/>
      <c r="IVR3" s="61"/>
      <c r="IVS3" s="61"/>
      <c r="IVT3" s="61"/>
      <c r="IVU3" s="61"/>
      <c r="IVV3" s="61"/>
      <c r="IVW3" s="61"/>
      <c r="IVX3" s="61"/>
      <c r="IVY3" s="61"/>
      <c r="IVZ3" s="61"/>
      <c r="IWA3" s="61"/>
      <c r="IWB3" s="61"/>
      <c r="IWC3" s="61"/>
      <c r="IWD3" s="61"/>
      <c r="IWE3" s="61"/>
      <c r="IWF3" s="61"/>
      <c r="IWG3" s="61"/>
      <c r="IWH3" s="61"/>
      <c r="IWI3" s="61"/>
      <c r="IWJ3" s="61"/>
      <c r="IWK3" s="61"/>
      <c r="IWL3" s="61"/>
      <c r="IWM3" s="61"/>
      <c r="IWN3" s="61"/>
      <c r="IWO3" s="61"/>
      <c r="IWP3" s="61"/>
      <c r="IWQ3" s="61"/>
      <c r="IWR3" s="61"/>
      <c r="IWS3" s="61"/>
      <c r="IWT3" s="61"/>
      <c r="IWU3" s="61"/>
      <c r="IWV3" s="61"/>
      <c r="IWW3" s="61"/>
      <c r="IWX3" s="61"/>
      <c r="IWY3" s="61"/>
      <c r="IWZ3" s="61"/>
      <c r="IXA3" s="61"/>
      <c r="IXB3" s="61"/>
      <c r="IXC3" s="61"/>
      <c r="IXD3" s="61"/>
      <c r="IXE3" s="61"/>
      <c r="IXF3" s="61"/>
      <c r="IXG3" s="61"/>
      <c r="IXH3" s="61"/>
      <c r="IXI3" s="61"/>
      <c r="IXJ3" s="61"/>
      <c r="IXK3" s="61"/>
      <c r="IXL3" s="61"/>
      <c r="IXM3" s="61"/>
      <c r="IXN3" s="61"/>
      <c r="IXO3" s="61"/>
      <c r="IXP3" s="61"/>
      <c r="IXQ3" s="61"/>
      <c r="IXR3" s="61"/>
      <c r="IXS3" s="61"/>
      <c r="IXT3" s="61"/>
      <c r="IXU3" s="61"/>
      <c r="IXV3" s="61"/>
      <c r="IXW3" s="61"/>
      <c r="IXX3" s="61"/>
      <c r="IXY3" s="61"/>
      <c r="IXZ3" s="61"/>
      <c r="IYA3" s="61"/>
      <c r="IYB3" s="61"/>
      <c r="IYC3" s="61"/>
      <c r="IYD3" s="61"/>
      <c r="IYE3" s="61"/>
      <c r="IYF3" s="61"/>
      <c r="IYG3" s="61"/>
      <c r="IYH3" s="61"/>
      <c r="IYI3" s="61"/>
      <c r="IYJ3" s="61"/>
      <c r="IYK3" s="61"/>
      <c r="IYL3" s="61"/>
      <c r="IYM3" s="61"/>
      <c r="IYN3" s="61"/>
      <c r="IYO3" s="61"/>
      <c r="IYP3" s="61"/>
      <c r="IYQ3" s="61"/>
      <c r="IYR3" s="61"/>
      <c r="IYS3" s="61"/>
      <c r="IYT3" s="61"/>
      <c r="IYU3" s="61"/>
      <c r="IYV3" s="61"/>
      <c r="IYW3" s="61"/>
      <c r="IYX3" s="61"/>
      <c r="IYY3" s="61"/>
      <c r="IYZ3" s="61"/>
      <c r="IZA3" s="61"/>
      <c r="IZB3" s="61"/>
      <c r="IZC3" s="61"/>
      <c r="IZD3" s="61"/>
      <c r="IZE3" s="61"/>
      <c r="IZF3" s="61"/>
      <c r="IZG3" s="61"/>
      <c r="IZH3" s="61"/>
      <c r="IZI3" s="61"/>
      <c r="IZJ3" s="61"/>
      <c r="IZK3" s="61"/>
      <c r="IZL3" s="61"/>
      <c r="IZM3" s="61"/>
      <c r="IZN3" s="61"/>
      <c r="IZO3" s="61"/>
      <c r="IZP3" s="61"/>
      <c r="IZQ3" s="61"/>
      <c r="IZR3" s="61"/>
      <c r="IZS3" s="61"/>
      <c r="IZT3" s="61"/>
      <c r="IZU3" s="61"/>
      <c r="IZV3" s="61"/>
      <c r="IZW3" s="61"/>
      <c r="IZX3" s="61"/>
      <c r="IZY3" s="61"/>
      <c r="IZZ3" s="61"/>
      <c r="JAA3" s="61"/>
      <c r="JAB3" s="61"/>
      <c r="JAC3" s="61"/>
      <c r="JAD3" s="61"/>
      <c r="JAE3" s="61"/>
      <c r="JAF3" s="61"/>
      <c r="JAG3" s="61"/>
      <c r="JAH3" s="61"/>
      <c r="JAI3" s="61"/>
      <c r="JAJ3" s="61"/>
      <c r="JAK3" s="61"/>
      <c r="JAL3" s="61"/>
      <c r="JAM3" s="61"/>
      <c r="JAN3" s="61"/>
      <c r="JAO3" s="61"/>
      <c r="JAP3" s="61"/>
      <c r="JAQ3" s="61"/>
      <c r="JAR3" s="61"/>
      <c r="JAS3" s="61"/>
      <c r="JAT3" s="61"/>
      <c r="JAU3" s="61"/>
      <c r="JAV3" s="61"/>
      <c r="JAW3" s="61"/>
      <c r="JAX3" s="61"/>
      <c r="JAY3" s="61"/>
      <c r="JAZ3" s="61"/>
      <c r="JBA3" s="61"/>
      <c r="JBB3" s="61"/>
      <c r="JBC3" s="61"/>
      <c r="JBD3" s="61"/>
      <c r="JBE3" s="61"/>
      <c r="JBF3" s="61"/>
      <c r="JBG3" s="61"/>
      <c r="JBH3" s="61"/>
      <c r="JBI3" s="61"/>
      <c r="JBJ3" s="61"/>
      <c r="JBK3" s="61"/>
      <c r="JBL3" s="61"/>
      <c r="JBM3" s="61"/>
      <c r="JBN3" s="61"/>
      <c r="JBO3" s="61"/>
      <c r="JBP3" s="61"/>
      <c r="JBQ3" s="61"/>
      <c r="JBR3" s="61"/>
      <c r="JBS3" s="61"/>
      <c r="JBT3" s="61"/>
      <c r="JBU3" s="61"/>
      <c r="JBV3" s="61"/>
      <c r="JBW3" s="61"/>
      <c r="JBX3" s="61"/>
      <c r="JBY3" s="61"/>
      <c r="JBZ3" s="61"/>
      <c r="JCA3" s="61"/>
      <c r="JCB3" s="61"/>
      <c r="JCC3" s="61"/>
      <c r="JCD3" s="61"/>
      <c r="JCE3" s="61"/>
      <c r="JCF3" s="61"/>
      <c r="JCG3" s="61"/>
      <c r="JCH3" s="61"/>
      <c r="JCI3" s="61"/>
      <c r="JCJ3" s="61"/>
      <c r="JCK3" s="61"/>
      <c r="JCL3" s="61"/>
      <c r="JCM3" s="61"/>
      <c r="JCN3" s="61"/>
      <c r="JCO3" s="61"/>
      <c r="JCP3" s="61"/>
      <c r="JCQ3" s="61"/>
      <c r="JCR3" s="61"/>
      <c r="JCS3" s="61"/>
      <c r="JCT3" s="61"/>
      <c r="JCU3" s="61"/>
      <c r="JCV3" s="61"/>
      <c r="JCW3" s="61"/>
      <c r="JCX3" s="61"/>
      <c r="JCY3" s="61"/>
      <c r="JCZ3" s="61"/>
      <c r="JDA3" s="61"/>
      <c r="JDB3" s="61"/>
      <c r="JDC3" s="61"/>
      <c r="JDD3" s="61"/>
      <c r="JDE3" s="61"/>
      <c r="JDF3" s="61"/>
      <c r="JDG3" s="61"/>
      <c r="JDH3" s="61"/>
      <c r="JDI3" s="61"/>
      <c r="JDJ3" s="61"/>
      <c r="JDK3" s="61"/>
      <c r="JDL3" s="61"/>
      <c r="JDM3" s="61"/>
      <c r="JDN3" s="61"/>
      <c r="JDO3" s="61"/>
      <c r="JDP3" s="61"/>
      <c r="JDQ3" s="61"/>
      <c r="JDR3" s="61"/>
      <c r="JDS3" s="61"/>
      <c r="JDT3" s="61"/>
      <c r="JDU3" s="61"/>
      <c r="JDV3" s="61"/>
      <c r="JDW3" s="61"/>
      <c r="JDX3" s="61"/>
      <c r="JDY3" s="61"/>
      <c r="JDZ3" s="61"/>
      <c r="JEA3" s="61"/>
      <c r="JEB3" s="61"/>
      <c r="JEC3" s="61"/>
      <c r="JED3" s="61"/>
      <c r="JEE3" s="61"/>
      <c r="JEF3" s="61"/>
      <c r="JEG3" s="61"/>
      <c r="JEH3" s="61"/>
      <c r="JEI3" s="61"/>
      <c r="JEJ3" s="61"/>
      <c r="JEK3" s="61"/>
      <c r="JEL3" s="61"/>
      <c r="JEM3" s="61"/>
      <c r="JEN3" s="61"/>
      <c r="JEO3" s="61"/>
      <c r="JEP3" s="61"/>
      <c r="JEQ3" s="61"/>
      <c r="JER3" s="61"/>
      <c r="JES3" s="61"/>
      <c r="JET3" s="61"/>
      <c r="JEU3" s="61"/>
      <c r="JEV3" s="61"/>
      <c r="JEW3" s="61"/>
      <c r="JEX3" s="61"/>
      <c r="JEY3" s="61"/>
      <c r="JEZ3" s="61"/>
      <c r="JFA3" s="61"/>
      <c r="JFB3" s="61"/>
      <c r="JFC3" s="61"/>
      <c r="JFD3" s="61"/>
      <c r="JFE3" s="61"/>
      <c r="JFF3" s="61"/>
      <c r="JFG3" s="61"/>
      <c r="JFH3" s="61"/>
      <c r="JFI3" s="61"/>
      <c r="JFJ3" s="61"/>
      <c r="JFK3" s="61"/>
      <c r="JFL3" s="61"/>
      <c r="JFM3" s="61"/>
      <c r="JFN3" s="61"/>
      <c r="JFO3" s="61"/>
      <c r="JFP3" s="61"/>
      <c r="JFQ3" s="61"/>
      <c r="JFR3" s="61"/>
      <c r="JFS3" s="61"/>
      <c r="JFT3" s="61"/>
      <c r="JFU3" s="61"/>
      <c r="JFV3" s="61"/>
      <c r="JFW3" s="61"/>
      <c r="JFX3" s="61"/>
      <c r="JFY3" s="61"/>
      <c r="JFZ3" s="61"/>
      <c r="JGA3" s="61"/>
      <c r="JGB3" s="61"/>
      <c r="JGC3" s="61"/>
      <c r="JGD3" s="61"/>
      <c r="JGE3" s="61"/>
      <c r="JGF3" s="61"/>
      <c r="JGG3" s="61"/>
      <c r="JGH3" s="61"/>
      <c r="JGI3" s="61"/>
      <c r="JGJ3" s="61"/>
      <c r="JGK3" s="61"/>
      <c r="JGL3" s="61"/>
      <c r="JGM3" s="61"/>
      <c r="JGN3" s="61"/>
      <c r="JGO3" s="61"/>
      <c r="JGP3" s="61"/>
      <c r="JGQ3" s="61"/>
      <c r="JGR3" s="61"/>
      <c r="JGS3" s="61"/>
      <c r="JGT3" s="61"/>
      <c r="JGU3" s="61"/>
      <c r="JGV3" s="61"/>
      <c r="JGW3" s="61"/>
      <c r="JGX3" s="61"/>
      <c r="JGY3" s="61"/>
      <c r="JGZ3" s="61"/>
      <c r="JHA3" s="61"/>
      <c r="JHB3" s="61"/>
      <c r="JHC3" s="61"/>
      <c r="JHD3" s="61"/>
      <c r="JHE3" s="61"/>
      <c r="JHF3" s="61"/>
      <c r="JHG3" s="61"/>
      <c r="JHH3" s="61"/>
      <c r="JHI3" s="61"/>
      <c r="JHJ3" s="61"/>
      <c r="JHK3" s="61"/>
      <c r="JHL3" s="61"/>
      <c r="JHM3" s="61"/>
      <c r="JHN3" s="61"/>
      <c r="JHO3" s="61"/>
      <c r="JHP3" s="61"/>
      <c r="JHQ3" s="61"/>
      <c r="JHR3" s="61"/>
      <c r="JHS3" s="61"/>
      <c r="JHT3" s="61"/>
      <c r="JHU3" s="61"/>
      <c r="JHV3" s="61"/>
      <c r="JHW3" s="61"/>
      <c r="JHX3" s="61"/>
      <c r="JHY3" s="61"/>
      <c r="JHZ3" s="61"/>
      <c r="JIA3" s="61"/>
      <c r="JIB3" s="61"/>
      <c r="JIC3" s="61"/>
      <c r="JID3" s="61"/>
      <c r="JIE3" s="61"/>
      <c r="JIF3" s="61"/>
      <c r="JIG3" s="61"/>
      <c r="JIH3" s="61"/>
      <c r="JII3" s="61"/>
      <c r="JIJ3" s="61"/>
      <c r="JIK3" s="61"/>
      <c r="JIL3" s="61"/>
      <c r="JIM3" s="61"/>
      <c r="JIN3" s="61"/>
      <c r="JIO3" s="61"/>
      <c r="JIP3" s="61"/>
      <c r="JIQ3" s="61"/>
      <c r="JIR3" s="61"/>
      <c r="JIS3" s="61"/>
      <c r="JIT3" s="61"/>
      <c r="JIU3" s="61"/>
      <c r="JIV3" s="61"/>
      <c r="JIW3" s="61"/>
      <c r="JIX3" s="61"/>
      <c r="JIY3" s="61"/>
      <c r="JIZ3" s="61"/>
      <c r="JJA3" s="61"/>
      <c r="JJB3" s="61"/>
      <c r="JJC3" s="61"/>
      <c r="JJD3" s="61"/>
      <c r="JJE3" s="61"/>
      <c r="JJF3" s="61"/>
      <c r="JJG3" s="61"/>
      <c r="JJH3" s="61"/>
      <c r="JJI3" s="61"/>
      <c r="JJJ3" s="61"/>
      <c r="JJK3" s="61"/>
      <c r="JJL3" s="61"/>
      <c r="JJM3" s="61"/>
      <c r="JJN3" s="61"/>
      <c r="JJO3" s="61"/>
      <c r="JJP3" s="61"/>
      <c r="JJQ3" s="61"/>
      <c r="JJR3" s="61"/>
      <c r="JJS3" s="61"/>
      <c r="JJT3" s="61"/>
      <c r="JJU3" s="61"/>
      <c r="JJV3" s="61"/>
      <c r="JJW3" s="61"/>
      <c r="JJX3" s="61"/>
      <c r="JJY3" s="61"/>
      <c r="JJZ3" s="61"/>
      <c r="JKA3" s="61"/>
      <c r="JKB3" s="61"/>
      <c r="JKC3" s="61"/>
      <c r="JKD3" s="61"/>
      <c r="JKE3" s="61"/>
      <c r="JKF3" s="61"/>
      <c r="JKG3" s="61"/>
      <c r="JKH3" s="61"/>
      <c r="JKI3" s="61"/>
      <c r="JKJ3" s="61"/>
      <c r="JKK3" s="61"/>
      <c r="JKL3" s="61"/>
      <c r="JKM3" s="61"/>
      <c r="JKN3" s="61"/>
      <c r="JKO3" s="61"/>
      <c r="JKP3" s="61"/>
      <c r="JKQ3" s="61"/>
      <c r="JKR3" s="61"/>
      <c r="JKS3" s="61"/>
      <c r="JKT3" s="61"/>
      <c r="JKU3" s="61"/>
      <c r="JKV3" s="61"/>
      <c r="JKW3" s="61"/>
      <c r="JKX3" s="61"/>
      <c r="JKY3" s="61"/>
      <c r="JKZ3" s="61"/>
      <c r="JLA3" s="61"/>
      <c r="JLB3" s="61"/>
      <c r="JLC3" s="61"/>
      <c r="JLD3" s="61"/>
      <c r="JLE3" s="61"/>
      <c r="JLF3" s="61"/>
      <c r="JLG3" s="61"/>
      <c r="JLH3" s="61"/>
      <c r="JLI3" s="61"/>
      <c r="JLJ3" s="61"/>
      <c r="JLK3" s="61"/>
      <c r="JLL3" s="61"/>
      <c r="JLM3" s="61"/>
      <c r="JLN3" s="61"/>
      <c r="JLO3" s="61"/>
      <c r="JLP3" s="61"/>
      <c r="JLQ3" s="61"/>
      <c r="JLR3" s="61"/>
      <c r="JLS3" s="61"/>
      <c r="JLT3" s="61"/>
      <c r="JLU3" s="61"/>
      <c r="JLV3" s="61"/>
      <c r="JLW3" s="61"/>
      <c r="JLX3" s="61"/>
      <c r="JLY3" s="61"/>
      <c r="JLZ3" s="61"/>
      <c r="JMA3" s="61"/>
      <c r="JMB3" s="61"/>
      <c r="JMC3" s="61"/>
      <c r="JMD3" s="61"/>
      <c r="JME3" s="61"/>
      <c r="JMF3" s="61"/>
      <c r="JMG3" s="61"/>
      <c r="JMH3" s="61"/>
      <c r="JMI3" s="61"/>
      <c r="JMJ3" s="61"/>
      <c r="JMK3" s="61"/>
      <c r="JML3" s="61"/>
      <c r="JMM3" s="61"/>
      <c r="JMN3" s="61"/>
      <c r="JMO3" s="61"/>
      <c r="JMP3" s="61"/>
      <c r="JMQ3" s="61"/>
      <c r="JMR3" s="61"/>
      <c r="JMS3" s="61"/>
      <c r="JMT3" s="61"/>
      <c r="JMU3" s="61"/>
      <c r="JMV3" s="61"/>
      <c r="JMW3" s="61"/>
      <c r="JMX3" s="61"/>
      <c r="JMY3" s="61"/>
      <c r="JMZ3" s="61"/>
      <c r="JNA3" s="61"/>
      <c r="JNB3" s="61"/>
      <c r="JNC3" s="61"/>
      <c r="JND3" s="61"/>
      <c r="JNE3" s="61"/>
      <c r="JNF3" s="61"/>
      <c r="JNG3" s="61"/>
      <c r="JNH3" s="61"/>
      <c r="JNI3" s="61"/>
      <c r="JNJ3" s="61"/>
      <c r="JNK3" s="61"/>
      <c r="JNL3" s="61"/>
      <c r="JNM3" s="61"/>
      <c r="JNN3" s="61"/>
      <c r="JNO3" s="61"/>
      <c r="JNP3" s="61"/>
      <c r="JNQ3" s="61"/>
      <c r="JNR3" s="61"/>
      <c r="JNS3" s="61"/>
      <c r="JNT3" s="61"/>
      <c r="JNU3" s="61"/>
      <c r="JNV3" s="61"/>
      <c r="JNW3" s="61"/>
      <c r="JNX3" s="61"/>
      <c r="JNY3" s="61"/>
      <c r="JNZ3" s="61"/>
      <c r="JOA3" s="61"/>
      <c r="JOB3" s="61"/>
      <c r="JOC3" s="61"/>
      <c r="JOD3" s="61"/>
      <c r="JOE3" s="61"/>
      <c r="JOF3" s="61"/>
      <c r="JOG3" s="61"/>
      <c r="JOH3" s="61"/>
      <c r="JOI3" s="61"/>
      <c r="JOJ3" s="61"/>
      <c r="JOK3" s="61"/>
      <c r="JOL3" s="61"/>
      <c r="JOM3" s="61"/>
      <c r="JON3" s="61"/>
      <c r="JOO3" s="61"/>
      <c r="JOP3" s="61"/>
      <c r="JOQ3" s="61"/>
      <c r="JOR3" s="61"/>
      <c r="JOS3" s="61"/>
      <c r="JOT3" s="61"/>
      <c r="JOU3" s="61"/>
      <c r="JOV3" s="61"/>
      <c r="JOW3" s="61"/>
      <c r="JOX3" s="61"/>
      <c r="JOY3" s="61"/>
      <c r="JOZ3" s="61"/>
      <c r="JPA3" s="61"/>
      <c r="JPB3" s="61"/>
      <c r="JPC3" s="61"/>
      <c r="JPD3" s="61"/>
      <c r="JPE3" s="61"/>
      <c r="JPF3" s="61"/>
      <c r="JPG3" s="61"/>
      <c r="JPH3" s="61"/>
      <c r="JPI3" s="61"/>
      <c r="JPJ3" s="61"/>
      <c r="JPK3" s="61"/>
      <c r="JPL3" s="61"/>
      <c r="JPM3" s="61"/>
      <c r="JPN3" s="61"/>
      <c r="JPO3" s="61"/>
      <c r="JPP3" s="61"/>
      <c r="JPQ3" s="61"/>
      <c r="JPR3" s="61"/>
      <c r="JPS3" s="61"/>
      <c r="JPT3" s="61"/>
      <c r="JPU3" s="61"/>
      <c r="JPV3" s="61"/>
      <c r="JPW3" s="61"/>
      <c r="JPX3" s="61"/>
      <c r="JPY3" s="61"/>
      <c r="JPZ3" s="61"/>
      <c r="JQA3" s="61"/>
      <c r="JQB3" s="61"/>
      <c r="JQC3" s="61"/>
      <c r="JQD3" s="61"/>
      <c r="JQE3" s="61"/>
      <c r="JQF3" s="61"/>
      <c r="JQG3" s="61"/>
      <c r="JQH3" s="61"/>
      <c r="JQI3" s="61"/>
      <c r="JQJ3" s="61"/>
      <c r="JQK3" s="61"/>
      <c r="JQL3" s="61"/>
      <c r="JQM3" s="61"/>
      <c r="JQN3" s="61"/>
      <c r="JQO3" s="61"/>
      <c r="JQP3" s="61"/>
      <c r="JQQ3" s="61"/>
      <c r="JQR3" s="61"/>
      <c r="JQS3" s="61"/>
      <c r="JQT3" s="61"/>
      <c r="JQU3" s="61"/>
      <c r="JQV3" s="61"/>
      <c r="JQW3" s="61"/>
      <c r="JQX3" s="61"/>
      <c r="JQY3" s="61"/>
      <c r="JQZ3" s="61"/>
      <c r="JRA3" s="61"/>
      <c r="JRB3" s="61"/>
      <c r="JRC3" s="61"/>
      <c r="JRD3" s="61"/>
      <c r="JRE3" s="61"/>
      <c r="JRF3" s="61"/>
      <c r="JRG3" s="61"/>
      <c r="JRH3" s="61"/>
      <c r="JRI3" s="61"/>
      <c r="JRJ3" s="61"/>
      <c r="JRK3" s="61"/>
      <c r="JRL3" s="61"/>
      <c r="JRM3" s="61"/>
      <c r="JRN3" s="61"/>
      <c r="JRO3" s="61"/>
      <c r="JRP3" s="61"/>
      <c r="JRQ3" s="61"/>
      <c r="JRR3" s="61"/>
      <c r="JRS3" s="61"/>
      <c r="JRT3" s="61"/>
      <c r="JRU3" s="61"/>
      <c r="JRV3" s="61"/>
      <c r="JRW3" s="61"/>
      <c r="JRX3" s="61"/>
      <c r="JRY3" s="61"/>
      <c r="JRZ3" s="61"/>
      <c r="JSA3" s="61"/>
      <c r="JSB3" s="61"/>
      <c r="JSC3" s="61"/>
      <c r="JSD3" s="61"/>
      <c r="JSE3" s="61"/>
      <c r="JSF3" s="61"/>
      <c r="JSG3" s="61"/>
      <c r="JSH3" s="61"/>
      <c r="JSI3" s="61"/>
      <c r="JSJ3" s="61"/>
      <c r="JSK3" s="61"/>
      <c r="JSL3" s="61"/>
      <c r="JSM3" s="61"/>
      <c r="JSN3" s="61"/>
      <c r="JSO3" s="61"/>
      <c r="JSP3" s="61"/>
      <c r="JSQ3" s="61"/>
      <c r="JSR3" s="61"/>
      <c r="JSS3" s="61"/>
      <c r="JST3" s="61"/>
      <c r="JSU3" s="61"/>
      <c r="JSV3" s="61"/>
      <c r="JSW3" s="61"/>
      <c r="JSX3" s="61"/>
      <c r="JSY3" s="61"/>
      <c r="JSZ3" s="61"/>
      <c r="JTA3" s="61"/>
      <c r="JTB3" s="61"/>
      <c r="JTC3" s="61"/>
      <c r="JTD3" s="61"/>
      <c r="JTE3" s="61"/>
      <c r="JTF3" s="61"/>
      <c r="JTG3" s="61"/>
      <c r="JTH3" s="61"/>
      <c r="JTI3" s="61"/>
      <c r="JTJ3" s="61"/>
      <c r="JTK3" s="61"/>
      <c r="JTL3" s="61"/>
      <c r="JTM3" s="61"/>
      <c r="JTN3" s="61"/>
      <c r="JTO3" s="61"/>
      <c r="JTP3" s="61"/>
      <c r="JTQ3" s="61"/>
      <c r="JTR3" s="61"/>
      <c r="JTS3" s="61"/>
      <c r="JTT3" s="61"/>
      <c r="JTU3" s="61"/>
      <c r="JTV3" s="61"/>
      <c r="JTW3" s="61"/>
      <c r="JTX3" s="61"/>
      <c r="JTY3" s="61"/>
      <c r="JTZ3" s="61"/>
      <c r="JUA3" s="61"/>
      <c r="JUB3" s="61"/>
      <c r="JUC3" s="61"/>
      <c r="JUD3" s="61"/>
      <c r="JUE3" s="61"/>
      <c r="JUF3" s="61"/>
      <c r="JUG3" s="61"/>
      <c r="JUH3" s="61"/>
      <c r="JUI3" s="61"/>
      <c r="JUJ3" s="61"/>
      <c r="JUK3" s="61"/>
      <c r="JUL3" s="61"/>
      <c r="JUM3" s="61"/>
      <c r="JUN3" s="61"/>
      <c r="JUO3" s="61"/>
      <c r="JUP3" s="61"/>
      <c r="JUQ3" s="61"/>
      <c r="JUR3" s="61"/>
      <c r="JUS3" s="61"/>
      <c r="JUT3" s="61"/>
      <c r="JUU3" s="61"/>
      <c r="JUV3" s="61"/>
      <c r="JUW3" s="61"/>
      <c r="JUX3" s="61"/>
      <c r="JUY3" s="61"/>
      <c r="JUZ3" s="61"/>
      <c r="JVA3" s="61"/>
      <c r="JVB3" s="61"/>
      <c r="JVC3" s="61"/>
      <c r="JVD3" s="61"/>
      <c r="JVE3" s="61"/>
      <c r="JVF3" s="61"/>
      <c r="JVG3" s="61"/>
      <c r="JVH3" s="61"/>
      <c r="JVI3" s="61"/>
      <c r="JVJ3" s="61"/>
      <c r="JVK3" s="61"/>
      <c r="JVL3" s="61"/>
      <c r="JVM3" s="61"/>
      <c r="JVN3" s="61"/>
      <c r="JVO3" s="61"/>
      <c r="JVP3" s="61"/>
      <c r="JVQ3" s="61"/>
      <c r="JVR3" s="61"/>
      <c r="JVS3" s="61"/>
      <c r="JVT3" s="61"/>
      <c r="JVU3" s="61"/>
      <c r="JVV3" s="61"/>
      <c r="JVW3" s="61"/>
      <c r="JVX3" s="61"/>
      <c r="JVY3" s="61"/>
      <c r="JVZ3" s="61"/>
      <c r="JWA3" s="61"/>
      <c r="JWB3" s="61"/>
      <c r="JWC3" s="61"/>
      <c r="JWD3" s="61"/>
      <c r="JWE3" s="61"/>
      <c r="JWF3" s="61"/>
      <c r="JWG3" s="61"/>
      <c r="JWH3" s="61"/>
      <c r="JWI3" s="61"/>
      <c r="JWJ3" s="61"/>
      <c r="JWK3" s="61"/>
      <c r="JWL3" s="61"/>
      <c r="JWM3" s="61"/>
      <c r="JWN3" s="61"/>
      <c r="JWO3" s="61"/>
      <c r="JWP3" s="61"/>
      <c r="JWQ3" s="61"/>
      <c r="JWR3" s="61"/>
      <c r="JWS3" s="61"/>
      <c r="JWT3" s="61"/>
      <c r="JWU3" s="61"/>
      <c r="JWV3" s="61"/>
      <c r="JWW3" s="61"/>
      <c r="JWX3" s="61"/>
      <c r="JWY3" s="61"/>
      <c r="JWZ3" s="61"/>
      <c r="JXA3" s="61"/>
      <c r="JXB3" s="61"/>
      <c r="JXC3" s="61"/>
      <c r="JXD3" s="61"/>
      <c r="JXE3" s="61"/>
      <c r="JXF3" s="61"/>
      <c r="JXG3" s="61"/>
      <c r="JXH3" s="61"/>
      <c r="JXI3" s="61"/>
      <c r="JXJ3" s="61"/>
      <c r="JXK3" s="61"/>
      <c r="JXL3" s="61"/>
      <c r="JXM3" s="61"/>
      <c r="JXN3" s="61"/>
      <c r="JXO3" s="61"/>
      <c r="JXP3" s="61"/>
      <c r="JXQ3" s="61"/>
      <c r="JXR3" s="61"/>
      <c r="JXS3" s="61"/>
      <c r="JXT3" s="61"/>
      <c r="JXU3" s="61"/>
      <c r="JXV3" s="61"/>
      <c r="JXW3" s="61"/>
      <c r="JXX3" s="61"/>
      <c r="JXY3" s="61"/>
      <c r="JXZ3" s="61"/>
      <c r="JYA3" s="61"/>
      <c r="JYB3" s="61"/>
      <c r="JYC3" s="61"/>
      <c r="JYD3" s="61"/>
      <c r="JYE3" s="61"/>
      <c r="JYF3" s="61"/>
      <c r="JYG3" s="61"/>
      <c r="JYH3" s="61"/>
      <c r="JYI3" s="61"/>
      <c r="JYJ3" s="61"/>
      <c r="JYK3" s="61"/>
      <c r="JYL3" s="61"/>
      <c r="JYM3" s="61"/>
      <c r="JYN3" s="61"/>
      <c r="JYO3" s="61"/>
      <c r="JYP3" s="61"/>
      <c r="JYQ3" s="61"/>
      <c r="JYR3" s="61"/>
      <c r="JYS3" s="61"/>
      <c r="JYT3" s="61"/>
      <c r="JYU3" s="61"/>
      <c r="JYV3" s="61"/>
      <c r="JYW3" s="61"/>
      <c r="JYX3" s="61"/>
      <c r="JYY3" s="61"/>
      <c r="JYZ3" s="61"/>
      <c r="JZA3" s="61"/>
      <c r="JZB3" s="61"/>
      <c r="JZC3" s="61"/>
      <c r="JZD3" s="61"/>
      <c r="JZE3" s="61"/>
      <c r="JZF3" s="61"/>
      <c r="JZG3" s="61"/>
      <c r="JZH3" s="61"/>
      <c r="JZI3" s="61"/>
      <c r="JZJ3" s="61"/>
      <c r="JZK3" s="61"/>
      <c r="JZL3" s="61"/>
      <c r="JZM3" s="61"/>
      <c r="JZN3" s="61"/>
      <c r="JZO3" s="61"/>
      <c r="JZP3" s="61"/>
      <c r="JZQ3" s="61"/>
      <c r="JZR3" s="61"/>
      <c r="JZS3" s="61"/>
      <c r="JZT3" s="61"/>
      <c r="JZU3" s="61"/>
      <c r="JZV3" s="61"/>
      <c r="JZW3" s="61"/>
      <c r="JZX3" s="61"/>
      <c r="JZY3" s="61"/>
      <c r="JZZ3" s="61"/>
      <c r="KAA3" s="61"/>
      <c r="KAB3" s="61"/>
      <c r="KAC3" s="61"/>
      <c r="KAD3" s="61"/>
      <c r="KAE3" s="61"/>
      <c r="KAF3" s="61"/>
      <c r="KAG3" s="61"/>
      <c r="KAH3" s="61"/>
      <c r="KAI3" s="61"/>
      <c r="KAJ3" s="61"/>
      <c r="KAK3" s="61"/>
      <c r="KAL3" s="61"/>
      <c r="KAM3" s="61"/>
      <c r="KAN3" s="61"/>
      <c r="KAO3" s="61"/>
      <c r="KAP3" s="61"/>
      <c r="KAQ3" s="61"/>
      <c r="KAR3" s="61"/>
      <c r="KAS3" s="61"/>
      <c r="KAT3" s="61"/>
      <c r="KAU3" s="61"/>
      <c r="KAV3" s="61"/>
      <c r="KAW3" s="61"/>
      <c r="KAX3" s="61"/>
      <c r="KAY3" s="61"/>
      <c r="KAZ3" s="61"/>
      <c r="KBA3" s="61"/>
      <c r="KBB3" s="61"/>
      <c r="KBC3" s="61"/>
      <c r="KBD3" s="61"/>
      <c r="KBE3" s="61"/>
      <c r="KBF3" s="61"/>
      <c r="KBG3" s="61"/>
      <c r="KBH3" s="61"/>
      <c r="KBI3" s="61"/>
      <c r="KBJ3" s="61"/>
      <c r="KBK3" s="61"/>
      <c r="KBL3" s="61"/>
      <c r="KBM3" s="61"/>
      <c r="KBN3" s="61"/>
      <c r="KBO3" s="61"/>
      <c r="KBP3" s="61"/>
      <c r="KBQ3" s="61"/>
      <c r="KBR3" s="61"/>
      <c r="KBS3" s="61"/>
      <c r="KBT3" s="61"/>
      <c r="KBU3" s="61"/>
      <c r="KBV3" s="61"/>
      <c r="KBW3" s="61"/>
      <c r="KBX3" s="61"/>
      <c r="KBY3" s="61"/>
      <c r="KBZ3" s="61"/>
      <c r="KCA3" s="61"/>
      <c r="KCB3" s="61"/>
      <c r="KCC3" s="61"/>
      <c r="KCD3" s="61"/>
      <c r="KCE3" s="61"/>
      <c r="KCF3" s="61"/>
      <c r="KCG3" s="61"/>
      <c r="KCH3" s="61"/>
      <c r="KCI3" s="61"/>
      <c r="KCJ3" s="61"/>
      <c r="KCK3" s="61"/>
      <c r="KCL3" s="61"/>
      <c r="KCM3" s="61"/>
      <c r="KCN3" s="61"/>
      <c r="KCO3" s="61"/>
      <c r="KCP3" s="61"/>
      <c r="KCQ3" s="61"/>
      <c r="KCR3" s="61"/>
      <c r="KCS3" s="61"/>
      <c r="KCT3" s="61"/>
      <c r="KCU3" s="61"/>
      <c r="KCV3" s="61"/>
      <c r="KCW3" s="61"/>
      <c r="KCX3" s="61"/>
      <c r="KCY3" s="61"/>
      <c r="KCZ3" s="61"/>
      <c r="KDA3" s="61"/>
      <c r="KDB3" s="61"/>
      <c r="KDC3" s="61"/>
      <c r="KDD3" s="61"/>
      <c r="KDE3" s="61"/>
      <c r="KDF3" s="61"/>
      <c r="KDG3" s="61"/>
      <c r="KDH3" s="61"/>
      <c r="KDI3" s="61"/>
      <c r="KDJ3" s="61"/>
      <c r="KDK3" s="61"/>
      <c r="KDL3" s="61"/>
      <c r="KDM3" s="61"/>
      <c r="KDN3" s="61"/>
      <c r="KDO3" s="61"/>
      <c r="KDP3" s="61"/>
      <c r="KDQ3" s="61"/>
      <c r="KDR3" s="61"/>
      <c r="KDS3" s="61"/>
      <c r="KDT3" s="61"/>
      <c r="KDU3" s="61"/>
      <c r="KDV3" s="61"/>
      <c r="KDW3" s="61"/>
      <c r="KDX3" s="61"/>
      <c r="KDY3" s="61"/>
      <c r="KDZ3" s="61"/>
      <c r="KEA3" s="61"/>
      <c r="KEB3" s="61"/>
      <c r="KEC3" s="61"/>
      <c r="KED3" s="61"/>
      <c r="KEE3" s="61"/>
      <c r="KEF3" s="61"/>
      <c r="KEG3" s="61"/>
      <c r="KEH3" s="61"/>
      <c r="KEI3" s="61"/>
      <c r="KEJ3" s="61"/>
      <c r="KEK3" s="61"/>
      <c r="KEL3" s="61"/>
      <c r="KEM3" s="61"/>
      <c r="KEN3" s="61"/>
      <c r="KEO3" s="61"/>
      <c r="KEP3" s="61"/>
      <c r="KEQ3" s="61"/>
      <c r="KER3" s="61"/>
      <c r="KES3" s="61"/>
      <c r="KET3" s="61"/>
      <c r="KEU3" s="61"/>
      <c r="KEV3" s="61"/>
      <c r="KEW3" s="61"/>
      <c r="KEX3" s="61"/>
      <c r="KEY3" s="61"/>
      <c r="KEZ3" s="61"/>
      <c r="KFA3" s="61"/>
      <c r="KFB3" s="61"/>
      <c r="KFC3" s="61"/>
      <c r="KFD3" s="61"/>
      <c r="KFE3" s="61"/>
      <c r="KFF3" s="61"/>
      <c r="KFG3" s="61"/>
      <c r="KFH3" s="61"/>
      <c r="KFI3" s="61"/>
      <c r="KFJ3" s="61"/>
      <c r="KFK3" s="61"/>
      <c r="KFL3" s="61"/>
      <c r="KFM3" s="61"/>
      <c r="KFN3" s="61"/>
      <c r="KFO3" s="61"/>
      <c r="KFP3" s="61"/>
      <c r="KFQ3" s="61"/>
      <c r="KFR3" s="61"/>
      <c r="KFS3" s="61"/>
      <c r="KFT3" s="61"/>
      <c r="KFU3" s="61"/>
      <c r="KFV3" s="61"/>
      <c r="KFW3" s="61"/>
      <c r="KFX3" s="61"/>
      <c r="KFY3" s="61"/>
      <c r="KFZ3" s="61"/>
      <c r="KGA3" s="61"/>
      <c r="KGB3" s="61"/>
      <c r="KGC3" s="61"/>
      <c r="KGD3" s="61"/>
      <c r="KGE3" s="61"/>
      <c r="KGF3" s="61"/>
      <c r="KGG3" s="61"/>
      <c r="KGH3" s="61"/>
      <c r="KGI3" s="61"/>
      <c r="KGJ3" s="61"/>
      <c r="KGK3" s="61"/>
      <c r="KGL3" s="61"/>
      <c r="KGM3" s="61"/>
      <c r="KGN3" s="61"/>
      <c r="KGO3" s="61"/>
      <c r="KGP3" s="61"/>
      <c r="KGQ3" s="61"/>
      <c r="KGR3" s="61"/>
      <c r="KGS3" s="61"/>
      <c r="KGT3" s="61"/>
      <c r="KGU3" s="61"/>
      <c r="KGV3" s="61"/>
      <c r="KGW3" s="61"/>
      <c r="KGX3" s="61"/>
      <c r="KGY3" s="61"/>
      <c r="KGZ3" s="61"/>
      <c r="KHA3" s="61"/>
      <c r="KHB3" s="61"/>
      <c r="KHC3" s="61"/>
      <c r="KHD3" s="61"/>
      <c r="KHE3" s="61"/>
      <c r="KHF3" s="61"/>
      <c r="KHG3" s="61"/>
      <c r="KHH3" s="61"/>
      <c r="KHI3" s="61"/>
      <c r="KHJ3" s="61"/>
      <c r="KHK3" s="61"/>
      <c r="KHL3" s="61"/>
      <c r="KHM3" s="61"/>
      <c r="KHN3" s="61"/>
      <c r="KHO3" s="61"/>
      <c r="KHP3" s="61"/>
      <c r="KHQ3" s="61"/>
      <c r="KHR3" s="61"/>
      <c r="KHS3" s="61"/>
      <c r="KHT3" s="61"/>
      <c r="KHU3" s="61"/>
      <c r="KHV3" s="61"/>
      <c r="KHW3" s="61"/>
      <c r="KHX3" s="61"/>
      <c r="KHY3" s="61"/>
      <c r="KHZ3" s="61"/>
      <c r="KIA3" s="61"/>
      <c r="KIB3" s="61"/>
      <c r="KIC3" s="61"/>
      <c r="KID3" s="61"/>
      <c r="KIE3" s="61"/>
      <c r="KIF3" s="61"/>
      <c r="KIG3" s="61"/>
      <c r="KIH3" s="61"/>
      <c r="KII3" s="61"/>
      <c r="KIJ3" s="61"/>
      <c r="KIK3" s="61"/>
      <c r="KIL3" s="61"/>
      <c r="KIM3" s="61"/>
      <c r="KIN3" s="61"/>
      <c r="KIO3" s="61"/>
      <c r="KIP3" s="61"/>
      <c r="KIQ3" s="61"/>
      <c r="KIR3" s="61"/>
      <c r="KIS3" s="61"/>
      <c r="KIT3" s="61"/>
      <c r="KIU3" s="61"/>
      <c r="KIV3" s="61"/>
      <c r="KIW3" s="61"/>
      <c r="KIX3" s="61"/>
      <c r="KIY3" s="61"/>
      <c r="KIZ3" s="61"/>
      <c r="KJA3" s="61"/>
      <c r="KJB3" s="61"/>
      <c r="KJC3" s="61"/>
      <c r="KJD3" s="61"/>
      <c r="KJE3" s="61"/>
      <c r="KJF3" s="61"/>
      <c r="KJG3" s="61"/>
      <c r="KJH3" s="61"/>
      <c r="KJI3" s="61"/>
      <c r="KJJ3" s="61"/>
      <c r="KJK3" s="61"/>
      <c r="KJL3" s="61"/>
      <c r="KJM3" s="61"/>
      <c r="KJN3" s="61"/>
      <c r="KJO3" s="61"/>
      <c r="KJP3" s="61"/>
      <c r="KJQ3" s="61"/>
      <c r="KJR3" s="61"/>
      <c r="KJS3" s="61"/>
      <c r="KJT3" s="61"/>
      <c r="KJU3" s="61"/>
      <c r="KJV3" s="61"/>
      <c r="KJW3" s="61"/>
      <c r="KJX3" s="61"/>
      <c r="KJY3" s="61"/>
      <c r="KJZ3" s="61"/>
      <c r="KKA3" s="61"/>
      <c r="KKB3" s="61"/>
      <c r="KKC3" s="61"/>
      <c r="KKD3" s="61"/>
      <c r="KKE3" s="61"/>
      <c r="KKF3" s="61"/>
      <c r="KKG3" s="61"/>
      <c r="KKH3" s="61"/>
      <c r="KKI3" s="61"/>
      <c r="KKJ3" s="61"/>
      <c r="KKK3" s="61"/>
      <c r="KKL3" s="61"/>
      <c r="KKM3" s="61"/>
      <c r="KKN3" s="61"/>
      <c r="KKO3" s="61"/>
      <c r="KKP3" s="61"/>
      <c r="KKQ3" s="61"/>
      <c r="KKR3" s="61"/>
      <c r="KKS3" s="61"/>
      <c r="KKT3" s="61"/>
      <c r="KKU3" s="61"/>
      <c r="KKV3" s="61"/>
      <c r="KKW3" s="61"/>
      <c r="KKX3" s="61"/>
      <c r="KKY3" s="61"/>
      <c r="KKZ3" s="61"/>
      <c r="KLA3" s="61"/>
      <c r="KLB3" s="61"/>
      <c r="KLC3" s="61"/>
      <c r="KLD3" s="61"/>
      <c r="KLE3" s="61"/>
      <c r="KLF3" s="61"/>
      <c r="KLG3" s="61"/>
      <c r="KLH3" s="61"/>
      <c r="KLI3" s="61"/>
      <c r="KLJ3" s="61"/>
      <c r="KLK3" s="61"/>
      <c r="KLL3" s="61"/>
      <c r="KLM3" s="61"/>
      <c r="KLN3" s="61"/>
      <c r="KLO3" s="61"/>
      <c r="KLP3" s="61"/>
      <c r="KLQ3" s="61"/>
      <c r="KLR3" s="61"/>
      <c r="KLS3" s="61"/>
      <c r="KLT3" s="61"/>
      <c r="KLU3" s="61"/>
      <c r="KLV3" s="61"/>
      <c r="KLW3" s="61"/>
      <c r="KLX3" s="61"/>
      <c r="KLY3" s="61"/>
      <c r="KLZ3" s="61"/>
      <c r="KMA3" s="61"/>
      <c r="KMB3" s="61"/>
      <c r="KMC3" s="61"/>
      <c r="KMD3" s="61"/>
      <c r="KME3" s="61"/>
      <c r="KMF3" s="61"/>
      <c r="KMG3" s="61"/>
      <c r="KMH3" s="61"/>
      <c r="KMI3" s="61"/>
      <c r="KMJ3" s="61"/>
      <c r="KMK3" s="61"/>
      <c r="KML3" s="61"/>
      <c r="KMM3" s="61"/>
      <c r="KMN3" s="61"/>
      <c r="KMO3" s="61"/>
      <c r="KMP3" s="61"/>
      <c r="KMQ3" s="61"/>
      <c r="KMR3" s="61"/>
      <c r="KMS3" s="61"/>
      <c r="KMT3" s="61"/>
      <c r="KMU3" s="61"/>
      <c r="KMV3" s="61"/>
      <c r="KMW3" s="61"/>
      <c r="KMX3" s="61"/>
      <c r="KMY3" s="61"/>
      <c r="KMZ3" s="61"/>
      <c r="KNA3" s="61"/>
      <c r="KNB3" s="61"/>
      <c r="KNC3" s="61"/>
      <c r="KND3" s="61"/>
      <c r="KNE3" s="61"/>
      <c r="KNF3" s="61"/>
      <c r="KNG3" s="61"/>
      <c r="KNH3" s="61"/>
      <c r="KNI3" s="61"/>
      <c r="KNJ3" s="61"/>
      <c r="KNK3" s="61"/>
      <c r="KNL3" s="61"/>
      <c r="KNM3" s="61"/>
      <c r="KNN3" s="61"/>
      <c r="KNO3" s="61"/>
      <c r="KNP3" s="61"/>
      <c r="KNQ3" s="61"/>
      <c r="KNR3" s="61"/>
      <c r="KNS3" s="61"/>
      <c r="KNT3" s="61"/>
      <c r="KNU3" s="61"/>
      <c r="KNV3" s="61"/>
      <c r="KNW3" s="61"/>
      <c r="KNX3" s="61"/>
      <c r="KNY3" s="61"/>
      <c r="KNZ3" s="61"/>
      <c r="KOA3" s="61"/>
      <c r="KOB3" s="61"/>
      <c r="KOC3" s="61"/>
      <c r="KOD3" s="61"/>
      <c r="KOE3" s="61"/>
      <c r="KOF3" s="61"/>
      <c r="KOG3" s="61"/>
      <c r="KOH3" s="61"/>
      <c r="KOI3" s="61"/>
      <c r="KOJ3" s="61"/>
      <c r="KOK3" s="61"/>
      <c r="KOL3" s="61"/>
      <c r="KOM3" s="61"/>
      <c r="KON3" s="61"/>
      <c r="KOO3" s="61"/>
      <c r="KOP3" s="61"/>
      <c r="KOQ3" s="61"/>
      <c r="KOR3" s="61"/>
      <c r="KOS3" s="61"/>
      <c r="KOT3" s="61"/>
      <c r="KOU3" s="61"/>
      <c r="KOV3" s="61"/>
      <c r="KOW3" s="61"/>
      <c r="KOX3" s="61"/>
      <c r="KOY3" s="61"/>
      <c r="KOZ3" s="61"/>
      <c r="KPA3" s="61"/>
      <c r="KPB3" s="61"/>
      <c r="KPC3" s="61"/>
      <c r="KPD3" s="61"/>
      <c r="KPE3" s="61"/>
      <c r="KPF3" s="61"/>
      <c r="KPG3" s="61"/>
      <c r="KPH3" s="61"/>
      <c r="KPI3" s="61"/>
      <c r="KPJ3" s="61"/>
      <c r="KPK3" s="61"/>
      <c r="KPL3" s="61"/>
      <c r="KPM3" s="61"/>
      <c r="KPN3" s="61"/>
      <c r="KPO3" s="61"/>
      <c r="KPP3" s="61"/>
      <c r="KPQ3" s="61"/>
      <c r="KPR3" s="61"/>
      <c r="KPS3" s="61"/>
      <c r="KPT3" s="61"/>
      <c r="KPU3" s="61"/>
      <c r="KPV3" s="61"/>
      <c r="KPW3" s="61"/>
      <c r="KPX3" s="61"/>
      <c r="KPY3" s="61"/>
      <c r="KPZ3" s="61"/>
      <c r="KQA3" s="61"/>
      <c r="KQB3" s="61"/>
      <c r="KQC3" s="61"/>
      <c r="KQD3" s="61"/>
      <c r="KQE3" s="61"/>
      <c r="KQF3" s="61"/>
      <c r="KQG3" s="61"/>
      <c r="KQH3" s="61"/>
      <c r="KQI3" s="61"/>
      <c r="KQJ3" s="61"/>
      <c r="KQK3" s="61"/>
      <c r="KQL3" s="61"/>
      <c r="KQM3" s="61"/>
      <c r="KQN3" s="61"/>
      <c r="KQO3" s="61"/>
      <c r="KQP3" s="61"/>
      <c r="KQQ3" s="61"/>
      <c r="KQR3" s="61"/>
      <c r="KQS3" s="61"/>
      <c r="KQT3" s="61"/>
      <c r="KQU3" s="61"/>
      <c r="KQV3" s="61"/>
      <c r="KQW3" s="61"/>
      <c r="KQX3" s="61"/>
      <c r="KQY3" s="61"/>
      <c r="KQZ3" s="61"/>
      <c r="KRA3" s="61"/>
      <c r="KRB3" s="61"/>
      <c r="KRC3" s="61"/>
      <c r="KRD3" s="61"/>
      <c r="KRE3" s="61"/>
      <c r="KRF3" s="61"/>
      <c r="KRG3" s="61"/>
      <c r="KRH3" s="61"/>
      <c r="KRI3" s="61"/>
      <c r="KRJ3" s="61"/>
      <c r="KRK3" s="61"/>
      <c r="KRL3" s="61"/>
      <c r="KRM3" s="61"/>
      <c r="KRN3" s="61"/>
      <c r="KRO3" s="61"/>
      <c r="KRP3" s="61"/>
      <c r="KRQ3" s="61"/>
      <c r="KRR3" s="61"/>
      <c r="KRS3" s="61"/>
      <c r="KRT3" s="61"/>
      <c r="KRU3" s="61"/>
      <c r="KRV3" s="61"/>
      <c r="KRW3" s="61"/>
      <c r="KRX3" s="61"/>
      <c r="KRY3" s="61"/>
      <c r="KRZ3" s="61"/>
      <c r="KSA3" s="61"/>
      <c r="KSB3" s="61"/>
      <c r="KSC3" s="61"/>
      <c r="KSD3" s="61"/>
      <c r="KSE3" s="61"/>
      <c r="KSF3" s="61"/>
      <c r="KSG3" s="61"/>
      <c r="KSH3" s="61"/>
      <c r="KSI3" s="61"/>
      <c r="KSJ3" s="61"/>
      <c r="KSK3" s="61"/>
      <c r="KSL3" s="61"/>
      <c r="KSM3" s="61"/>
      <c r="KSN3" s="61"/>
      <c r="KSO3" s="61"/>
      <c r="KSP3" s="61"/>
      <c r="KSQ3" s="61"/>
      <c r="KSR3" s="61"/>
      <c r="KSS3" s="61"/>
      <c r="KST3" s="61"/>
      <c r="KSU3" s="61"/>
      <c r="KSV3" s="61"/>
      <c r="KSW3" s="61"/>
      <c r="KSX3" s="61"/>
      <c r="KSY3" s="61"/>
      <c r="KSZ3" s="61"/>
      <c r="KTA3" s="61"/>
      <c r="KTB3" s="61"/>
      <c r="KTC3" s="61"/>
      <c r="KTD3" s="61"/>
      <c r="KTE3" s="61"/>
      <c r="KTF3" s="61"/>
      <c r="KTG3" s="61"/>
      <c r="KTH3" s="61"/>
      <c r="KTI3" s="61"/>
      <c r="KTJ3" s="61"/>
      <c r="KTK3" s="61"/>
      <c r="KTL3" s="61"/>
      <c r="KTM3" s="61"/>
      <c r="KTN3" s="61"/>
      <c r="KTO3" s="61"/>
      <c r="KTP3" s="61"/>
      <c r="KTQ3" s="61"/>
      <c r="KTR3" s="61"/>
      <c r="KTS3" s="61"/>
      <c r="KTT3" s="61"/>
      <c r="KTU3" s="61"/>
      <c r="KTV3" s="61"/>
      <c r="KTW3" s="61"/>
      <c r="KTX3" s="61"/>
      <c r="KTY3" s="61"/>
      <c r="KTZ3" s="61"/>
      <c r="KUA3" s="61"/>
      <c r="KUB3" s="61"/>
      <c r="KUC3" s="61"/>
      <c r="KUD3" s="61"/>
      <c r="KUE3" s="61"/>
      <c r="KUF3" s="61"/>
      <c r="KUG3" s="61"/>
      <c r="KUH3" s="61"/>
      <c r="KUI3" s="61"/>
      <c r="KUJ3" s="61"/>
      <c r="KUK3" s="61"/>
      <c r="KUL3" s="61"/>
      <c r="KUM3" s="61"/>
      <c r="KUN3" s="61"/>
      <c r="KUO3" s="61"/>
      <c r="KUP3" s="61"/>
      <c r="KUQ3" s="61"/>
      <c r="KUR3" s="61"/>
      <c r="KUS3" s="61"/>
      <c r="KUT3" s="61"/>
      <c r="KUU3" s="61"/>
      <c r="KUV3" s="61"/>
      <c r="KUW3" s="61"/>
      <c r="KUX3" s="61"/>
      <c r="KUY3" s="61"/>
      <c r="KUZ3" s="61"/>
      <c r="KVA3" s="61"/>
      <c r="KVB3" s="61"/>
      <c r="KVC3" s="61"/>
      <c r="KVD3" s="61"/>
      <c r="KVE3" s="61"/>
      <c r="KVF3" s="61"/>
      <c r="KVG3" s="61"/>
      <c r="KVH3" s="61"/>
      <c r="KVI3" s="61"/>
      <c r="KVJ3" s="61"/>
      <c r="KVK3" s="61"/>
      <c r="KVL3" s="61"/>
      <c r="KVM3" s="61"/>
      <c r="KVN3" s="61"/>
      <c r="KVO3" s="61"/>
      <c r="KVP3" s="61"/>
      <c r="KVQ3" s="61"/>
      <c r="KVR3" s="61"/>
      <c r="KVS3" s="61"/>
      <c r="KVT3" s="61"/>
      <c r="KVU3" s="61"/>
      <c r="KVV3" s="61"/>
      <c r="KVW3" s="61"/>
      <c r="KVX3" s="61"/>
      <c r="KVY3" s="61"/>
      <c r="KVZ3" s="61"/>
      <c r="KWA3" s="61"/>
      <c r="KWB3" s="61"/>
      <c r="KWC3" s="61"/>
      <c r="KWD3" s="61"/>
      <c r="KWE3" s="61"/>
      <c r="KWF3" s="61"/>
      <c r="KWG3" s="61"/>
      <c r="KWH3" s="61"/>
      <c r="KWI3" s="61"/>
      <c r="KWJ3" s="61"/>
      <c r="KWK3" s="61"/>
      <c r="KWL3" s="61"/>
      <c r="KWM3" s="61"/>
      <c r="KWN3" s="61"/>
      <c r="KWO3" s="61"/>
      <c r="KWP3" s="61"/>
      <c r="KWQ3" s="61"/>
      <c r="KWR3" s="61"/>
      <c r="KWS3" s="61"/>
      <c r="KWT3" s="61"/>
      <c r="KWU3" s="61"/>
      <c r="KWV3" s="61"/>
      <c r="KWW3" s="61"/>
      <c r="KWX3" s="61"/>
      <c r="KWY3" s="61"/>
      <c r="KWZ3" s="61"/>
      <c r="KXA3" s="61"/>
      <c r="KXB3" s="61"/>
      <c r="KXC3" s="61"/>
      <c r="KXD3" s="61"/>
      <c r="KXE3" s="61"/>
      <c r="KXF3" s="61"/>
      <c r="KXG3" s="61"/>
      <c r="KXH3" s="61"/>
      <c r="KXI3" s="61"/>
      <c r="KXJ3" s="61"/>
      <c r="KXK3" s="61"/>
      <c r="KXL3" s="61"/>
      <c r="KXM3" s="61"/>
      <c r="KXN3" s="61"/>
      <c r="KXO3" s="61"/>
      <c r="KXP3" s="61"/>
      <c r="KXQ3" s="61"/>
      <c r="KXR3" s="61"/>
      <c r="KXS3" s="61"/>
      <c r="KXT3" s="61"/>
      <c r="KXU3" s="61"/>
      <c r="KXV3" s="61"/>
      <c r="KXW3" s="61"/>
      <c r="KXX3" s="61"/>
      <c r="KXY3" s="61"/>
      <c r="KXZ3" s="61"/>
      <c r="KYA3" s="61"/>
      <c r="KYB3" s="61"/>
      <c r="KYC3" s="61"/>
      <c r="KYD3" s="61"/>
      <c r="KYE3" s="61"/>
      <c r="KYF3" s="61"/>
      <c r="KYG3" s="61"/>
      <c r="KYH3" s="61"/>
      <c r="KYI3" s="61"/>
      <c r="KYJ3" s="61"/>
      <c r="KYK3" s="61"/>
      <c r="KYL3" s="61"/>
      <c r="KYM3" s="61"/>
      <c r="KYN3" s="61"/>
      <c r="KYO3" s="61"/>
      <c r="KYP3" s="61"/>
      <c r="KYQ3" s="61"/>
      <c r="KYR3" s="61"/>
      <c r="KYS3" s="61"/>
      <c r="KYT3" s="61"/>
      <c r="KYU3" s="61"/>
      <c r="KYV3" s="61"/>
      <c r="KYW3" s="61"/>
      <c r="KYX3" s="61"/>
      <c r="KYY3" s="61"/>
      <c r="KYZ3" s="61"/>
      <c r="KZA3" s="61"/>
      <c r="KZB3" s="61"/>
      <c r="KZC3" s="61"/>
      <c r="KZD3" s="61"/>
      <c r="KZE3" s="61"/>
      <c r="KZF3" s="61"/>
      <c r="KZG3" s="61"/>
      <c r="KZH3" s="61"/>
      <c r="KZI3" s="61"/>
      <c r="KZJ3" s="61"/>
      <c r="KZK3" s="61"/>
      <c r="KZL3" s="61"/>
      <c r="KZM3" s="61"/>
      <c r="KZN3" s="61"/>
      <c r="KZO3" s="61"/>
      <c r="KZP3" s="61"/>
      <c r="KZQ3" s="61"/>
      <c r="KZR3" s="61"/>
      <c r="KZS3" s="61"/>
      <c r="KZT3" s="61"/>
      <c r="KZU3" s="61"/>
      <c r="KZV3" s="61"/>
      <c r="KZW3" s="61"/>
      <c r="KZX3" s="61"/>
      <c r="KZY3" s="61"/>
      <c r="KZZ3" s="61"/>
      <c r="LAA3" s="61"/>
      <c r="LAB3" s="61"/>
      <c r="LAC3" s="61"/>
      <c r="LAD3" s="61"/>
      <c r="LAE3" s="61"/>
      <c r="LAF3" s="61"/>
      <c r="LAG3" s="61"/>
      <c r="LAH3" s="61"/>
      <c r="LAI3" s="61"/>
      <c r="LAJ3" s="61"/>
      <c r="LAK3" s="61"/>
      <c r="LAL3" s="61"/>
      <c r="LAM3" s="61"/>
      <c r="LAN3" s="61"/>
      <c r="LAO3" s="61"/>
      <c r="LAP3" s="61"/>
      <c r="LAQ3" s="61"/>
      <c r="LAR3" s="61"/>
      <c r="LAS3" s="61"/>
      <c r="LAT3" s="61"/>
      <c r="LAU3" s="61"/>
      <c r="LAV3" s="61"/>
      <c r="LAW3" s="61"/>
      <c r="LAX3" s="61"/>
      <c r="LAY3" s="61"/>
      <c r="LAZ3" s="61"/>
      <c r="LBA3" s="61"/>
      <c r="LBB3" s="61"/>
      <c r="LBC3" s="61"/>
      <c r="LBD3" s="61"/>
      <c r="LBE3" s="61"/>
      <c r="LBF3" s="61"/>
      <c r="LBG3" s="61"/>
      <c r="LBH3" s="61"/>
      <c r="LBI3" s="61"/>
      <c r="LBJ3" s="61"/>
      <c r="LBK3" s="61"/>
      <c r="LBL3" s="61"/>
      <c r="LBM3" s="61"/>
      <c r="LBN3" s="61"/>
      <c r="LBO3" s="61"/>
      <c r="LBP3" s="61"/>
      <c r="LBQ3" s="61"/>
      <c r="LBR3" s="61"/>
      <c r="LBS3" s="61"/>
      <c r="LBT3" s="61"/>
      <c r="LBU3" s="61"/>
      <c r="LBV3" s="61"/>
      <c r="LBW3" s="61"/>
      <c r="LBX3" s="61"/>
      <c r="LBY3" s="61"/>
      <c r="LBZ3" s="61"/>
      <c r="LCA3" s="61"/>
      <c r="LCB3" s="61"/>
      <c r="LCC3" s="61"/>
      <c r="LCD3" s="61"/>
      <c r="LCE3" s="61"/>
      <c r="LCF3" s="61"/>
      <c r="LCG3" s="61"/>
      <c r="LCH3" s="61"/>
      <c r="LCI3" s="61"/>
      <c r="LCJ3" s="61"/>
      <c r="LCK3" s="61"/>
      <c r="LCL3" s="61"/>
      <c r="LCM3" s="61"/>
      <c r="LCN3" s="61"/>
      <c r="LCO3" s="61"/>
      <c r="LCP3" s="61"/>
      <c r="LCQ3" s="61"/>
      <c r="LCR3" s="61"/>
      <c r="LCS3" s="61"/>
      <c r="LCT3" s="61"/>
      <c r="LCU3" s="61"/>
      <c r="LCV3" s="61"/>
      <c r="LCW3" s="61"/>
      <c r="LCX3" s="61"/>
      <c r="LCY3" s="61"/>
      <c r="LCZ3" s="61"/>
      <c r="LDA3" s="61"/>
      <c r="LDB3" s="61"/>
      <c r="LDC3" s="61"/>
      <c r="LDD3" s="61"/>
      <c r="LDE3" s="61"/>
      <c r="LDF3" s="61"/>
      <c r="LDG3" s="61"/>
      <c r="LDH3" s="61"/>
      <c r="LDI3" s="61"/>
      <c r="LDJ3" s="61"/>
      <c r="LDK3" s="61"/>
      <c r="LDL3" s="61"/>
      <c r="LDM3" s="61"/>
      <c r="LDN3" s="61"/>
      <c r="LDO3" s="61"/>
      <c r="LDP3" s="61"/>
      <c r="LDQ3" s="61"/>
      <c r="LDR3" s="61"/>
      <c r="LDS3" s="61"/>
      <c r="LDT3" s="61"/>
      <c r="LDU3" s="61"/>
      <c r="LDV3" s="61"/>
      <c r="LDW3" s="61"/>
      <c r="LDX3" s="61"/>
      <c r="LDY3" s="61"/>
      <c r="LDZ3" s="61"/>
      <c r="LEA3" s="61"/>
      <c r="LEB3" s="61"/>
      <c r="LEC3" s="61"/>
      <c r="LED3" s="61"/>
      <c r="LEE3" s="61"/>
      <c r="LEF3" s="61"/>
      <c r="LEG3" s="61"/>
      <c r="LEH3" s="61"/>
      <c r="LEI3" s="61"/>
      <c r="LEJ3" s="61"/>
      <c r="LEK3" s="61"/>
      <c r="LEL3" s="61"/>
      <c r="LEM3" s="61"/>
      <c r="LEN3" s="61"/>
      <c r="LEO3" s="61"/>
      <c r="LEP3" s="61"/>
      <c r="LEQ3" s="61"/>
      <c r="LER3" s="61"/>
      <c r="LES3" s="61"/>
      <c r="LET3" s="61"/>
      <c r="LEU3" s="61"/>
      <c r="LEV3" s="61"/>
      <c r="LEW3" s="61"/>
      <c r="LEX3" s="61"/>
      <c r="LEY3" s="61"/>
      <c r="LEZ3" s="61"/>
      <c r="LFA3" s="61"/>
      <c r="LFB3" s="61"/>
      <c r="LFC3" s="61"/>
      <c r="LFD3" s="61"/>
      <c r="LFE3" s="61"/>
      <c r="LFF3" s="61"/>
      <c r="LFG3" s="61"/>
      <c r="LFH3" s="61"/>
      <c r="LFI3" s="61"/>
      <c r="LFJ3" s="61"/>
      <c r="LFK3" s="61"/>
      <c r="LFL3" s="61"/>
      <c r="LFM3" s="61"/>
      <c r="LFN3" s="61"/>
      <c r="LFO3" s="61"/>
      <c r="LFP3" s="61"/>
      <c r="LFQ3" s="61"/>
      <c r="LFR3" s="61"/>
      <c r="LFS3" s="61"/>
      <c r="LFT3" s="61"/>
      <c r="LFU3" s="61"/>
      <c r="LFV3" s="61"/>
      <c r="LFW3" s="61"/>
      <c r="LFX3" s="61"/>
      <c r="LFY3" s="61"/>
      <c r="LFZ3" s="61"/>
      <c r="LGA3" s="61"/>
      <c r="LGB3" s="61"/>
      <c r="LGC3" s="61"/>
      <c r="LGD3" s="61"/>
      <c r="LGE3" s="61"/>
      <c r="LGF3" s="61"/>
      <c r="LGG3" s="61"/>
      <c r="LGH3" s="61"/>
      <c r="LGI3" s="61"/>
      <c r="LGJ3" s="61"/>
      <c r="LGK3" s="61"/>
      <c r="LGL3" s="61"/>
      <c r="LGM3" s="61"/>
      <c r="LGN3" s="61"/>
      <c r="LGO3" s="61"/>
      <c r="LGP3" s="61"/>
      <c r="LGQ3" s="61"/>
      <c r="LGR3" s="61"/>
      <c r="LGS3" s="61"/>
      <c r="LGT3" s="61"/>
      <c r="LGU3" s="61"/>
      <c r="LGV3" s="61"/>
      <c r="LGW3" s="61"/>
      <c r="LGX3" s="61"/>
      <c r="LGY3" s="61"/>
      <c r="LGZ3" s="61"/>
      <c r="LHA3" s="61"/>
      <c r="LHB3" s="61"/>
      <c r="LHC3" s="61"/>
      <c r="LHD3" s="61"/>
      <c r="LHE3" s="61"/>
      <c r="LHF3" s="61"/>
      <c r="LHG3" s="61"/>
      <c r="LHH3" s="61"/>
      <c r="LHI3" s="61"/>
      <c r="LHJ3" s="61"/>
      <c r="LHK3" s="61"/>
      <c r="LHL3" s="61"/>
      <c r="LHM3" s="61"/>
      <c r="LHN3" s="61"/>
      <c r="LHO3" s="61"/>
      <c r="LHP3" s="61"/>
      <c r="LHQ3" s="61"/>
      <c r="LHR3" s="61"/>
      <c r="LHS3" s="61"/>
      <c r="LHT3" s="61"/>
      <c r="LHU3" s="61"/>
      <c r="LHV3" s="61"/>
      <c r="LHW3" s="61"/>
      <c r="LHX3" s="61"/>
      <c r="LHY3" s="61"/>
      <c r="LHZ3" s="61"/>
      <c r="LIA3" s="61"/>
      <c r="LIB3" s="61"/>
      <c r="LIC3" s="61"/>
      <c r="LID3" s="61"/>
      <c r="LIE3" s="61"/>
      <c r="LIF3" s="61"/>
      <c r="LIG3" s="61"/>
      <c r="LIH3" s="61"/>
      <c r="LII3" s="61"/>
      <c r="LIJ3" s="61"/>
      <c r="LIK3" s="61"/>
      <c r="LIL3" s="61"/>
      <c r="LIM3" s="61"/>
      <c r="LIN3" s="61"/>
      <c r="LIO3" s="61"/>
      <c r="LIP3" s="61"/>
      <c r="LIQ3" s="61"/>
      <c r="LIR3" s="61"/>
      <c r="LIS3" s="61"/>
      <c r="LIT3" s="61"/>
      <c r="LIU3" s="61"/>
      <c r="LIV3" s="61"/>
      <c r="LIW3" s="61"/>
      <c r="LIX3" s="61"/>
      <c r="LIY3" s="61"/>
      <c r="LIZ3" s="61"/>
      <c r="LJA3" s="61"/>
      <c r="LJB3" s="61"/>
      <c r="LJC3" s="61"/>
      <c r="LJD3" s="61"/>
      <c r="LJE3" s="61"/>
      <c r="LJF3" s="61"/>
      <c r="LJG3" s="61"/>
      <c r="LJH3" s="61"/>
      <c r="LJI3" s="61"/>
      <c r="LJJ3" s="61"/>
      <c r="LJK3" s="61"/>
      <c r="LJL3" s="61"/>
      <c r="LJM3" s="61"/>
      <c r="LJN3" s="61"/>
      <c r="LJO3" s="61"/>
      <c r="LJP3" s="61"/>
      <c r="LJQ3" s="61"/>
      <c r="LJR3" s="61"/>
      <c r="LJS3" s="61"/>
      <c r="LJT3" s="61"/>
      <c r="LJU3" s="61"/>
      <c r="LJV3" s="61"/>
      <c r="LJW3" s="61"/>
      <c r="LJX3" s="61"/>
      <c r="LJY3" s="61"/>
      <c r="LJZ3" s="61"/>
      <c r="LKA3" s="61"/>
      <c r="LKB3" s="61"/>
      <c r="LKC3" s="61"/>
      <c r="LKD3" s="61"/>
      <c r="LKE3" s="61"/>
      <c r="LKF3" s="61"/>
      <c r="LKG3" s="61"/>
      <c r="LKH3" s="61"/>
      <c r="LKI3" s="61"/>
      <c r="LKJ3" s="61"/>
      <c r="LKK3" s="61"/>
      <c r="LKL3" s="61"/>
      <c r="LKM3" s="61"/>
      <c r="LKN3" s="61"/>
      <c r="LKO3" s="61"/>
      <c r="LKP3" s="61"/>
      <c r="LKQ3" s="61"/>
      <c r="LKR3" s="61"/>
      <c r="LKS3" s="61"/>
      <c r="LKT3" s="61"/>
      <c r="LKU3" s="61"/>
      <c r="LKV3" s="61"/>
      <c r="LKW3" s="61"/>
      <c r="LKX3" s="61"/>
      <c r="LKY3" s="61"/>
      <c r="LKZ3" s="61"/>
      <c r="LLA3" s="61"/>
      <c r="LLB3" s="61"/>
      <c r="LLC3" s="61"/>
      <c r="LLD3" s="61"/>
      <c r="LLE3" s="61"/>
      <c r="LLF3" s="61"/>
      <c r="LLG3" s="61"/>
      <c r="LLH3" s="61"/>
      <c r="LLI3" s="61"/>
      <c r="LLJ3" s="61"/>
      <c r="LLK3" s="61"/>
      <c r="LLL3" s="61"/>
      <c r="LLM3" s="61"/>
      <c r="LLN3" s="61"/>
      <c r="LLO3" s="61"/>
      <c r="LLP3" s="61"/>
      <c r="LLQ3" s="61"/>
      <c r="LLR3" s="61"/>
      <c r="LLS3" s="61"/>
      <c r="LLT3" s="61"/>
      <c r="LLU3" s="61"/>
      <c r="LLV3" s="61"/>
      <c r="LLW3" s="61"/>
      <c r="LLX3" s="61"/>
      <c r="LLY3" s="61"/>
      <c r="LLZ3" s="61"/>
      <c r="LMA3" s="61"/>
      <c r="LMB3" s="61"/>
      <c r="LMC3" s="61"/>
      <c r="LMD3" s="61"/>
      <c r="LME3" s="61"/>
      <c r="LMF3" s="61"/>
      <c r="LMG3" s="61"/>
      <c r="LMH3" s="61"/>
      <c r="LMI3" s="61"/>
      <c r="LMJ3" s="61"/>
      <c r="LMK3" s="61"/>
      <c r="LML3" s="61"/>
      <c r="LMM3" s="61"/>
      <c r="LMN3" s="61"/>
      <c r="LMO3" s="61"/>
      <c r="LMP3" s="61"/>
      <c r="LMQ3" s="61"/>
      <c r="LMR3" s="61"/>
      <c r="LMS3" s="61"/>
      <c r="LMT3" s="61"/>
      <c r="LMU3" s="61"/>
      <c r="LMV3" s="61"/>
      <c r="LMW3" s="61"/>
      <c r="LMX3" s="61"/>
      <c r="LMY3" s="61"/>
      <c r="LMZ3" s="61"/>
      <c r="LNA3" s="61"/>
      <c r="LNB3" s="61"/>
      <c r="LNC3" s="61"/>
      <c r="LND3" s="61"/>
      <c r="LNE3" s="61"/>
      <c r="LNF3" s="61"/>
      <c r="LNG3" s="61"/>
      <c r="LNH3" s="61"/>
      <c r="LNI3" s="61"/>
      <c r="LNJ3" s="61"/>
      <c r="LNK3" s="61"/>
      <c r="LNL3" s="61"/>
      <c r="LNM3" s="61"/>
      <c r="LNN3" s="61"/>
      <c r="LNO3" s="61"/>
      <c r="LNP3" s="61"/>
      <c r="LNQ3" s="61"/>
      <c r="LNR3" s="61"/>
      <c r="LNS3" s="61"/>
      <c r="LNT3" s="61"/>
      <c r="LNU3" s="61"/>
      <c r="LNV3" s="61"/>
      <c r="LNW3" s="61"/>
      <c r="LNX3" s="61"/>
      <c r="LNY3" s="61"/>
      <c r="LNZ3" s="61"/>
      <c r="LOA3" s="61"/>
      <c r="LOB3" s="61"/>
      <c r="LOC3" s="61"/>
      <c r="LOD3" s="61"/>
      <c r="LOE3" s="61"/>
      <c r="LOF3" s="61"/>
      <c r="LOG3" s="61"/>
      <c r="LOH3" s="61"/>
      <c r="LOI3" s="61"/>
      <c r="LOJ3" s="61"/>
      <c r="LOK3" s="61"/>
      <c r="LOL3" s="61"/>
      <c r="LOM3" s="61"/>
      <c r="LON3" s="61"/>
      <c r="LOO3" s="61"/>
      <c r="LOP3" s="61"/>
      <c r="LOQ3" s="61"/>
      <c r="LOR3" s="61"/>
      <c r="LOS3" s="61"/>
      <c r="LOT3" s="61"/>
      <c r="LOU3" s="61"/>
      <c r="LOV3" s="61"/>
      <c r="LOW3" s="61"/>
      <c r="LOX3" s="61"/>
      <c r="LOY3" s="61"/>
      <c r="LOZ3" s="61"/>
      <c r="LPA3" s="61"/>
      <c r="LPB3" s="61"/>
      <c r="LPC3" s="61"/>
      <c r="LPD3" s="61"/>
      <c r="LPE3" s="61"/>
      <c r="LPF3" s="61"/>
      <c r="LPG3" s="61"/>
      <c r="LPH3" s="61"/>
      <c r="LPI3" s="61"/>
      <c r="LPJ3" s="61"/>
      <c r="LPK3" s="61"/>
      <c r="LPL3" s="61"/>
      <c r="LPM3" s="61"/>
      <c r="LPN3" s="61"/>
      <c r="LPO3" s="61"/>
      <c r="LPP3" s="61"/>
      <c r="LPQ3" s="61"/>
      <c r="LPR3" s="61"/>
      <c r="LPS3" s="61"/>
      <c r="LPT3" s="61"/>
      <c r="LPU3" s="61"/>
      <c r="LPV3" s="61"/>
      <c r="LPW3" s="61"/>
      <c r="LPX3" s="61"/>
      <c r="LPY3" s="61"/>
      <c r="LPZ3" s="61"/>
      <c r="LQA3" s="61"/>
      <c r="LQB3" s="61"/>
      <c r="LQC3" s="61"/>
      <c r="LQD3" s="61"/>
      <c r="LQE3" s="61"/>
      <c r="LQF3" s="61"/>
      <c r="LQG3" s="61"/>
      <c r="LQH3" s="61"/>
      <c r="LQI3" s="61"/>
      <c r="LQJ3" s="61"/>
      <c r="LQK3" s="61"/>
      <c r="LQL3" s="61"/>
      <c r="LQM3" s="61"/>
      <c r="LQN3" s="61"/>
      <c r="LQO3" s="61"/>
      <c r="LQP3" s="61"/>
      <c r="LQQ3" s="61"/>
      <c r="LQR3" s="61"/>
      <c r="LQS3" s="61"/>
      <c r="LQT3" s="61"/>
      <c r="LQU3" s="61"/>
      <c r="LQV3" s="61"/>
      <c r="LQW3" s="61"/>
      <c r="LQX3" s="61"/>
      <c r="LQY3" s="61"/>
      <c r="LQZ3" s="61"/>
      <c r="LRA3" s="61"/>
      <c r="LRB3" s="61"/>
      <c r="LRC3" s="61"/>
      <c r="LRD3" s="61"/>
      <c r="LRE3" s="61"/>
      <c r="LRF3" s="61"/>
      <c r="LRG3" s="61"/>
      <c r="LRH3" s="61"/>
      <c r="LRI3" s="61"/>
      <c r="LRJ3" s="61"/>
      <c r="LRK3" s="61"/>
      <c r="LRL3" s="61"/>
      <c r="LRM3" s="61"/>
      <c r="LRN3" s="61"/>
      <c r="LRO3" s="61"/>
      <c r="LRP3" s="61"/>
      <c r="LRQ3" s="61"/>
      <c r="LRR3" s="61"/>
      <c r="LRS3" s="61"/>
      <c r="LRT3" s="61"/>
      <c r="LRU3" s="61"/>
      <c r="LRV3" s="61"/>
      <c r="LRW3" s="61"/>
      <c r="LRX3" s="61"/>
      <c r="LRY3" s="61"/>
      <c r="LRZ3" s="61"/>
      <c r="LSA3" s="61"/>
      <c r="LSB3" s="61"/>
      <c r="LSC3" s="61"/>
      <c r="LSD3" s="61"/>
      <c r="LSE3" s="61"/>
      <c r="LSF3" s="61"/>
      <c r="LSG3" s="61"/>
      <c r="LSH3" s="61"/>
      <c r="LSI3" s="61"/>
      <c r="LSJ3" s="61"/>
      <c r="LSK3" s="61"/>
      <c r="LSL3" s="61"/>
      <c r="LSM3" s="61"/>
      <c r="LSN3" s="61"/>
      <c r="LSO3" s="61"/>
      <c r="LSP3" s="61"/>
      <c r="LSQ3" s="61"/>
      <c r="LSR3" s="61"/>
      <c r="LSS3" s="61"/>
      <c r="LST3" s="61"/>
      <c r="LSU3" s="61"/>
      <c r="LSV3" s="61"/>
      <c r="LSW3" s="61"/>
      <c r="LSX3" s="61"/>
      <c r="LSY3" s="61"/>
      <c r="LSZ3" s="61"/>
      <c r="LTA3" s="61"/>
      <c r="LTB3" s="61"/>
      <c r="LTC3" s="61"/>
      <c r="LTD3" s="61"/>
      <c r="LTE3" s="61"/>
      <c r="LTF3" s="61"/>
      <c r="LTG3" s="61"/>
      <c r="LTH3" s="61"/>
      <c r="LTI3" s="61"/>
      <c r="LTJ3" s="61"/>
      <c r="LTK3" s="61"/>
      <c r="LTL3" s="61"/>
      <c r="LTM3" s="61"/>
      <c r="LTN3" s="61"/>
      <c r="LTO3" s="61"/>
      <c r="LTP3" s="61"/>
      <c r="LTQ3" s="61"/>
      <c r="LTR3" s="61"/>
      <c r="LTS3" s="61"/>
      <c r="LTT3" s="61"/>
      <c r="LTU3" s="61"/>
      <c r="LTV3" s="61"/>
      <c r="LTW3" s="61"/>
      <c r="LTX3" s="61"/>
      <c r="LTY3" s="61"/>
      <c r="LTZ3" s="61"/>
      <c r="LUA3" s="61"/>
      <c r="LUB3" s="61"/>
      <c r="LUC3" s="61"/>
      <c r="LUD3" s="61"/>
      <c r="LUE3" s="61"/>
      <c r="LUF3" s="61"/>
      <c r="LUG3" s="61"/>
      <c r="LUH3" s="61"/>
      <c r="LUI3" s="61"/>
      <c r="LUJ3" s="61"/>
      <c r="LUK3" s="61"/>
      <c r="LUL3" s="61"/>
      <c r="LUM3" s="61"/>
      <c r="LUN3" s="61"/>
      <c r="LUO3" s="61"/>
      <c r="LUP3" s="61"/>
      <c r="LUQ3" s="61"/>
      <c r="LUR3" s="61"/>
      <c r="LUS3" s="61"/>
      <c r="LUT3" s="61"/>
      <c r="LUU3" s="61"/>
      <c r="LUV3" s="61"/>
      <c r="LUW3" s="61"/>
      <c r="LUX3" s="61"/>
      <c r="LUY3" s="61"/>
      <c r="LUZ3" s="61"/>
      <c r="LVA3" s="61"/>
      <c r="LVB3" s="61"/>
      <c r="LVC3" s="61"/>
      <c r="LVD3" s="61"/>
      <c r="LVE3" s="61"/>
      <c r="LVF3" s="61"/>
      <c r="LVG3" s="61"/>
      <c r="LVH3" s="61"/>
      <c r="LVI3" s="61"/>
      <c r="LVJ3" s="61"/>
      <c r="LVK3" s="61"/>
      <c r="LVL3" s="61"/>
      <c r="LVM3" s="61"/>
      <c r="LVN3" s="61"/>
      <c r="LVO3" s="61"/>
      <c r="LVP3" s="61"/>
      <c r="LVQ3" s="61"/>
      <c r="LVR3" s="61"/>
      <c r="LVS3" s="61"/>
      <c r="LVT3" s="61"/>
      <c r="LVU3" s="61"/>
      <c r="LVV3" s="61"/>
      <c r="LVW3" s="61"/>
      <c r="LVX3" s="61"/>
      <c r="LVY3" s="61"/>
      <c r="LVZ3" s="61"/>
      <c r="LWA3" s="61"/>
      <c r="LWB3" s="61"/>
      <c r="LWC3" s="61"/>
      <c r="LWD3" s="61"/>
      <c r="LWE3" s="61"/>
      <c r="LWF3" s="61"/>
      <c r="LWG3" s="61"/>
      <c r="LWH3" s="61"/>
      <c r="LWI3" s="61"/>
      <c r="LWJ3" s="61"/>
      <c r="LWK3" s="61"/>
      <c r="LWL3" s="61"/>
      <c r="LWM3" s="61"/>
      <c r="LWN3" s="61"/>
      <c r="LWO3" s="61"/>
      <c r="LWP3" s="61"/>
      <c r="LWQ3" s="61"/>
      <c r="LWR3" s="61"/>
      <c r="LWS3" s="61"/>
      <c r="LWT3" s="61"/>
      <c r="LWU3" s="61"/>
      <c r="LWV3" s="61"/>
      <c r="LWW3" s="61"/>
      <c r="LWX3" s="61"/>
      <c r="LWY3" s="61"/>
      <c r="LWZ3" s="61"/>
      <c r="LXA3" s="61"/>
      <c r="LXB3" s="61"/>
      <c r="LXC3" s="61"/>
      <c r="LXD3" s="61"/>
      <c r="LXE3" s="61"/>
      <c r="LXF3" s="61"/>
      <c r="LXG3" s="61"/>
      <c r="LXH3" s="61"/>
      <c r="LXI3" s="61"/>
      <c r="LXJ3" s="61"/>
      <c r="LXK3" s="61"/>
      <c r="LXL3" s="61"/>
      <c r="LXM3" s="61"/>
      <c r="LXN3" s="61"/>
      <c r="LXO3" s="61"/>
      <c r="LXP3" s="61"/>
      <c r="LXQ3" s="61"/>
      <c r="LXR3" s="61"/>
      <c r="LXS3" s="61"/>
      <c r="LXT3" s="61"/>
      <c r="LXU3" s="61"/>
      <c r="LXV3" s="61"/>
      <c r="LXW3" s="61"/>
      <c r="LXX3" s="61"/>
      <c r="LXY3" s="61"/>
      <c r="LXZ3" s="61"/>
      <c r="LYA3" s="61"/>
      <c r="LYB3" s="61"/>
      <c r="LYC3" s="61"/>
      <c r="LYD3" s="61"/>
      <c r="LYE3" s="61"/>
      <c r="LYF3" s="61"/>
      <c r="LYG3" s="61"/>
      <c r="LYH3" s="61"/>
      <c r="LYI3" s="61"/>
      <c r="LYJ3" s="61"/>
      <c r="LYK3" s="61"/>
      <c r="LYL3" s="61"/>
      <c r="LYM3" s="61"/>
      <c r="LYN3" s="61"/>
      <c r="LYO3" s="61"/>
      <c r="LYP3" s="61"/>
      <c r="LYQ3" s="61"/>
      <c r="LYR3" s="61"/>
      <c r="LYS3" s="61"/>
      <c r="LYT3" s="61"/>
      <c r="LYU3" s="61"/>
      <c r="LYV3" s="61"/>
      <c r="LYW3" s="61"/>
      <c r="LYX3" s="61"/>
      <c r="LYY3" s="61"/>
      <c r="LYZ3" s="61"/>
      <c r="LZA3" s="61"/>
      <c r="LZB3" s="61"/>
      <c r="LZC3" s="61"/>
      <c r="LZD3" s="61"/>
      <c r="LZE3" s="61"/>
      <c r="LZF3" s="61"/>
      <c r="LZG3" s="61"/>
      <c r="LZH3" s="61"/>
      <c r="LZI3" s="61"/>
      <c r="LZJ3" s="61"/>
      <c r="LZK3" s="61"/>
      <c r="LZL3" s="61"/>
      <c r="LZM3" s="61"/>
      <c r="LZN3" s="61"/>
      <c r="LZO3" s="61"/>
      <c r="LZP3" s="61"/>
      <c r="LZQ3" s="61"/>
      <c r="LZR3" s="61"/>
      <c r="LZS3" s="61"/>
      <c r="LZT3" s="61"/>
      <c r="LZU3" s="61"/>
      <c r="LZV3" s="61"/>
      <c r="LZW3" s="61"/>
      <c r="LZX3" s="61"/>
      <c r="LZY3" s="61"/>
      <c r="LZZ3" s="61"/>
      <c r="MAA3" s="61"/>
      <c r="MAB3" s="61"/>
      <c r="MAC3" s="61"/>
      <c r="MAD3" s="61"/>
      <c r="MAE3" s="61"/>
      <c r="MAF3" s="61"/>
      <c r="MAG3" s="61"/>
      <c r="MAH3" s="61"/>
      <c r="MAI3" s="61"/>
      <c r="MAJ3" s="61"/>
      <c r="MAK3" s="61"/>
      <c r="MAL3" s="61"/>
      <c r="MAM3" s="61"/>
      <c r="MAN3" s="61"/>
      <c r="MAO3" s="61"/>
      <c r="MAP3" s="61"/>
      <c r="MAQ3" s="61"/>
      <c r="MAR3" s="61"/>
      <c r="MAS3" s="61"/>
      <c r="MAT3" s="61"/>
      <c r="MAU3" s="61"/>
      <c r="MAV3" s="61"/>
      <c r="MAW3" s="61"/>
      <c r="MAX3" s="61"/>
      <c r="MAY3" s="61"/>
      <c r="MAZ3" s="61"/>
      <c r="MBA3" s="61"/>
      <c r="MBB3" s="61"/>
      <c r="MBC3" s="61"/>
      <c r="MBD3" s="61"/>
      <c r="MBE3" s="61"/>
      <c r="MBF3" s="61"/>
      <c r="MBG3" s="61"/>
      <c r="MBH3" s="61"/>
      <c r="MBI3" s="61"/>
      <c r="MBJ3" s="61"/>
      <c r="MBK3" s="61"/>
      <c r="MBL3" s="61"/>
      <c r="MBM3" s="61"/>
      <c r="MBN3" s="61"/>
      <c r="MBO3" s="61"/>
      <c r="MBP3" s="61"/>
      <c r="MBQ3" s="61"/>
      <c r="MBR3" s="61"/>
      <c r="MBS3" s="61"/>
      <c r="MBT3" s="61"/>
      <c r="MBU3" s="61"/>
      <c r="MBV3" s="61"/>
      <c r="MBW3" s="61"/>
      <c r="MBX3" s="61"/>
      <c r="MBY3" s="61"/>
      <c r="MBZ3" s="61"/>
      <c r="MCA3" s="61"/>
      <c r="MCB3" s="61"/>
      <c r="MCC3" s="61"/>
      <c r="MCD3" s="61"/>
      <c r="MCE3" s="61"/>
      <c r="MCF3" s="61"/>
      <c r="MCG3" s="61"/>
      <c r="MCH3" s="61"/>
      <c r="MCI3" s="61"/>
      <c r="MCJ3" s="61"/>
      <c r="MCK3" s="61"/>
      <c r="MCL3" s="61"/>
      <c r="MCM3" s="61"/>
      <c r="MCN3" s="61"/>
      <c r="MCO3" s="61"/>
      <c r="MCP3" s="61"/>
      <c r="MCQ3" s="61"/>
      <c r="MCR3" s="61"/>
      <c r="MCS3" s="61"/>
      <c r="MCT3" s="61"/>
      <c r="MCU3" s="61"/>
      <c r="MCV3" s="61"/>
      <c r="MCW3" s="61"/>
      <c r="MCX3" s="61"/>
      <c r="MCY3" s="61"/>
      <c r="MCZ3" s="61"/>
      <c r="MDA3" s="61"/>
      <c r="MDB3" s="61"/>
      <c r="MDC3" s="61"/>
      <c r="MDD3" s="61"/>
      <c r="MDE3" s="61"/>
      <c r="MDF3" s="61"/>
      <c r="MDG3" s="61"/>
      <c r="MDH3" s="61"/>
      <c r="MDI3" s="61"/>
      <c r="MDJ3" s="61"/>
      <c r="MDK3" s="61"/>
      <c r="MDL3" s="61"/>
      <c r="MDM3" s="61"/>
      <c r="MDN3" s="61"/>
      <c r="MDO3" s="61"/>
      <c r="MDP3" s="61"/>
      <c r="MDQ3" s="61"/>
      <c r="MDR3" s="61"/>
      <c r="MDS3" s="61"/>
      <c r="MDT3" s="61"/>
      <c r="MDU3" s="61"/>
      <c r="MDV3" s="61"/>
      <c r="MDW3" s="61"/>
      <c r="MDX3" s="61"/>
      <c r="MDY3" s="61"/>
      <c r="MDZ3" s="61"/>
      <c r="MEA3" s="61"/>
      <c r="MEB3" s="61"/>
      <c r="MEC3" s="61"/>
      <c r="MED3" s="61"/>
      <c r="MEE3" s="61"/>
      <c r="MEF3" s="61"/>
      <c r="MEG3" s="61"/>
      <c r="MEH3" s="61"/>
      <c r="MEI3" s="61"/>
      <c r="MEJ3" s="61"/>
      <c r="MEK3" s="61"/>
      <c r="MEL3" s="61"/>
      <c r="MEM3" s="61"/>
      <c r="MEN3" s="61"/>
      <c r="MEO3" s="61"/>
      <c r="MEP3" s="61"/>
      <c r="MEQ3" s="61"/>
      <c r="MER3" s="61"/>
      <c r="MES3" s="61"/>
      <c r="MET3" s="61"/>
      <c r="MEU3" s="61"/>
      <c r="MEV3" s="61"/>
      <c r="MEW3" s="61"/>
      <c r="MEX3" s="61"/>
      <c r="MEY3" s="61"/>
      <c r="MEZ3" s="61"/>
      <c r="MFA3" s="61"/>
      <c r="MFB3" s="61"/>
      <c r="MFC3" s="61"/>
      <c r="MFD3" s="61"/>
      <c r="MFE3" s="61"/>
      <c r="MFF3" s="61"/>
      <c r="MFG3" s="61"/>
      <c r="MFH3" s="61"/>
      <c r="MFI3" s="61"/>
      <c r="MFJ3" s="61"/>
      <c r="MFK3" s="61"/>
      <c r="MFL3" s="61"/>
      <c r="MFM3" s="61"/>
      <c r="MFN3" s="61"/>
      <c r="MFO3" s="61"/>
      <c r="MFP3" s="61"/>
      <c r="MFQ3" s="61"/>
      <c r="MFR3" s="61"/>
      <c r="MFS3" s="61"/>
      <c r="MFT3" s="61"/>
      <c r="MFU3" s="61"/>
      <c r="MFV3" s="61"/>
      <c r="MFW3" s="61"/>
      <c r="MFX3" s="61"/>
      <c r="MFY3" s="61"/>
      <c r="MFZ3" s="61"/>
      <c r="MGA3" s="61"/>
      <c r="MGB3" s="61"/>
      <c r="MGC3" s="61"/>
      <c r="MGD3" s="61"/>
      <c r="MGE3" s="61"/>
      <c r="MGF3" s="61"/>
      <c r="MGG3" s="61"/>
      <c r="MGH3" s="61"/>
      <c r="MGI3" s="61"/>
      <c r="MGJ3" s="61"/>
      <c r="MGK3" s="61"/>
      <c r="MGL3" s="61"/>
      <c r="MGM3" s="61"/>
      <c r="MGN3" s="61"/>
      <c r="MGO3" s="61"/>
      <c r="MGP3" s="61"/>
      <c r="MGQ3" s="61"/>
      <c r="MGR3" s="61"/>
      <c r="MGS3" s="61"/>
      <c r="MGT3" s="61"/>
      <c r="MGU3" s="61"/>
      <c r="MGV3" s="61"/>
      <c r="MGW3" s="61"/>
      <c r="MGX3" s="61"/>
      <c r="MGY3" s="61"/>
      <c r="MGZ3" s="61"/>
      <c r="MHA3" s="61"/>
      <c r="MHB3" s="61"/>
      <c r="MHC3" s="61"/>
      <c r="MHD3" s="61"/>
      <c r="MHE3" s="61"/>
      <c r="MHF3" s="61"/>
      <c r="MHG3" s="61"/>
      <c r="MHH3" s="61"/>
      <c r="MHI3" s="61"/>
      <c r="MHJ3" s="61"/>
      <c r="MHK3" s="61"/>
      <c r="MHL3" s="61"/>
      <c r="MHM3" s="61"/>
      <c r="MHN3" s="61"/>
      <c r="MHO3" s="61"/>
      <c r="MHP3" s="61"/>
      <c r="MHQ3" s="61"/>
      <c r="MHR3" s="61"/>
      <c r="MHS3" s="61"/>
      <c r="MHT3" s="61"/>
      <c r="MHU3" s="61"/>
      <c r="MHV3" s="61"/>
      <c r="MHW3" s="61"/>
      <c r="MHX3" s="61"/>
      <c r="MHY3" s="61"/>
      <c r="MHZ3" s="61"/>
      <c r="MIA3" s="61"/>
      <c r="MIB3" s="61"/>
      <c r="MIC3" s="61"/>
      <c r="MID3" s="61"/>
      <c r="MIE3" s="61"/>
      <c r="MIF3" s="61"/>
      <c r="MIG3" s="61"/>
      <c r="MIH3" s="61"/>
      <c r="MII3" s="61"/>
      <c r="MIJ3" s="61"/>
      <c r="MIK3" s="61"/>
      <c r="MIL3" s="61"/>
      <c r="MIM3" s="61"/>
      <c r="MIN3" s="61"/>
      <c r="MIO3" s="61"/>
      <c r="MIP3" s="61"/>
      <c r="MIQ3" s="61"/>
      <c r="MIR3" s="61"/>
      <c r="MIS3" s="61"/>
      <c r="MIT3" s="61"/>
      <c r="MIU3" s="61"/>
      <c r="MIV3" s="61"/>
      <c r="MIW3" s="61"/>
      <c r="MIX3" s="61"/>
      <c r="MIY3" s="61"/>
      <c r="MIZ3" s="61"/>
      <c r="MJA3" s="61"/>
      <c r="MJB3" s="61"/>
      <c r="MJC3" s="61"/>
      <c r="MJD3" s="61"/>
      <c r="MJE3" s="61"/>
      <c r="MJF3" s="61"/>
      <c r="MJG3" s="61"/>
      <c r="MJH3" s="61"/>
      <c r="MJI3" s="61"/>
      <c r="MJJ3" s="61"/>
      <c r="MJK3" s="61"/>
      <c r="MJL3" s="61"/>
      <c r="MJM3" s="61"/>
      <c r="MJN3" s="61"/>
      <c r="MJO3" s="61"/>
      <c r="MJP3" s="61"/>
      <c r="MJQ3" s="61"/>
      <c r="MJR3" s="61"/>
      <c r="MJS3" s="61"/>
      <c r="MJT3" s="61"/>
      <c r="MJU3" s="61"/>
      <c r="MJV3" s="61"/>
      <c r="MJW3" s="61"/>
      <c r="MJX3" s="61"/>
      <c r="MJY3" s="61"/>
      <c r="MJZ3" s="61"/>
      <c r="MKA3" s="61"/>
      <c r="MKB3" s="61"/>
      <c r="MKC3" s="61"/>
      <c r="MKD3" s="61"/>
      <c r="MKE3" s="61"/>
      <c r="MKF3" s="61"/>
      <c r="MKG3" s="61"/>
      <c r="MKH3" s="61"/>
      <c r="MKI3" s="61"/>
      <c r="MKJ3" s="61"/>
      <c r="MKK3" s="61"/>
      <c r="MKL3" s="61"/>
      <c r="MKM3" s="61"/>
      <c r="MKN3" s="61"/>
      <c r="MKO3" s="61"/>
      <c r="MKP3" s="61"/>
      <c r="MKQ3" s="61"/>
      <c r="MKR3" s="61"/>
      <c r="MKS3" s="61"/>
      <c r="MKT3" s="61"/>
      <c r="MKU3" s="61"/>
      <c r="MKV3" s="61"/>
      <c r="MKW3" s="61"/>
      <c r="MKX3" s="61"/>
      <c r="MKY3" s="61"/>
      <c r="MKZ3" s="61"/>
      <c r="MLA3" s="61"/>
      <c r="MLB3" s="61"/>
      <c r="MLC3" s="61"/>
      <c r="MLD3" s="61"/>
      <c r="MLE3" s="61"/>
      <c r="MLF3" s="61"/>
      <c r="MLG3" s="61"/>
      <c r="MLH3" s="61"/>
      <c r="MLI3" s="61"/>
      <c r="MLJ3" s="61"/>
      <c r="MLK3" s="61"/>
      <c r="MLL3" s="61"/>
      <c r="MLM3" s="61"/>
      <c r="MLN3" s="61"/>
      <c r="MLO3" s="61"/>
      <c r="MLP3" s="61"/>
      <c r="MLQ3" s="61"/>
      <c r="MLR3" s="61"/>
      <c r="MLS3" s="61"/>
      <c r="MLT3" s="61"/>
      <c r="MLU3" s="61"/>
      <c r="MLV3" s="61"/>
      <c r="MLW3" s="61"/>
      <c r="MLX3" s="61"/>
      <c r="MLY3" s="61"/>
      <c r="MLZ3" s="61"/>
      <c r="MMA3" s="61"/>
      <c r="MMB3" s="61"/>
      <c r="MMC3" s="61"/>
      <c r="MMD3" s="61"/>
      <c r="MME3" s="61"/>
      <c r="MMF3" s="61"/>
      <c r="MMG3" s="61"/>
      <c r="MMH3" s="61"/>
      <c r="MMI3" s="61"/>
      <c r="MMJ3" s="61"/>
      <c r="MMK3" s="61"/>
      <c r="MML3" s="61"/>
      <c r="MMM3" s="61"/>
      <c r="MMN3" s="61"/>
      <c r="MMO3" s="61"/>
      <c r="MMP3" s="61"/>
      <c r="MMQ3" s="61"/>
      <c r="MMR3" s="61"/>
      <c r="MMS3" s="61"/>
      <c r="MMT3" s="61"/>
      <c r="MMU3" s="61"/>
      <c r="MMV3" s="61"/>
      <c r="MMW3" s="61"/>
      <c r="MMX3" s="61"/>
      <c r="MMY3" s="61"/>
      <c r="MMZ3" s="61"/>
      <c r="MNA3" s="61"/>
      <c r="MNB3" s="61"/>
      <c r="MNC3" s="61"/>
      <c r="MND3" s="61"/>
      <c r="MNE3" s="61"/>
      <c r="MNF3" s="61"/>
      <c r="MNG3" s="61"/>
      <c r="MNH3" s="61"/>
      <c r="MNI3" s="61"/>
      <c r="MNJ3" s="61"/>
      <c r="MNK3" s="61"/>
      <c r="MNL3" s="61"/>
      <c r="MNM3" s="61"/>
      <c r="MNN3" s="61"/>
      <c r="MNO3" s="61"/>
      <c r="MNP3" s="61"/>
      <c r="MNQ3" s="61"/>
      <c r="MNR3" s="61"/>
      <c r="MNS3" s="61"/>
      <c r="MNT3" s="61"/>
      <c r="MNU3" s="61"/>
      <c r="MNV3" s="61"/>
      <c r="MNW3" s="61"/>
      <c r="MNX3" s="61"/>
      <c r="MNY3" s="61"/>
      <c r="MNZ3" s="61"/>
      <c r="MOA3" s="61"/>
      <c r="MOB3" s="61"/>
      <c r="MOC3" s="61"/>
      <c r="MOD3" s="61"/>
      <c r="MOE3" s="61"/>
      <c r="MOF3" s="61"/>
      <c r="MOG3" s="61"/>
      <c r="MOH3" s="61"/>
      <c r="MOI3" s="61"/>
      <c r="MOJ3" s="61"/>
      <c r="MOK3" s="61"/>
      <c r="MOL3" s="61"/>
      <c r="MOM3" s="61"/>
      <c r="MON3" s="61"/>
      <c r="MOO3" s="61"/>
      <c r="MOP3" s="61"/>
      <c r="MOQ3" s="61"/>
      <c r="MOR3" s="61"/>
      <c r="MOS3" s="61"/>
      <c r="MOT3" s="61"/>
      <c r="MOU3" s="61"/>
      <c r="MOV3" s="61"/>
      <c r="MOW3" s="61"/>
      <c r="MOX3" s="61"/>
      <c r="MOY3" s="61"/>
      <c r="MOZ3" s="61"/>
      <c r="MPA3" s="61"/>
      <c r="MPB3" s="61"/>
      <c r="MPC3" s="61"/>
      <c r="MPD3" s="61"/>
      <c r="MPE3" s="61"/>
      <c r="MPF3" s="61"/>
      <c r="MPG3" s="61"/>
      <c r="MPH3" s="61"/>
      <c r="MPI3" s="61"/>
      <c r="MPJ3" s="61"/>
      <c r="MPK3" s="61"/>
      <c r="MPL3" s="61"/>
      <c r="MPM3" s="61"/>
      <c r="MPN3" s="61"/>
      <c r="MPO3" s="61"/>
      <c r="MPP3" s="61"/>
      <c r="MPQ3" s="61"/>
      <c r="MPR3" s="61"/>
      <c r="MPS3" s="61"/>
      <c r="MPT3" s="61"/>
      <c r="MPU3" s="61"/>
      <c r="MPV3" s="61"/>
      <c r="MPW3" s="61"/>
      <c r="MPX3" s="61"/>
      <c r="MPY3" s="61"/>
      <c r="MPZ3" s="61"/>
      <c r="MQA3" s="61"/>
      <c r="MQB3" s="61"/>
      <c r="MQC3" s="61"/>
      <c r="MQD3" s="61"/>
      <c r="MQE3" s="61"/>
      <c r="MQF3" s="61"/>
      <c r="MQG3" s="61"/>
      <c r="MQH3" s="61"/>
      <c r="MQI3" s="61"/>
      <c r="MQJ3" s="61"/>
      <c r="MQK3" s="61"/>
      <c r="MQL3" s="61"/>
      <c r="MQM3" s="61"/>
      <c r="MQN3" s="61"/>
      <c r="MQO3" s="61"/>
      <c r="MQP3" s="61"/>
      <c r="MQQ3" s="61"/>
      <c r="MQR3" s="61"/>
      <c r="MQS3" s="61"/>
      <c r="MQT3" s="61"/>
      <c r="MQU3" s="61"/>
      <c r="MQV3" s="61"/>
      <c r="MQW3" s="61"/>
      <c r="MQX3" s="61"/>
      <c r="MQY3" s="61"/>
      <c r="MQZ3" s="61"/>
      <c r="MRA3" s="61"/>
      <c r="MRB3" s="61"/>
      <c r="MRC3" s="61"/>
      <c r="MRD3" s="61"/>
      <c r="MRE3" s="61"/>
      <c r="MRF3" s="61"/>
      <c r="MRG3" s="61"/>
      <c r="MRH3" s="61"/>
      <c r="MRI3" s="61"/>
      <c r="MRJ3" s="61"/>
      <c r="MRK3" s="61"/>
      <c r="MRL3" s="61"/>
      <c r="MRM3" s="61"/>
      <c r="MRN3" s="61"/>
      <c r="MRO3" s="61"/>
      <c r="MRP3" s="61"/>
      <c r="MRQ3" s="61"/>
      <c r="MRR3" s="61"/>
      <c r="MRS3" s="61"/>
      <c r="MRT3" s="61"/>
      <c r="MRU3" s="61"/>
      <c r="MRV3" s="61"/>
      <c r="MRW3" s="61"/>
      <c r="MRX3" s="61"/>
      <c r="MRY3" s="61"/>
      <c r="MRZ3" s="61"/>
      <c r="MSA3" s="61"/>
      <c r="MSB3" s="61"/>
      <c r="MSC3" s="61"/>
      <c r="MSD3" s="61"/>
      <c r="MSE3" s="61"/>
      <c r="MSF3" s="61"/>
      <c r="MSG3" s="61"/>
      <c r="MSH3" s="61"/>
      <c r="MSI3" s="61"/>
      <c r="MSJ3" s="61"/>
      <c r="MSK3" s="61"/>
      <c r="MSL3" s="61"/>
      <c r="MSM3" s="61"/>
      <c r="MSN3" s="61"/>
      <c r="MSO3" s="61"/>
      <c r="MSP3" s="61"/>
      <c r="MSQ3" s="61"/>
      <c r="MSR3" s="61"/>
      <c r="MSS3" s="61"/>
      <c r="MST3" s="61"/>
      <c r="MSU3" s="61"/>
      <c r="MSV3" s="61"/>
      <c r="MSW3" s="61"/>
      <c r="MSX3" s="61"/>
      <c r="MSY3" s="61"/>
      <c r="MSZ3" s="61"/>
      <c r="MTA3" s="61"/>
      <c r="MTB3" s="61"/>
      <c r="MTC3" s="61"/>
      <c r="MTD3" s="61"/>
      <c r="MTE3" s="61"/>
      <c r="MTF3" s="61"/>
      <c r="MTG3" s="61"/>
      <c r="MTH3" s="61"/>
      <c r="MTI3" s="61"/>
      <c r="MTJ3" s="61"/>
      <c r="MTK3" s="61"/>
      <c r="MTL3" s="61"/>
      <c r="MTM3" s="61"/>
      <c r="MTN3" s="61"/>
      <c r="MTO3" s="61"/>
      <c r="MTP3" s="61"/>
      <c r="MTQ3" s="61"/>
      <c r="MTR3" s="61"/>
      <c r="MTS3" s="61"/>
      <c r="MTT3" s="61"/>
      <c r="MTU3" s="61"/>
      <c r="MTV3" s="61"/>
      <c r="MTW3" s="61"/>
      <c r="MTX3" s="61"/>
      <c r="MTY3" s="61"/>
      <c r="MTZ3" s="61"/>
      <c r="MUA3" s="61"/>
      <c r="MUB3" s="61"/>
      <c r="MUC3" s="61"/>
      <c r="MUD3" s="61"/>
      <c r="MUE3" s="61"/>
      <c r="MUF3" s="61"/>
      <c r="MUG3" s="61"/>
      <c r="MUH3" s="61"/>
      <c r="MUI3" s="61"/>
      <c r="MUJ3" s="61"/>
      <c r="MUK3" s="61"/>
      <c r="MUL3" s="61"/>
      <c r="MUM3" s="61"/>
      <c r="MUN3" s="61"/>
      <c r="MUO3" s="61"/>
      <c r="MUP3" s="61"/>
      <c r="MUQ3" s="61"/>
      <c r="MUR3" s="61"/>
      <c r="MUS3" s="61"/>
      <c r="MUT3" s="61"/>
      <c r="MUU3" s="61"/>
      <c r="MUV3" s="61"/>
      <c r="MUW3" s="61"/>
      <c r="MUX3" s="61"/>
      <c r="MUY3" s="61"/>
      <c r="MUZ3" s="61"/>
      <c r="MVA3" s="61"/>
      <c r="MVB3" s="61"/>
      <c r="MVC3" s="61"/>
      <c r="MVD3" s="61"/>
      <c r="MVE3" s="61"/>
      <c r="MVF3" s="61"/>
      <c r="MVG3" s="61"/>
      <c r="MVH3" s="61"/>
      <c r="MVI3" s="61"/>
      <c r="MVJ3" s="61"/>
      <c r="MVK3" s="61"/>
      <c r="MVL3" s="61"/>
      <c r="MVM3" s="61"/>
      <c r="MVN3" s="61"/>
      <c r="MVO3" s="61"/>
      <c r="MVP3" s="61"/>
      <c r="MVQ3" s="61"/>
      <c r="MVR3" s="61"/>
      <c r="MVS3" s="61"/>
      <c r="MVT3" s="61"/>
      <c r="MVU3" s="61"/>
      <c r="MVV3" s="61"/>
      <c r="MVW3" s="61"/>
      <c r="MVX3" s="61"/>
      <c r="MVY3" s="61"/>
      <c r="MVZ3" s="61"/>
      <c r="MWA3" s="61"/>
      <c r="MWB3" s="61"/>
      <c r="MWC3" s="61"/>
      <c r="MWD3" s="61"/>
      <c r="MWE3" s="61"/>
      <c r="MWF3" s="61"/>
      <c r="MWG3" s="61"/>
      <c r="MWH3" s="61"/>
      <c r="MWI3" s="61"/>
      <c r="MWJ3" s="61"/>
      <c r="MWK3" s="61"/>
      <c r="MWL3" s="61"/>
      <c r="MWM3" s="61"/>
      <c r="MWN3" s="61"/>
      <c r="MWO3" s="61"/>
      <c r="MWP3" s="61"/>
      <c r="MWQ3" s="61"/>
      <c r="MWR3" s="61"/>
      <c r="MWS3" s="61"/>
      <c r="MWT3" s="61"/>
      <c r="MWU3" s="61"/>
      <c r="MWV3" s="61"/>
      <c r="MWW3" s="61"/>
      <c r="MWX3" s="61"/>
      <c r="MWY3" s="61"/>
      <c r="MWZ3" s="61"/>
      <c r="MXA3" s="61"/>
      <c r="MXB3" s="61"/>
      <c r="MXC3" s="61"/>
      <c r="MXD3" s="61"/>
      <c r="MXE3" s="61"/>
      <c r="MXF3" s="61"/>
      <c r="MXG3" s="61"/>
      <c r="MXH3" s="61"/>
      <c r="MXI3" s="61"/>
      <c r="MXJ3" s="61"/>
      <c r="MXK3" s="61"/>
      <c r="MXL3" s="61"/>
      <c r="MXM3" s="61"/>
      <c r="MXN3" s="61"/>
      <c r="MXO3" s="61"/>
      <c r="MXP3" s="61"/>
      <c r="MXQ3" s="61"/>
      <c r="MXR3" s="61"/>
      <c r="MXS3" s="61"/>
      <c r="MXT3" s="61"/>
      <c r="MXU3" s="61"/>
      <c r="MXV3" s="61"/>
      <c r="MXW3" s="61"/>
      <c r="MXX3" s="61"/>
      <c r="MXY3" s="61"/>
      <c r="MXZ3" s="61"/>
      <c r="MYA3" s="61"/>
      <c r="MYB3" s="61"/>
      <c r="MYC3" s="61"/>
      <c r="MYD3" s="61"/>
      <c r="MYE3" s="61"/>
      <c r="MYF3" s="61"/>
      <c r="MYG3" s="61"/>
      <c r="MYH3" s="61"/>
      <c r="MYI3" s="61"/>
      <c r="MYJ3" s="61"/>
      <c r="MYK3" s="61"/>
      <c r="MYL3" s="61"/>
      <c r="MYM3" s="61"/>
      <c r="MYN3" s="61"/>
      <c r="MYO3" s="61"/>
      <c r="MYP3" s="61"/>
      <c r="MYQ3" s="61"/>
      <c r="MYR3" s="61"/>
      <c r="MYS3" s="61"/>
      <c r="MYT3" s="61"/>
      <c r="MYU3" s="61"/>
      <c r="MYV3" s="61"/>
      <c r="MYW3" s="61"/>
      <c r="MYX3" s="61"/>
      <c r="MYY3" s="61"/>
      <c r="MYZ3" s="61"/>
      <c r="MZA3" s="61"/>
      <c r="MZB3" s="61"/>
      <c r="MZC3" s="61"/>
      <c r="MZD3" s="61"/>
      <c r="MZE3" s="61"/>
      <c r="MZF3" s="61"/>
      <c r="MZG3" s="61"/>
      <c r="MZH3" s="61"/>
      <c r="MZI3" s="61"/>
      <c r="MZJ3" s="61"/>
      <c r="MZK3" s="61"/>
      <c r="MZL3" s="61"/>
      <c r="MZM3" s="61"/>
      <c r="MZN3" s="61"/>
      <c r="MZO3" s="61"/>
      <c r="MZP3" s="61"/>
      <c r="MZQ3" s="61"/>
      <c r="MZR3" s="61"/>
      <c r="MZS3" s="61"/>
      <c r="MZT3" s="61"/>
      <c r="MZU3" s="61"/>
      <c r="MZV3" s="61"/>
      <c r="MZW3" s="61"/>
      <c r="MZX3" s="61"/>
      <c r="MZY3" s="61"/>
      <c r="MZZ3" s="61"/>
      <c r="NAA3" s="61"/>
      <c r="NAB3" s="61"/>
      <c r="NAC3" s="61"/>
      <c r="NAD3" s="61"/>
      <c r="NAE3" s="61"/>
      <c r="NAF3" s="61"/>
      <c r="NAG3" s="61"/>
      <c r="NAH3" s="61"/>
      <c r="NAI3" s="61"/>
      <c r="NAJ3" s="61"/>
      <c r="NAK3" s="61"/>
      <c r="NAL3" s="61"/>
      <c r="NAM3" s="61"/>
      <c r="NAN3" s="61"/>
      <c r="NAO3" s="61"/>
      <c r="NAP3" s="61"/>
      <c r="NAQ3" s="61"/>
      <c r="NAR3" s="61"/>
      <c r="NAS3" s="61"/>
      <c r="NAT3" s="61"/>
      <c r="NAU3" s="61"/>
      <c r="NAV3" s="61"/>
      <c r="NAW3" s="61"/>
      <c r="NAX3" s="61"/>
      <c r="NAY3" s="61"/>
      <c r="NAZ3" s="61"/>
      <c r="NBA3" s="61"/>
      <c r="NBB3" s="61"/>
      <c r="NBC3" s="61"/>
      <c r="NBD3" s="61"/>
      <c r="NBE3" s="61"/>
      <c r="NBF3" s="61"/>
      <c r="NBG3" s="61"/>
      <c r="NBH3" s="61"/>
      <c r="NBI3" s="61"/>
      <c r="NBJ3" s="61"/>
      <c r="NBK3" s="61"/>
      <c r="NBL3" s="61"/>
      <c r="NBM3" s="61"/>
      <c r="NBN3" s="61"/>
      <c r="NBO3" s="61"/>
      <c r="NBP3" s="61"/>
      <c r="NBQ3" s="61"/>
      <c r="NBR3" s="61"/>
      <c r="NBS3" s="61"/>
      <c r="NBT3" s="61"/>
      <c r="NBU3" s="61"/>
      <c r="NBV3" s="61"/>
      <c r="NBW3" s="61"/>
      <c r="NBX3" s="61"/>
      <c r="NBY3" s="61"/>
      <c r="NBZ3" s="61"/>
      <c r="NCA3" s="61"/>
      <c r="NCB3" s="61"/>
      <c r="NCC3" s="61"/>
      <c r="NCD3" s="61"/>
      <c r="NCE3" s="61"/>
      <c r="NCF3" s="61"/>
      <c r="NCG3" s="61"/>
      <c r="NCH3" s="61"/>
      <c r="NCI3" s="61"/>
      <c r="NCJ3" s="61"/>
      <c r="NCK3" s="61"/>
      <c r="NCL3" s="61"/>
      <c r="NCM3" s="61"/>
      <c r="NCN3" s="61"/>
      <c r="NCO3" s="61"/>
      <c r="NCP3" s="61"/>
      <c r="NCQ3" s="61"/>
      <c r="NCR3" s="61"/>
      <c r="NCS3" s="61"/>
      <c r="NCT3" s="61"/>
      <c r="NCU3" s="61"/>
      <c r="NCV3" s="61"/>
      <c r="NCW3" s="61"/>
      <c r="NCX3" s="61"/>
      <c r="NCY3" s="61"/>
      <c r="NCZ3" s="61"/>
      <c r="NDA3" s="61"/>
      <c r="NDB3" s="61"/>
      <c r="NDC3" s="61"/>
      <c r="NDD3" s="61"/>
      <c r="NDE3" s="61"/>
      <c r="NDF3" s="61"/>
      <c r="NDG3" s="61"/>
      <c r="NDH3" s="61"/>
      <c r="NDI3" s="61"/>
      <c r="NDJ3" s="61"/>
      <c r="NDK3" s="61"/>
      <c r="NDL3" s="61"/>
      <c r="NDM3" s="61"/>
      <c r="NDN3" s="61"/>
      <c r="NDO3" s="61"/>
      <c r="NDP3" s="61"/>
      <c r="NDQ3" s="61"/>
      <c r="NDR3" s="61"/>
      <c r="NDS3" s="61"/>
      <c r="NDT3" s="61"/>
      <c r="NDU3" s="61"/>
      <c r="NDV3" s="61"/>
      <c r="NDW3" s="61"/>
      <c r="NDX3" s="61"/>
      <c r="NDY3" s="61"/>
      <c r="NDZ3" s="61"/>
      <c r="NEA3" s="61"/>
      <c r="NEB3" s="61"/>
      <c r="NEC3" s="61"/>
      <c r="NED3" s="61"/>
      <c r="NEE3" s="61"/>
      <c r="NEF3" s="61"/>
      <c r="NEG3" s="61"/>
      <c r="NEH3" s="61"/>
      <c r="NEI3" s="61"/>
      <c r="NEJ3" s="61"/>
      <c r="NEK3" s="61"/>
      <c r="NEL3" s="61"/>
      <c r="NEM3" s="61"/>
      <c r="NEN3" s="61"/>
      <c r="NEO3" s="61"/>
      <c r="NEP3" s="61"/>
      <c r="NEQ3" s="61"/>
      <c r="NER3" s="61"/>
      <c r="NES3" s="61"/>
      <c r="NET3" s="61"/>
      <c r="NEU3" s="61"/>
      <c r="NEV3" s="61"/>
      <c r="NEW3" s="61"/>
      <c r="NEX3" s="61"/>
      <c r="NEY3" s="61"/>
      <c r="NEZ3" s="61"/>
      <c r="NFA3" s="61"/>
      <c r="NFB3" s="61"/>
      <c r="NFC3" s="61"/>
      <c r="NFD3" s="61"/>
      <c r="NFE3" s="61"/>
      <c r="NFF3" s="61"/>
      <c r="NFG3" s="61"/>
      <c r="NFH3" s="61"/>
      <c r="NFI3" s="61"/>
      <c r="NFJ3" s="61"/>
      <c r="NFK3" s="61"/>
      <c r="NFL3" s="61"/>
      <c r="NFM3" s="61"/>
      <c r="NFN3" s="61"/>
      <c r="NFO3" s="61"/>
      <c r="NFP3" s="61"/>
      <c r="NFQ3" s="61"/>
      <c r="NFR3" s="61"/>
      <c r="NFS3" s="61"/>
      <c r="NFT3" s="61"/>
      <c r="NFU3" s="61"/>
      <c r="NFV3" s="61"/>
      <c r="NFW3" s="61"/>
      <c r="NFX3" s="61"/>
      <c r="NFY3" s="61"/>
      <c r="NFZ3" s="61"/>
      <c r="NGA3" s="61"/>
      <c r="NGB3" s="61"/>
      <c r="NGC3" s="61"/>
      <c r="NGD3" s="61"/>
      <c r="NGE3" s="61"/>
      <c r="NGF3" s="61"/>
      <c r="NGG3" s="61"/>
      <c r="NGH3" s="61"/>
      <c r="NGI3" s="61"/>
      <c r="NGJ3" s="61"/>
      <c r="NGK3" s="61"/>
      <c r="NGL3" s="61"/>
      <c r="NGM3" s="61"/>
      <c r="NGN3" s="61"/>
      <c r="NGO3" s="61"/>
      <c r="NGP3" s="61"/>
      <c r="NGQ3" s="61"/>
      <c r="NGR3" s="61"/>
      <c r="NGS3" s="61"/>
      <c r="NGT3" s="61"/>
      <c r="NGU3" s="61"/>
      <c r="NGV3" s="61"/>
      <c r="NGW3" s="61"/>
      <c r="NGX3" s="61"/>
      <c r="NGY3" s="61"/>
      <c r="NGZ3" s="61"/>
      <c r="NHA3" s="61"/>
      <c r="NHB3" s="61"/>
      <c r="NHC3" s="61"/>
      <c r="NHD3" s="61"/>
      <c r="NHE3" s="61"/>
      <c r="NHF3" s="61"/>
      <c r="NHG3" s="61"/>
      <c r="NHH3" s="61"/>
      <c r="NHI3" s="61"/>
      <c r="NHJ3" s="61"/>
      <c r="NHK3" s="61"/>
      <c r="NHL3" s="61"/>
      <c r="NHM3" s="61"/>
      <c r="NHN3" s="61"/>
      <c r="NHO3" s="61"/>
      <c r="NHP3" s="61"/>
      <c r="NHQ3" s="61"/>
      <c r="NHR3" s="61"/>
      <c r="NHS3" s="61"/>
      <c r="NHT3" s="61"/>
      <c r="NHU3" s="61"/>
      <c r="NHV3" s="61"/>
      <c r="NHW3" s="61"/>
      <c r="NHX3" s="61"/>
      <c r="NHY3" s="61"/>
      <c r="NHZ3" s="61"/>
      <c r="NIA3" s="61"/>
      <c r="NIB3" s="61"/>
      <c r="NIC3" s="61"/>
      <c r="NID3" s="61"/>
      <c r="NIE3" s="61"/>
      <c r="NIF3" s="61"/>
      <c r="NIG3" s="61"/>
      <c r="NIH3" s="61"/>
      <c r="NII3" s="61"/>
      <c r="NIJ3" s="61"/>
      <c r="NIK3" s="61"/>
      <c r="NIL3" s="61"/>
      <c r="NIM3" s="61"/>
      <c r="NIN3" s="61"/>
      <c r="NIO3" s="61"/>
      <c r="NIP3" s="61"/>
      <c r="NIQ3" s="61"/>
      <c r="NIR3" s="61"/>
      <c r="NIS3" s="61"/>
      <c r="NIT3" s="61"/>
      <c r="NIU3" s="61"/>
      <c r="NIV3" s="61"/>
      <c r="NIW3" s="61"/>
      <c r="NIX3" s="61"/>
      <c r="NIY3" s="61"/>
      <c r="NIZ3" s="61"/>
      <c r="NJA3" s="61"/>
      <c r="NJB3" s="61"/>
      <c r="NJC3" s="61"/>
      <c r="NJD3" s="61"/>
      <c r="NJE3" s="61"/>
      <c r="NJF3" s="61"/>
      <c r="NJG3" s="61"/>
      <c r="NJH3" s="61"/>
      <c r="NJI3" s="61"/>
      <c r="NJJ3" s="61"/>
      <c r="NJK3" s="61"/>
      <c r="NJL3" s="61"/>
      <c r="NJM3" s="61"/>
      <c r="NJN3" s="61"/>
      <c r="NJO3" s="61"/>
      <c r="NJP3" s="61"/>
      <c r="NJQ3" s="61"/>
      <c r="NJR3" s="61"/>
      <c r="NJS3" s="61"/>
      <c r="NJT3" s="61"/>
      <c r="NJU3" s="61"/>
      <c r="NJV3" s="61"/>
      <c r="NJW3" s="61"/>
      <c r="NJX3" s="61"/>
      <c r="NJY3" s="61"/>
      <c r="NJZ3" s="61"/>
      <c r="NKA3" s="61"/>
      <c r="NKB3" s="61"/>
      <c r="NKC3" s="61"/>
      <c r="NKD3" s="61"/>
      <c r="NKE3" s="61"/>
      <c r="NKF3" s="61"/>
      <c r="NKG3" s="61"/>
      <c r="NKH3" s="61"/>
      <c r="NKI3" s="61"/>
      <c r="NKJ3" s="61"/>
      <c r="NKK3" s="61"/>
      <c r="NKL3" s="61"/>
      <c r="NKM3" s="61"/>
      <c r="NKN3" s="61"/>
      <c r="NKO3" s="61"/>
      <c r="NKP3" s="61"/>
      <c r="NKQ3" s="61"/>
      <c r="NKR3" s="61"/>
      <c r="NKS3" s="61"/>
      <c r="NKT3" s="61"/>
      <c r="NKU3" s="61"/>
      <c r="NKV3" s="61"/>
      <c r="NKW3" s="61"/>
      <c r="NKX3" s="61"/>
      <c r="NKY3" s="61"/>
      <c r="NKZ3" s="61"/>
      <c r="NLA3" s="61"/>
      <c r="NLB3" s="61"/>
      <c r="NLC3" s="61"/>
      <c r="NLD3" s="61"/>
      <c r="NLE3" s="61"/>
      <c r="NLF3" s="61"/>
      <c r="NLG3" s="61"/>
      <c r="NLH3" s="61"/>
      <c r="NLI3" s="61"/>
      <c r="NLJ3" s="61"/>
      <c r="NLK3" s="61"/>
      <c r="NLL3" s="61"/>
      <c r="NLM3" s="61"/>
      <c r="NLN3" s="61"/>
      <c r="NLO3" s="61"/>
      <c r="NLP3" s="61"/>
      <c r="NLQ3" s="61"/>
      <c r="NLR3" s="61"/>
      <c r="NLS3" s="61"/>
      <c r="NLT3" s="61"/>
      <c r="NLU3" s="61"/>
      <c r="NLV3" s="61"/>
      <c r="NLW3" s="61"/>
      <c r="NLX3" s="61"/>
      <c r="NLY3" s="61"/>
      <c r="NLZ3" s="61"/>
      <c r="NMA3" s="61"/>
      <c r="NMB3" s="61"/>
      <c r="NMC3" s="61"/>
      <c r="NMD3" s="61"/>
      <c r="NME3" s="61"/>
      <c r="NMF3" s="61"/>
      <c r="NMG3" s="61"/>
      <c r="NMH3" s="61"/>
      <c r="NMI3" s="61"/>
      <c r="NMJ3" s="61"/>
      <c r="NMK3" s="61"/>
      <c r="NML3" s="61"/>
      <c r="NMM3" s="61"/>
      <c r="NMN3" s="61"/>
      <c r="NMO3" s="61"/>
      <c r="NMP3" s="61"/>
      <c r="NMQ3" s="61"/>
      <c r="NMR3" s="61"/>
      <c r="NMS3" s="61"/>
      <c r="NMT3" s="61"/>
      <c r="NMU3" s="61"/>
      <c r="NMV3" s="61"/>
      <c r="NMW3" s="61"/>
      <c r="NMX3" s="61"/>
      <c r="NMY3" s="61"/>
      <c r="NMZ3" s="61"/>
      <c r="NNA3" s="61"/>
      <c r="NNB3" s="61"/>
      <c r="NNC3" s="61"/>
      <c r="NND3" s="61"/>
      <c r="NNE3" s="61"/>
      <c r="NNF3" s="61"/>
      <c r="NNG3" s="61"/>
      <c r="NNH3" s="61"/>
      <c r="NNI3" s="61"/>
      <c r="NNJ3" s="61"/>
      <c r="NNK3" s="61"/>
      <c r="NNL3" s="61"/>
      <c r="NNM3" s="61"/>
      <c r="NNN3" s="61"/>
      <c r="NNO3" s="61"/>
      <c r="NNP3" s="61"/>
      <c r="NNQ3" s="61"/>
      <c r="NNR3" s="61"/>
      <c r="NNS3" s="61"/>
      <c r="NNT3" s="61"/>
      <c r="NNU3" s="61"/>
      <c r="NNV3" s="61"/>
      <c r="NNW3" s="61"/>
      <c r="NNX3" s="61"/>
      <c r="NNY3" s="61"/>
      <c r="NNZ3" s="61"/>
      <c r="NOA3" s="61"/>
      <c r="NOB3" s="61"/>
      <c r="NOC3" s="61"/>
      <c r="NOD3" s="61"/>
      <c r="NOE3" s="61"/>
      <c r="NOF3" s="61"/>
      <c r="NOG3" s="61"/>
      <c r="NOH3" s="61"/>
      <c r="NOI3" s="61"/>
      <c r="NOJ3" s="61"/>
      <c r="NOK3" s="61"/>
      <c r="NOL3" s="61"/>
      <c r="NOM3" s="61"/>
      <c r="NON3" s="61"/>
      <c r="NOO3" s="61"/>
      <c r="NOP3" s="61"/>
      <c r="NOQ3" s="61"/>
      <c r="NOR3" s="61"/>
      <c r="NOS3" s="61"/>
      <c r="NOT3" s="61"/>
      <c r="NOU3" s="61"/>
      <c r="NOV3" s="61"/>
      <c r="NOW3" s="61"/>
      <c r="NOX3" s="61"/>
      <c r="NOY3" s="61"/>
      <c r="NOZ3" s="61"/>
      <c r="NPA3" s="61"/>
      <c r="NPB3" s="61"/>
      <c r="NPC3" s="61"/>
      <c r="NPD3" s="61"/>
      <c r="NPE3" s="61"/>
      <c r="NPF3" s="61"/>
      <c r="NPG3" s="61"/>
      <c r="NPH3" s="61"/>
      <c r="NPI3" s="61"/>
      <c r="NPJ3" s="61"/>
      <c r="NPK3" s="61"/>
      <c r="NPL3" s="61"/>
      <c r="NPM3" s="61"/>
      <c r="NPN3" s="61"/>
      <c r="NPO3" s="61"/>
      <c r="NPP3" s="61"/>
      <c r="NPQ3" s="61"/>
      <c r="NPR3" s="61"/>
      <c r="NPS3" s="61"/>
      <c r="NPT3" s="61"/>
      <c r="NPU3" s="61"/>
      <c r="NPV3" s="61"/>
      <c r="NPW3" s="61"/>
      <c r="NPX3" s="61"/>
      <c r="NPY3" s="61"/>
      <c r="NPZ3" s="61"/>
      <c r="NQA3" s="61"/>
      <c r="NQB3" s="61"/>
      <c r="NQC3" s="61"/>
      <c r="NQD3" s="61"/>
      <c r="NQE3" s="61"/>
      <c r="NQF3" s="61"/>
      <c r="NQG3" s="61"/>
      <c r="NQH3" s="61"/>
      <c r="NQI3" s="61"/>
      <c r="NQJ3" s="61"/>
      <c r="NQK3" s="61"/>
      <c r="NQL3" s="61"/>
      <c r="NQM3" s="61"/>
      <c r="NQN3" s="61"/>
      <c r="NQO3" s="61"/>
      <c r="NQP3" s="61"/>
      <c r="NQQ3" s="61"/>
      <c r="NQR3" s="61"/>
      <c r="NQS3" s="61"/>
      <c r="NQT3" s="61"/>
      <c r="NQU3" s="61"/>
      <c r="NQV3" s="61"/>
      <c r="NQW3" s="61"/>
      <c r="NQX3" s="61"/>
      <c r="NQY3" s="61"/>
      <c r="NQZ3" s="61"/>
      <c r="NRA3" s="61"/>
      <c r="NRB3" s="61"/>
      <c r="NRC3" s="61"/>
      <c r="NRD3" s="61"/>
      <c r="NRE3" s="61"/>
      <c r="NRF3" s="61"/>
      <c r="NRG3" s="61"/>
      <c r="NRH3" s="61"/>
      <c r="NRI3" s="61"/>
      <c r="NRJ3" s="61"/>
      <c r="NRK3" s="61"/>
      <c r="NRL3" s="61"/>
      <c r="NRM3" s="61"/>
      <c r="NRN3" s="61"/>
      <c r="NRO3" s="61"/>
      <c r="NRP3" s="61"/>
      <c r="NRQ3" s="61"/>
      <c r="NRR3" s="61"/>
      <c r="NRS3" s="61"/>
      <c r="NRT3" s="61"/>
      <c r="NRU3" s="61"/>
      <c r="NRV3" s="61"/>
      <c r="NRW3" s="61"/>
      <c r="NRX3" s="61"/>
      <c r="NRY3" s="61"/>
      <c r="NRZ3" s="61"/>
      <c r="NSA3" s="61"/>
      <c r="NSB3" s="61"/>
      <c r="NSC3" s="61"/>
      <c r="NSD3" s="61"/>
      <c r="NSE3" s="61"/>
      <c r="NSF3" s="61"/>
      <c r="NSG3" s="61"/>
      <c r="NSH3" s="61"/>
      <c r="NSI3" s="61"/>
      <c r="NSJ3" s="61"/>
      <c r="NSK3" s="61"/>
      <c r="NSL3" s="61"/>
      <c r="NSM3" s="61"/>
      <c r="NSN3" s="61"/>
      <c r="NSO3" s="61"/>
      <c r="NSP3" s="61"/>
      <c r="NSQ3" s="61"/>
      <c r="NSR3" s="61"/>
      <c r="NSS3" s="61"/>
      <c r="NST3" s="61"/>
      <c r="NSU3" s="61"/>
      <c r="NSV3" s="61"/>
      <c r="NSW3" s="61"/>
      <c r="NSX3" s="61"/>
      <c r="NSY3" s="61"/>
      <c r="NSZ3" s="61"/>
      <c r="NTA3" s="61"/>
      <c r="NTB3" s="61"/>
      <c r="NTC3" s="61"/>
      <c r="NTD3" s="61"/>
      <c r="NTE3" s="61"/>
      <c r="NTF3" s="61"/>
      <c r="NTG3" s="61"/>
      <c r="NTH3" s="61"/>
      <c r="NTI3" s="61"/>
      <c r="NTJ3" s="61"/>
      <c r="NTK3" s="61"/>
      <c r="NTL3" s="61"/>
      <c r="NTM3" s="61"/>
      <c r="NTN3" s="61"/>
      <c r="NTO3" s="61"/>
      <c r="NTP3" s="61"/>
      <c r="NTQ3" s="61"/>
      <c r="NTR3" s="61"/>
      <c r="NTS3" s="61"/>
      <c r="NTT3" s="61"/>
      <c r="NTU3" s="61"/>
      <c r="NTV3" s="61"/>
      <c r="NTW3" s="61"/>
      <c r="NTX3" s="61"/>
      <c r="NTY3" s="61"/>
      <c r="NTZ3" s="61"/>
      <c r="NUA3" s="61"/>
      <c r="NUB3" s="61"/>
      <c r="NUC3" s="61"/>
      <c r="NUD3" s="61"/>
      <c r="NUE3" s="61"/>
      <c r="NUF3" s="61"/>
      <c r="NUG3" s="61"/>
      <c r="NUH3" s="61"/>
      <c r="NUI3" s="61"/>
      <c r="NUJ3" s="61"/>
      <c r="NUK3" s="61"/>
      <c r="NUL3" s="61"/>
      <c r="NUM3" s="61"/>
      <c r="NUN3" s="61"/>
      <c r="NUO3" s="61"/>
      <c r="NUP3" s="61"/>
      <c r="NUQ3" s="61"/>
      <c r="NUR3" s="61"/>
      <c r="NUS3" s="61"/>
      <c r="NUT3" s="61"/>
      <c r="NUU3" s="61"/>
      <c r="NUV3" s="61"/>
      <c r="NUW3" s="61"/>
      <c r="NUX3" s="61"/>
      <c r="NUY3" s="61"/>
      <c r="NUZ3" s="61"/>
      <c r="NVA3" s="61"/>
      <c r="NVB3" s="61"/>
      <c r="NVC3" s="61"/>
      <c r="NVD3" s="61"/>
      <c r="NVE3" s="61"/>
      <c r="NVF3" s="61"/>
      <c r="NVG3" s="61"/>
      <c r="NVH3" s="61"/>
      <c r="NVI3" s="61"/>
      <c r="NVJ3" s="61"/>
      <c r="NVK3" s="61"/>
      <c r="NVL3" s="61"/>
      <c r="NVM3" s="61"/>
      <c r="NVN3" s="61"/>
      <c r="NVO3" s="61"/>
      <c r="NVP3" s="61"/>
      <c r="NVQ3" s="61"/>
      <c r="NVR3" s="61"/>
      <c r="NVS3" s="61"/>
      <c r="NVT3" s="61"/>
      <c r="NVU3" s="61"/>
      <c r="NVV3" s="61"/>
      <c r="NVW3" s="61"/>
      <c r="NVX3" s="61"/>
      <c r="NVY3" s="61"/>
      <c r="NVZ3" s="61"/>
      <c r="NWA3" s="61"/>
      <c r="NWB3" s="61"/>
      <c r="NWC3" s="61"/>
      <c r="NWD3" s="61"/>
      <c r="NWE3" s="61"/>
      <c r="NWF3" s="61"/>
      <c r="NWG3" s="61"/>
      <c r="NWH3" s="61"/>
      <c r="NWI3" s="61"/>
      <c r="NWJ3" s="61"/>
      <c r="NWK3" s="61"/>
      <c r="NWL3" s="61"/>
      <c r="NWM3" s="61"/>
      <c r="NWN3" s="61"/>
      <c r="NWO3" s="61"/>
      <c r="NWP3" s="61"/>
      <c r="NWQ3" s="61"/>
      <c r="NWR3" s="61"/>
      <c r="NWS3" s="61"/>
      <c r="NWT3" s="61"/>
      <c r="NWU3" s="61"/>
      <c r="NWV3" s="61"/>
      <c r="NWW3" s="61"/>
      <c r="NWX3" s="61"/>
      <c r="NWY3" s="61"/>
      <c r="NWZ3" s="61"/>
      <c r="NXA3" s="61"/>
      <c r="NXB3" s="61"/>
      <c r="NXC3" s="61"/>
      <c r="NXD3" s="61"/>
      <c r="NXE3" s="61"/>
      <c r="NXF3" s="61"/>
      <c r="NXG3" s="61"/>
      <c r="NXH3" s="61"/>
      <c r="NXI3" s="61"/>
      <c r="NXJ3" s="61"/>
      <c r="NXK3" s="61"/>
      <c r="NXL3" s="61"/>
      <c r="NXM3" s="61"/>
      <c r="NXN3" s="61"/>
      <c r="NXO3" s="61"/>
      <c r="NXP3" s="61"/>
      <c r="NXQ3" s="61"/>
      <c r="NXR3" s="61"/>
      <c r="NXS3" s="61"/>
      <c r="NXT3" s="61"/>
      <c r="NXU3" s="61"/>
      <c r="NXV3" s="61"/>
      <c r="NXW3" s="61"/>
      <c r="NXX3" s="61"/>
      <c r="NXY3" s="61"/>
      <c r="NXZ3" s="61"/>
      <c r="NYA3" s="61"/>
      <c r="NYB3" s="61"/>
      <c r="NYC3" s="61"/>
      <c r="NYD3" s="61"/>
      <c r="NYE3" s="61"/>
      <c r="NYF3" s="61"/>
      <c r="NYG3" s="61"/>
      <c r="NYH3" s="61"/>
      <c r="NYI3" s="61"/>
      <c r="NYJ3" s="61"/>
      <c r="NYK3" s="61"/>
      <c r="NYL3" s="61"/>
      <c r="NYM3" s="61"/>
      <c r="NYN3" s="61"/>
      <c r="NYO3" s="61"/>
      <c r="NYP3" s="61"/>
      <c r="NYQ3" s="61"/>
      <c r="NYR3" s="61"/>
      <c r="NYS3" s="61"/>
      <c r="NYT3" s="61"/>
      <c r="NYU3" s="61"/>
      <c r="NYV3" s="61"/>
      <c r="NYW3" s="61"/>
      <c r="NYX3" s="61"/>
      <c r="NYY3" s="61"/>
      <c r="NYZ3" s="61"/>
      <c r="NZA3" s="61"/>
      <c r="NZB3" s="61"/>
      <c r="NZC3" s="61"/>
      <c r="NZD3" s="61"/>
      <c r="NZE3" s="61"/>
      <c r="NZF3" s="61"/>
      <c r="NZG3" s="61"/>
      <c r="NZH3" s="61"/>
      <c r="NZI3" s="61"/>
      <c r="NZJ3" s="61"/>
      <c r="NZK3" s="61"/>
      <c r="NZL3" s="61"/>
      <c r="NZM3" s="61"/>
      <c r="NZN3" s="61"/>
      <c r="NZO3" s="61"/>
      <c r="NZP3" s="61"/>
      <c r="NZQ3" s="61"/>
      <c r="NZR3" s="61"/>
      <c r="NZS3" s="61"/>
      <c r="NZT3" s="61"/>
      <c r="NZU3" s="61"/>
      <c r="NZV3" s="61"/>
      <c r="NZW3" s="61"/>
      <c r="NZX3" s="61"/>
      <c r="NZY3" s="61"/>
      <c r="NZZ3" s="61"/>
      <c r="OAA3" s="61"/>
      <c r="OAB3" s="61"/>
      <c r="OAC3" s="61"/>
      <c r="OAD3" s="61"/>
      <c r="OAE3" s="61"/>
      <c r="OAF3" s="61"/>
      <c r="OAG3" s="61"/>
      <c r="OAH3" s="61"/>
      <c r="OAI3" s="61"/>
      <c r="OAJ3" s="61"/>
      <c r="OAK3" s="61"/>
      <c r="OAL3" s="61"/>
      <c r="OAM3" s="61"/>
      <c r="OAN3" s="61"/>
      <c r="OAO3" s="61"/>
      <c r="OAP3" s="61"/>
      <c r="OAQ3" s="61"/>
      <c r="OAR3" s="61"/>
      <c r="OAS3" s="61"/>
      <c r="OAT3" s="61"/>
      <c r="OAU3" s="61"/>
      <c r="OAV3" s="61"/>
      <c r="OAW3" s="61"/>
      <c r="OAX3" s="61"/>
      <c r="OAY3" s="61"/>
      <c r="OAZ3" s="61"/>
      <c r="OBA3" s="61"/>
      <c r="OBB3" s="61"/>
      <c r="OBC3" s="61"/>
      <c r="OBD3" s="61"/>
      <c r="OBE3" s="61"/>
      <c r="OBF3" s="61"/>
      <c r="OBG3" s="61"/>
      <c r="OBH3" s="61"/>
      <c r="OBI3" s="61"/>
      <c r="OBJ3" s="61"/>
      <c r="OBK3" s="61"/>
      <c r="OBL3" s="61"/>
      <c r="OBM3" s="61"/>
      <c r="OBN3" s="61"/>
      <c r="OBO3" s="61"/>
      <c r="OBP3" s="61"/>
      <c r="OBQ3" s="61"/>
      <c r="OBR3" s="61"/>
      <c r="OBS3" s="61"/>
      <c r="OBT3" s="61"/>
      <c r="OBU3" s="61"/>
      <c r="OBV3" s="61"/>
      <c r="OBW3" s="61"/>
      <c r="OBX3" s="61"/>
      <c r="OBY3" s="61"/>
      <c r="OBZ3" s="61"/>
      <c r="OCA3" s="61"/>
      <c r="OCB3" s="61"/>
      <c r="OCC3" s="61"/>
      <c r="OCD3" s="61"/>
      <c r="OCE3" s="61"/>
      <c r="OCF3" s="61"/>
      <c r="OCG3" s="61"/>
      <c r="OCH3" s="61"/>
      <c r="OCI3" s="61"/>
      <c r="OCJ3" s="61"/>
      <c r="OCK3" s="61"/>
      <c r="OCL3" s="61"/>
      <c r="OCM3" s="61"/>
      <c r="OCN3" s="61"/>
      <c r="OCO3" s="61"/>
      <c r="OCP3" s="61"/>
      <c r="OCQ3" s="61"/>
      <c r="OCR3" s="61"/>
      <c r="OCS3" s="61"/>
      <c r="OCT3" s="61"/>
      <c r="OCU3" s="61"/>
      <c r="OCV3" s="61"/>
      <c r="OCW3" s="61"/>
      <c r="OCX3" s="61"/>
      <c r="OCY3" s="61"/>
      <c r="OCZ3" s="61"/>
      <c r="ODA3" s="61"/>
      <c r="ODB3" s="61"/>
      <c r="ODC3" s="61"/>
      <c r="ODD3" s="61"/>
      <c r="ODE3" s="61"/>
      <c r="ODF3" s="61"/>
      <c r="ODG3" s="61"/>
      <c r="ODH3" s="61"/>
      <c r="ODI3" s="61"/>
      <c r="ODJ3" s="61"/>
      <c r="ODK3" s="61"/>
      <c r="ODL3" s="61"/>
      <c r="ODM3" s="61"/>
      <c r="ODN3" s="61"/>
      <c r="ODO3" s="61"/>
      <c r="ODP3" s="61"/>
      <c r="ODQ3" s="61"/>
      <c r="ODR3" s="61"/>
      <c r="ODS3" s="61"/>
      <c r="ODT3" s="61"/>
      <c r="ODU3" s="61"/>
      <c r="ODV3" s="61"/>
      <c r="ODW3" s="61"/>
      <c r="ODX3" s="61"/>
      <c r="ODY3" s="61"/>
      <c r="ODZ3" s="61"/>
      <c r="OEA3" s="61"/>
      <c r="OEB3" s="61"/>
      <c r="OEC3" s="61"/>
      <c r="OED3" s="61"/>
      <c r="OEE3" s="61"/>
      <c r="OEF3" s="61"/>
      <c r="OEG3" s="61"/>
      <c r="OEH3" s="61"/>
      <c r="OEI3" s="61"/>
      <c r="OEJ3" s="61"/>
      <c r="OEK3" s="61"/>
      <c r="OEL3" s="61"/>
      <c r="OEM3" s="61"/>
      <c r="OEN3" s="61"/>
      <c r="OEO3" s="61"/>
      <c r="OEP3" s="61"/>
      <c r="OEQ3" s="61"/>
      <c r="OER3" s="61"/>
      <c r="OES3" s="61"/>
      <c r="OET3" s="61"/>
      <c r="OEU3" s="61"/>
      <c r="OEV3" s="61"/>
      <c r="OEW3" s="61"/>
      <c r="OEX3" s="61"/>
      <c r="OEY3" s="61"/>
      <c r="OEZ3" s="61"/>
      <c r="OFA3" s="61"/>
      <c r="OFB3" s="61"/>
      <c r="OFC3" s="61"/>
      <c r="OFD3" s="61"/>
      <c r="OFE3" s="61"/>
      <c r="OFF3" s="61"/>
      <c r="OFG3" s="61"/>
      <c r="OFH3" s="61"/>
      <c r="OFI3" s="61"/>
      <c r="OFJ3" s="61"/>
      <c r="OFK3" s="61"/>
      <c r="OFL3" s="61"/>
      <c r="OFM3" s="61"/>
      <c r="OFN3" s="61"/>
      <c r="OFO3" s="61"/>
      <c r="OFP3" s="61"/>
      <c r="OFQ3" s="61"/>
      <c r="OFR3" s="61"/>
      <c r="OFS3" s="61"/>
      <c r="OFT3" s="61"/>
      <c r="OFU3" s="61"/>
      <c r="OFV3" s="61"/>
      <c r="OFW3" s="61"/>
      <c r="OFX3" s="61"/>
      <c r="OFY3" s="61"/>
      <c r="OFZ3" s="61"/>
      <c r="OGA3" s="61"/>
      <c r="OGB3" s="61"/>
      <c r="OGC3" s="61"/>
      <c r="OGD3" s="61"/>
      <c r="OGE3" s="61"/>
      <c r="OGF3" s="61"/>
      <c r="OGG3" s="61"/>
      <c r="OGH3" s="61"/>
      <c r="OGI3" s="61"/>
      <c r="OGJ3" s="61"/>
      <c r="OGK3" s="61"/>
      <c r="OGL3" s="61"/>
      <c r="OGM3" s="61"/>
      <c r="OGN3" s="61"/>
      <c r="OGO3" s="61"/>
      <c r="OGP3" s="61"/>
      <c r="OGQ3" s="61"/>
      <c r="OGR3" s="61"/>
      <c r="OGS3" s="61"/>
      <c r="OGT3" s="61"/>
      <c r="OGU3" s="61"/>
      <c r="OGV3" s="61"/>
      <c r="OGW3" s="61"/>
      <c r="OGX3" s="61"/>
      <c r="OGY3" s="61"/>
      <c r="OGZ3" s="61"/>
      <c r="OHA3" s="61"/>
      <c r="OHB3" s="61"/>
      <c r="OHC3" s="61"/>
      <c r="OHD3" s="61"/>
      <c r="OHE3" s="61"/>
      <c r="OHF3" s="61"/>
      <c r="OHG3" s="61"/>
      <c r="OHH3" s="61"/>
      <c r="OHI3" s="61"/>
      <c r="OHJ3" s="61"/>
      <c r="OHK3" s="61"/>
      <c r="OHL3" s="61"/>
      <c r="OHM3" s="61"/>
      <c r="OHN3" s="61"/>
      <c r="OHO3" s="61"/>
      <c r="OHP3" s="61"/>
      <c r="OHQ3" s="61"/>
      <c r="OHR3" s="61"/>
      <c r="OHS3" s="61"/>
      <c r="OHT3" s="61"/>
      <c r="OHU3" s="61"/>
      <c r="OHV3" s="61"/>
      <c r="OHW3" s="61"/>
      <c r="OHX3" s="61"/>
      <c r="OHY3" s="61"/>
      <c r="OHZ3" s="61"/>
      <c r="OIA3" s="61"/>
      <c r="OIB3" s="61"/>
      <c r="OIC3" s="61"/>
      <c r="OID3" s="61"/>
      <c r="OIE3" s="61"/>
      <c r="OIF3" s="61"/>
      <c r="OIG3" s="61"/>
      <c r="OIH3" s="61"/>
      <c r="OII3" s="61"/>
      <c r="OIJ3" s="61"/>
      <c r="OIK3" s="61"/>
      <c r="OIL3" s="61"/>
      <c r="OIM3" s="61"/>
      <c r="OIN3" s="61"/>
      <c r="OIO3" s="61"/>
      <c r="OIP3" s="61"/>
      <c r="OIQ3" s="61"/>
      <c r="OIR3" s="61"/>
      <c r="OIS3" s="61"/>
      <c r="OIT3" s="61"/>
      <c r="OIU3" s="61"/>
      <c r="OIV3" s="61"/>
      <c r="OIW3" s="61"/>
      <c r="OIX3" s="61"/>
      <c r="OIY3" s="61"/>
      <c r="OIZ3" s="61"/>
      <c r="OJA3" s="61"/>
      <c r="OJB3" s="61"/>
      <c r="OJC3" s="61"/>
      <c r="OJD3" s="61"/>
      <c r="OJE3" s="61"/>
      <c r="OJF3" s="61"/>
      <c r="OJG3" s="61"/>
      <c r="OJH3" s="61"/>
      <c r="OJI3" s="61"/>
      <c r="OJJ3" s="61"/>
      <c r="OJK3" s="61"/>
      <c r="OJL3" s="61"/>
      <c r="OJM3" s="61"/>
      <c r="OJN3" s="61"/>
      <c r="OJO3" s="61"/>
      <c r="OJP3" s="61"/>
      <c r="OJQ3" s="61"/>
      <c r="OJR3" s="61"/>
      <c r="OJS3" s="61"/>
      <c r="OJT3" s="61"/>
      <c r="OJU3" s="61"/>
      <c r="OJV3" s="61"/>
      <c r="OJW3" s="61"/>
      <c r="OJX3" s="61"/>
      <c r="OJY3" s="61"/>
      <c r="OJZ3" s="61"/>
      <c r="OKA3" s="61"/>
      <c r="OKB3" s="61"/>
      <c r="OKC3" s="61"/>
      <c r="OKD3" s="61"/>
      <c r="OKE3" s="61"/>
      <c r="OKF3" s="61"/>
      <c r="OKG3" s="61"/>
      <c r="OKH3" s="61"/>
      <c r="OKI3" s="61"/>
      <c r="OKJ3" s="61"/>
      <c r="OKK3" s="61"/>
      <c r="OKL3" s="61"/>
      <c r="OKM3" s="61"/>
      <c r="OKN3" s="61"/>
      <c r="OKO3" s="61"/>
      <c r="OKP3" s="61"/>
      <c r="OKQ3" s="61"/>
      <c r="OKR3" s="61"/>
      <c r="OKS3" s="61"/>
      <c r="OKT3" s="61"/>
      <c r="OKU3" s="61"/>
      <c r="OKV3" s="61"/>
      <c r="OKW3" s="61"/>
      <c r="OKX3" s="61"/>
      <c r="OKY3" s="61"/>
      <c r="OKZ3" s="61"/>
      <c r="OLA3" s="61"/>
      <c r="OLB3" s="61"/>
      <c r="OLC3" s="61"/>
      <c r="OLD3" s="61"/>
      <c r="OLE3" s="61"/>
      <c r="OLF3" s="61"/>
      <c r="OLG3" s="61"/>
      <c r="OLH3" s="61"/>
      <c r="OLI3" s="61"/>
      <c r="OLJ3" s="61"/>
      <c r="OLK3" s="61"/>
      <c r="OLL3" s="61"/>
      <c r="OLM3" s="61"/>
      <c r="OLN3" s="61"/>
      <c r="OLO3" s="61"/>
      <c r="OLP3" s="61"/>
      <c r="OLQ3" s="61"/>
      <c r="OLR3" s="61"/>
      <c r="OLS3" s="61"/>
      <c r="OLT3" s="61"/>
      <c r="OLU3" s="61"/>
      <c r="OLV3" s="61"/>
      <c r="OLW3" s="61"/>
      <c r="OLX3" s="61"/>
      <c r="OLY3" s="61"/>
      <c r="OLZ3" s="61"/>
      <c r="OMA3" s="61"/>
      <c r="OMB3" s="61"/>
      <c r="OMC3" s="61"/>
      <c r="OMD3" s="61"/>
      <c r="OME3" s="61"/>
      <c r="OMF3" s="61"/>
      <c r="OMG3" s="61"/>
      <c r="OMH3" s="61"/>
      <c r="OMI3" s="61"/>
      <c r="OMJ3" s="61"/>
      <c r="OMK3" s="61"/>
      <c r="OML3" s="61"/>
      <c r="OMM3" s="61"/>
      <c r="OMN3" s="61"/>
      <c r="OMO3" s="61"/>
      <c r="OMP3" s="61"/>
      <c r="OMQ3" s="61"/>
      <c r="OMR3" s="61"/>
      <c r="OMS3" s="61"/>
      <c r="OMT3" s="61"/>
      <c r="OMU3" s="61"/>
      <c r="OMV3" s="61"/>
      <c r="OMW3" s="61"/>
      <c r="OMX3" s="61"/>
      <c r="OMY3" s="61"/>
      <c r="OMZ3" s="61"/>
      <c r="ONA3" s="61"/>
      <c r="ONB3" s="61"/>
      <c r="ONC3" s="61"/>
      <c r="OND3" s="61"/>
      <c r="ONE3" s="61"/>
      <c r="ONF3" s="61"/>
      <c r="ONG3" s="61"/>
      <c r="ONH3" s="61"/>
      <c r="ONI3" s="61"/>
      <c r="ONJ3" s="61"/>
      <c r="ONK3" s="61"/>
      <c r="ONL3" s="61"/>
      <c r="ONM3" s="61"/>
      <c r="ONN3" s="61"/>
      <c r="ONO3" s="61"/>
      <c r="ONP3" s="61"/>
      <c r="ONQ3" s="61"/>
      <c r="ONR3" s="61"/>
      <c r="ONS3" s="61"/>
      <c r="ONT3" s="61"/>
      <c r="ONU3" s="61"/>
      <c r="ONV3" s="61"/>
      <c r="ONW3" s="61"/>
      <c r="ONX3" s="61"/>
      <c r="ONY3" s="61"/>
      <c r="ONZ3" s="61"/>
      <c r="OOA3" s="61"/>
      <c r="OOB3" s="61"/>
      <c r="OOC3" s="61"/>
      <c r="OOD3" s="61"/>
      <c r="OOE3" s="61"/>
      <c r="OOF3" s="61"/>
      <c r="OOG3" s="61"/>
      <c r="OOH3" s="61"/>
      <c r="OOI3" s="61"/>
      <c r="OOJ3" s="61"/>
      <c r="OOK3" s="61"/>
      <c r="OOL3" s="61"/>
      <c r="OOM3" s="61"/>
      <c r="OON3" s="61"/>
      <c r="OOO3" s="61"/>
      <c r="OOP3" s="61"/>
      <c r="OOQ3" s="61"/>
      <c r="OOR3" s="61"/>
      <c r="OOS3" s="61"/>
      <c r="OOT3" s="61"/>
      <c r="OOU3" s="61"/>
      <c r="OOV3" s="61"/>
      <c r="OOW3" s="61"/>
      <c r="OOX3" s="61"/>
      <c r="OOY3" s="61"/>
      <c r="OOZ3" s="61"/>
      <c r="OPA3" s="61"/>
      <c r="OPB3" s="61"/>
      <c r="OPC3" s="61"/>
      <c r="OPD3" s="61"/>
      <c r="OPE3" s="61"/>
      <c r="OPF3" s="61"/>
      <c r="OPG3" s="61"/>
      <c r="OPH3" s="61"/>
      <c r="OPI3" s="61"/>
      <c r="OPJ3" s="61"/>
      <c r="OPK3" s="61"/>
      <c r="OPL3" s="61"/>
      <c r="OPM3" s="61"/>
      <c r="OPN3" s="61"/>
      <c r="OPO3" s="61"/>
      <c r="OPP3" s="61"/>
      <c r="OPQ3" s="61"/>
      <c r="OPR3" s="61"/>
      <c r="OPS3" s="61"/>
      <c r="OPT3" s="61"/>
      <c r="OPU3" s="61"/>
      <c r="OPV3" s="61"/>
      <c r="OPW3" s="61"/>
      <c r="OPX3" s="61"/>
      <c r="OPY3" s="61"/>
      <c r="OPZ3" s="61"/>
      <c r="OQA3" s="61"/>
      <c r="OQB3" s="61"/>
      <c r="OQC3" s="61"/>
      <c r="OQD3" s="61"/>
      <c r="OQE3" s="61"/>
      <c r="OQF3" s="61"/>
      <c r="OQG3" s="61"/>
      <c r="OQH3" s="61"/>
      <c r="OQI3" s="61"/>
      <c r="OQJ3" s="61"/>
      <c r="OQK3" s="61"/>
      <c r="OQL3" s="61"/>
      <c r="OQM3" s="61"/>
      <c r="OQN3" s="61"/>
      <c r="OQO3" s="61"/>
      <c r="OQP3" s="61"/>
      <c r="OQQ3" s="61"/>
      <c r="OQR3" s="61"/>
      <c r="OQS3" s="61"/>
      <c r="OQT3" s="61"/>
      <c r="OQU3" s="61"/>
      <c r="OQV3" s="61"/>
      <c r="OQW3" s="61"/>
      <c r="OQX3" s="61"/>
      <c r="OQY3" s="61"/>
      <c r="OQZ3" s="61"/>
      <c r="ORA3" s="61"/>
      <c r="ORB3" s="61"/>
      <c r="ORC3" s="61"/>
      <c r="ORD3" s="61"/>
      <c r="ORE3" s="61"/>
      <c r="ORF3" s="61"/>
      <c r="ORG3" s="61"/>
      <c r="ORH3" s="61"/>
      <c r="ORI3" s="61"/>
      <c r="ORJ3" s="61"/>
      <c r="ORK3" s="61"/>
      <c r="ORL3" s="61"/>
      <c r="ORM3" s="61"/>
      <c r="ORN3" s="61"/>
      <c r="ORO3" s="61"/>
      <c r="ORP3" s="61"/>
      <c r="ORQ3" s="61"/>
      <c r="ORR3" s="61"/>
      <c r="ORS3" s="61"/>
      <c r="ORT3" s="61"/>
      <c r="ORU3" s="61"/>
      <c r="ORV3" s="61"/>
      <c r="ORW3" s="61"/>
      <c r="ORX3" s="61"/>
      <c r="ORY3" s="61"/>
      <c r="ORZ3" s="61"/>
      <c r="OSA3" s="61"/>
      <c r="OSB3" s="61"/>
      <c r="OSC3" s="61"/>
      <c r="OSD3" s="61"/>
      <c r="OSE3" s="61"/>
      <c r="OSF3" s="61"/>
      <c r="OSG3" s="61"/>
      <c r="OSH3" s="61"/>
      <c r="OSI3" s="61"/>
      <c r="OSJ3" s="61"/>
      <c r="OSK3" s="61"/>
      <c r="OSL3" s="61"/>
      <c r="OSM3" s="61"/>
      <c r="OSN3" s="61"/>
      <c r="OSO3" s="61"/>
      <c r="OSP3" s="61"/>
      <c r="OSQ3" s="61"/>
      <c r="OSR3" s="61"/>
      <c r="OSS3" s="61"/>
      <c r="OST3" s="61"/>
      <c r="OSU3" s="61"/>
      <c r="OSV3" s="61"/>
      <c r="OSW3" s="61"/>
      <c r="OSX3" s="61"/>
      <c r="OSY3" s="61"/>
      <c r="OSZ3" s="61"/>
      <c r="OTA3" s="61"/>
      <c r="OTB3" s="61"/>
      <c r="OTC3" s="61"/>
      <c r="OTD3" s="61"/>
      <c r="OTE3" s="61"/>
      <c r="OTF3" s="61"/>
      <c r="OTG3" s="61"/>
      <c r="OTH3" s="61"/>
      <c r="OTI3" s="61"/>
      <c r="OTJ3" s="61"/>
      <c r="OTK3" s="61"/>
      <c r="OTL3" s="61"/>
      <c r="OTM3" s="61"/>
      <c r="OTN3" s="61"/>
      <c r="OTO3" s="61"/>
      <c r="OTP3" s="61"/>
      <c r="OTQ3" s="61"/>
      <c r="OTR3" s="61"/>
      <c r="OTS3" s="61"/>
      <c r="OTT3" s="61"/>
      <c r="OTU3" s="61"/>
      <c r="OTV3" s="61"/>
      <c r="OTW3" s="61"/>
      <c r="OTX3" s="61"/>
      <c r="OTY3" s="61"/>
      <c r="OTZ3" s="61"/>
      <c r="OUA3" s="61"/>
      <c r="OUB3" s="61"/>
      <c r="OUC3" s="61"/>
      <c r="OUD3" s="61"/>
      <c r="OUE3" s="61"/>
      <c r="OUF3" s="61"/>
      <c r="OUG3" s="61"/>
      <c r="OUH3" s="61"/>
      <c r="OUI3" s="61"/>
      <c r="OUJ3" s="61"/>
      <c r="OUK3" s="61"/>
      <c r="OUL3" s="61"/>
      <c r="OUM3" s="61"/>
      <c r="OUN3" s="61"/>
      <c r="OUO3" s="61"/>
      <c r="OUP3" s="61"/>
      <c r="OUQ3" s="61"/>
      <c r="OUR3" s="61"/>
      <c r="OUS3" s="61"/>
      <c r="OUT3" s="61"/>
      <c r="OUU3" s="61"/>
      <c r="OUV3" s="61"/>
      <c r="OUW3" s="61"/>
      <c r="OUX3" s="61"/>
      <c r="OUY3" s="61"/>
      <c r="OUZ3" s="61"/>
      <c r="OVA3" s="61"/>
      <c r="OVB3" s="61"/>
      <c r="OVC3" s="61"/>
      <c r="OVD3" s="61"/>
      <c r="OVE3" s="61"/>
      <c r="OVF3" s="61"/>
      <c r="OVG3" s="61"/>
      <c r="OVH3" s="61"/>
      <c r="OVI3" s="61"/>
      <c r="OVJ3" s="61"/>
      <c r="OVK3" s="61"/>
      <c r="OVL3" s="61"/>
      <c r="OVM3" s="61"/>
      <c r="OVN3" s="61"/>
      <c r="OVO3" s="61"/>
      <c r="OVP3" s="61"/>
      <c r="OVQ3" s="61"/>
      <c r="OVR3" s="61"/>
      <c r="OVS3" s="61"/>
      <c r="OVT3" s="61"/>
      <c r="OVU3" s="61"/>
      <c r="OVV3" s="61"/>
      <c r="OVW3" s="61"/>
      <c r="OVX3" s="61"/>
      <c r="OVY3" s="61"/>
      <c r="OVZ3" s="61"/>
      <c r="OWA3" s="61"/>
      <c r="OWB3" s="61"/>
      <c r="OWC3" s="61"/>
      <c r="OWD3" s="61"/>
      <c r="OWE3" s="61"/>
      <c r="OWF3" s="61"/>
      <c r="OWG3" s="61"/>
      <c r="OWH3" s="61"/>
      <c r="OWI3" s="61"/>
      <c r="OWJ3" s="61"/>
      <c r="OWK3" s="61"/>
      <c r="OWL3" s="61"/>
      <c r="OWM3" s="61"/>
      <c r="OWN3" s="61"/>
      <c r="OWO3" s="61"/>
      <c r="OWP3" s="61"/>
      <c r="OWQ3" s="61"/>
      <c r="OWR3" s="61"/>
      <c r="OWS3" s="61"/>
      <c r="OWT3" s="61"/>
      <c r="OWU3" s="61"/>
      <c r="OWV3" s="61"/>
      <c r="OWW3" s="61"/>
      <c r="OWX3" s="61"/>
      <c r="OWY3" s="61"/>
      <c r="OWZ3" s="61"/>
      <c r="OXA3" s="61"/>
      <c r="OXB3" s="61"/>
      <c r="OXC3" s="61"/>
      <c r="OXD3" s="61"/>
      <c r="OXE3" s="61"/>
      <c r="OXF3" s="61"/>
      <c r="OXG3" s="61"/>
      <c r="OXH3" s="61"/>
      <c r="OXI3" s="61"/>
      <c r="OXJ3" s="61"/>
      <c r="OXK3" s="61"/>
      <c r="OXL3" s="61"/>
      <c r="OXM3" s="61"/>
      <c r="OXN3" s="61"/>
      <c r="OXO3" s="61"/>
      <c r="OXP3" s="61"/>
      <c r="OXQ3" s="61"/>
      <c r="OXR3" s="61"/>
      <c r="OXS3" s="61"/>
      <c r="OXT3" s="61"/>
      <c r="OXU3" s="61"/>
      <c r="OXV3" s="61"/>
      <c r="OXW3" s="61"/>
      <c r="OXX3" s="61"/>
      <c r="OXY3" s="61"/>
      <c r="OXZ3" s="61"/>
      <c r="OYA3" s="61"/>
      <c r="OYB3" s="61"/>
      <c r="OYC3" s="61"/>
      <c r="OYD3" s="61"/>
      <c r="OYE3" s="61"/>
      <c r="OYF3" s="61"/>
      <c r="OYG3" s="61"/>
      <c r="OYH3" s="61"/>
      <c r="OYI3" s="61"/>
      <c r="OYJ3" s="61"/>
      <c r="OYK3" s="61"/>
      <c r="OYL3" s="61"/>
      <c r="OYM3" s="61"/>
      <c r="OYN3" s="61"/>
      <c r="OYO3" s="61"/>
      <c r="OYP3" s="61"/>
      <c r="OYQ3" s="61"/>
      <c r="OYR3" s="61"/>
      <c r="OYS3" s="61"/>
      <c r="OYT3" s="61"/>
      <c r="OYU3" s="61"/>
      <c r="OYV3" s="61"/>
      <c r="OYW3" s="61"/>
      <c r="OYX3" s="61"/>
      <c r="OYY3" s="61"/>
      <c r="OYZ3" s="61"/>
      <c r="OZA3" s="61"/>
      <c r="OZB3" s="61"/>
      <c r="OZC3" s="61"/>
      <c r="OZD3" s="61"/>
      <c r="OZE3" s="61"/>
      <c r="OZF3" s="61"/>
      <c r="OZG3" s="61"/>
      <c r="OZH3" s="61"/>
      <c r="OZI3" s="61"/>
      <c r="OZJ3" s="61"/>
      <c r="OZK3" s="61"/>
      <c r="OZL3" s="61"/>
      <c r="OZM3" s="61"/>
      <c r="OZN3" s="61"/>
      <c r="OZO3" s="61"/>
      <c r="OZP3" s="61"/>
      <c r="OZQ3" s="61"/>
      <c r="OZR3" s="61"/>
      <c r="OZS3" s="61"/>
      <c r="OZT3" s="61"/>
      <c r="OZU3" s="61"/>
      <c r="OZV3" s="61"/>
      <c r="OZW3" s="61"/>
      <c r="OZX3" s="61"/>
      <c r="OZY3" s="61"/>
      <c r="OZZ3" s="61"/>
      <c r="PAA3" s="61"/>
      <c r="PAB3" s="61"/>
      <c r="PAC3" s="61"/>
      <c r="PAD3" s="61"/>
      <c r="PAE3" s="61"/>
      <c r="PAF3" s="61"/>
      <c r="PAG3" s="61"/>
      <c r="PAH3" s="61"/>
      <c r="PAI3" s="61"/>
      <c r="PAJ3" s="61"/>
      <c r="PAK3" s="61"/>
      <c r="PAL3" s="61"/>
      <c r="PAM3" s="61"/>
      <c r="PAN3" s="61"/>
      <c r="PAO3" s="61"/>
      <c r="PAP3" s="61"/>
      <c r="PAQ3" s="61"/>
      <c r="PAR3" s="61"/>
      <c r="PAS3" s="61"/>
      <c r="PAT3" s="61"/>
      <c r="PAU3" s="61"/>
      <c r="PAV3" s="61"/>
      <c r="PAW3" s="61"/>
      <c r="PAX3" s="61"/>
      <c r="PAY3" s="61"/>
      <c r="PAZ3" s="61"/>
      <c r="PBA3" s="61"/>
      <c r="PBB3" s="61"/>
      <c r="PBC3" s="61"/>
      <c r="PBD3" s="61"/>
      <c r="PBE3" s="61"/>
      <c r="PBF3" s="61"/>
      <c r="PBG3" s="61"/>
      <c r="PBH3" s="61"/>
      <c r="PBI3" s="61"/>
      <c r="PBJ3" s="61"/>
      <c r="PBK3" s="61"/>
      <c r="PBL3" s="61"/>
      <c r="PBM3" s="61"/>
      <c r="PBN3" s="61"/>
      <c r="PBO3" s="61"/>
      <c r="PBP3" s="61"/>
      <c r="PBQ3" s="61"/>
      <c r="PBR3" s="61"/>
      <c r="PBS3" s="61"/>
      <c r="PBT3" s="61"/>
      <c r="PBU3" s="61"/>
      <c r="PBV3" s="61"/>
      <c r="PBW3" s="61"/>
      <c r="PBX3" s="61"/>
      <c r="PBY3" s="61"/>
      <c r="PBZ3" s="61"/>
      <c r="PCA3" s="61"/>
      <c r="PCB3" s="61"/>
      <c r="PCC3" s="61"/>
      <c r="PCD3" s="61"/>
      <c r="PCE3" s="61"/>
      <c r="PCF3" s="61"/>
      <c r="PCG3" s="61"/>
      <c r="PCH3" s="61"/>
      <c r="PCI3" s="61"/>
      <c r="PCJ3" s="61"/>
      <c r="PCK3" s="61"/>
      <c r="PCL3" s="61"/>
      <c r="PCM3" s="61"/>
      <c r="PCN3" s="61"/>
      <c r="PCO3" s="61"/>
      <c r="PCP3" s="61"/>
      <c r="PCQ3" s="61"/>
      <c r="PCR3" s="61"/>
      <c r="PCS3" s="61"/>
      <c r="PCT3" s="61"/>
      <c r="PCU3" s="61"/>
      <c r="PCV3" s="61"/>
      <c r="PCW3" s="61"/>
      <c r="PCX3" s="61"/>
      <c r="PCY3" s="61"/>
      <c r="PCZ3" s="61"/>
      <c r="PDA3" s="61"/>
      <c r="PDB3" s="61"/>
      <c r="PDC3" s="61"/>
      <c r="PDD3" s="61"/>
      <c r="PDE3" s="61"/>
      <c r="PDF3" s="61"/>
      <c r="PDG3" s="61"/>
      <c r="PDH3" s="61"/>
      <c r="PDI3" s="61"/>
      <c r="PDJ3" s="61"/>
      <c r="PDK3" s="61"/>
      <c r="PDL3" s="61"/>
      <c r="PDM3" s="61"/>
      <c r="PDN3" s="61"/>
      <c r="PDO3" s="61"/>
      <c r="PDP3" s="61"/>
      <c r="PDQ3" s="61"/>
      <c r="PDR3" s="61"/>
      <c r="PDS3" s="61"/>
      <c r="PDT3" s="61"/>
      <c r="PDU3" s="61"/>
      <c r="PDV3" s="61"/>
      <c r="PDW3" s="61"/>
      <c r="PDX3" s="61"/>
      <c r="PDY3" s="61"/>
      <c r="PDZ3" s="61"/>
      <c r="PEA3" s="61"/>
      <c r="PEB3" s="61"/>
      <c r="PEC3" s="61"/>
      <c r="PED3" s="61"/>
      <c r="PEE3" s="61"/>
      <c r="PEF3" s="61"/>
      <c r="PEG3" s="61"/>
      <c r="PEH3" s="61"/>
      <c r="PEI3" s="61"/>
      <c r="PEJ3" s="61"/>
      <c r="PEK3" s="61"/>
      <c r="PEL3" s="61"/>
      <c r="PEM3" s="61"/>
      <c r="PEN3" s="61"/>
      <c r="PEO3" s="61"/>
      <c r="PEP3" s="61"/>
      <c r="PEQ3" s="61"/>
      <c r="PER3" s="61"/>
      <c r="PES3" s="61"/>
      <c r="PET3" s="61"/>
      <c r="PEU3" s="61"/>
      <c r="PEV3" s="61"/>
      <c r="PEW3" s="61"/>
      <c r="PEX3" s="61"/>
      <c r="PEY3" s="61"/>
      <c r="PEZ3" s="61"/>
      <c r="PFA3" s="61"/>
      <c r="PFB3" s="61"/>
      <c r="PFC3" s="61"/>
      <c r="PFD3" s="61"/>
      <c r="PFE3" s="61"/>
      <c r="PFF3" s="61"/>
      <c r="PFG3" s="61"/>
      <c r="PFH3" s="61"/>
      <c r="PFI3" s="61"/>
      <c r="PFJ3" s="61"/>
      <c r="PFK3" s="61"/>
      <c r="PFL3" s="61"/>
      <c r="PFM3" s="61"/>
      <c r="PFN3" s="61"/>
      <c r="PFO3" s="61"/>
      <c r="PFP3" s="61"/>
      <c r="PFQ3" s="61"/>
      <c r="PFR3" s="61"/>
      <c r="PFS3" s="61"/>
      <c r="PFT3" s="61"/>
      <c r="PFU3" s="61"/>
      <c r="PFV3" s="61"/>
      <c r="PFW3" s="61"/>
      <c r="PFX3" s="61"/>
      <c r="PFY3" s="61"/>
      <c r="PFZ3" s="61"/>
      <c r="PGA3" s="61"/>
      <c r="PGB3" s="61"/>
      <c r="PGC3" s="61"/>
      <c r="PGD3" s="61"/>
      <c r="PGE3" s="61"/>
      <c r="PGF3" s="61"/>
      <c r="PGG3" s="61"/>
      <c r="PGH3" s="61"/>
      <c r="PGI3" s="61"/>
      <c r="PGJ3" s="61"/>
      <c r="PGK3" s="61"/>
      <c r="PGL3" s="61"/>
      <c r="PGM3" s="61"/>
      <c r="PGN3" s="61"/>
      <c r="PGO3" s="61"/>
      <c r="PGP3" s="61"/>
      <c r="PGQ3" s="61"/>
      <c r="PGR3" s="61"/>
      <c r="PGS3" s="61"/>
      <c r="PGT3" s="61"/>
      <c r="PGU3" s="61"/>
      <c r="PGV3" s="61"/>
      <c r="PGW3" s="61"/>
      <c r="PGX3" s="61"/>
      <c r="PGY3" s="61"/>
      <c r="PGZ3" s="61"/>
      <c r="PHA3" s="61"/>
      <c r="PHB3" s="61"/>
      <c r="PHC3" s="61"/>
      <c r="PHD3" s="61"/>
      <c r="PHE3" s="61"/>
      <c r="PHF3" s="61"/>
      <c r="PHG3" s="61"/>
      <c r="PHH3" s="61"/>
      <c r="PHI3" s="61"/>
      <c r="PHJ3" s="61"/>
      <c r="PHK3" s="61"/>
      <c r="PHL3" s="61"/>
      <c r="PHM3" s="61"/>
      <c r="PHN3" s="61"/>
      <c r="PHO3" s="61"/>
      <c r="PHP3" s="61"/>
      <c r="PHQ3" s="61"/>
      <c r="PHR3" s="61"/>
      <c r="PHS3" s="61"/>
      <c r="PHT3" s="61"/>
      <c r="PHU3" s="61"/>
      <c r="PHV3" s="61"/>
      <c r="PHW3" s="61"/>
      <c r="PHX3" s="61"/>
      <c r="PHY3" s="61"/>
      <c r="PHZ3" s="61"/>
      <c r="PIA3" s="61"/>
      <c r="PIB3" s="61"/>
      <c r="PIC3" s="61"/>
      <c r="PID3" s="61"/>
      <c r="PIE3" s="61"/>
      <c r="PIF3" s="61"/>
      <c r="PIG3" s="61"/>
      <c r="PIH3" s="61"/>
      <c r="PII3" s="61"/>
      <c r="PIJ3" s="61"/>
      <c r="PIK3" s="61"/>
      <c r="PIL3" s="61"/>
      <c r="PIM3" s="61"/>
      <c r="PIN3" s="61"/>
      <c r="PIO3" s="61"/>
      <c r="PIP3" s="61"/>
      <c r="PIQ3" s="61"/>
      <c r="PIR3" s="61"/>
      <c r="PIS3" s="61"/>
      <c r="PIT3" s="61"/>
      <c r="PIU3" s="61"/>
      <c r="PIV3" s="61"/>
      <c r="PIW3" s="61"/>
      <c r="PIX3" s="61"/>
      <c r="PIY3" s="61"/>
      <c r="PIZ3" s="61"/>
      <c r="PJA3" s="61"/>
      <c r="PJB3" s="61"/>
      <c r="PJC3" s="61"/>
      <c r="PJD3" s="61"/>
      <c r="PJE3" s="61"/>
      <c r="PJF3" s="61"/>
      <c r="PJG3" s="61"/>
      <c r="PJH3" s="61"/>
      <c r="PJI3" s="61"/>
      <c r="PJJ3" s="61"/>
      <c r="PJK3" s="61"/>
      <c r="PJL3" s="61"/>
      <c r="PJM3" s="61"/>
      <c r="PJN3" s="61"/>
      <c r="PJO3" s="61"/>
      <c r="PJP3" s="61"/>
      <c r="PJQ3" s="61"/>
      <c r="PJR3" s="61"/>
      <c r="PJS3" s="61"/>
      <c r="PJT3" s="61"/>
      <c r="PJU3" s="61"/>
      <c r="PJV3" s="61"/>
      <c r="PJW3" s="61"/>
      <c r="PJX3" s="61"/>
      <c r="PJY3" s="61"/>
      <c r="PJZ3" s="61"/>
      <c r="PKA3" s="61"/>
      <c r="PKB3" s="61"/>
      <c r="PKC3" s="61"/>
      <c r="PKD3" s="61"/>
      <c r="PKE3" s="61"/>
      <c r="PKF3" s="61"/>
      <c r="PKG3" s="61"/>
      <c r="PKH3" s="61"/>
      <c r="PKI3" s="61"/>
      <c r="PKJ3" s="61"/>
      <c r="PKK3" s="61"/>
      <c r="PKL3" s="61"/>
      <c r="PKM3" s="61"/>
      <c r="PKN3" s="61"/>
      <c r="PKO3" s="61"/>
      <c r="PKP3" s="61"/>
      <c r="PKQ3" s="61"/>
      <c r="PKR3" s="61"/>
      <c r="PKS3" s="61"/>
      <c r="PKT3" s="61"/>
      <c r="PKU3" s="61"/>
      <c r="PKV3" s="61"/>
      <c r="PKW3" s="61"/>
      <c r="PKX3" s="61"/>
      <c r="PKY3" s="61"/>
      <c r="PKZ3" s="61"/>
      <c r="PLA3" s="61"/>
      <c r="PLB3" s="61"/>
      <c r="PLC3" s="61"/>
      <c r="PLD3" s="61"/>
      <c r="PLE3" s="61"/>
      <c r="PLF3" s="61"/>
      <c r="PLG3" s="61"/>
      <c r="PLH3" s="61"/>
      <c r="PLI3" s="61"/>
      <c r="PLJ3" s="61"/>
      <c r="PLK3" s="61"/>
      <c r="PLL3" s="61"/>
      <c r="PLM3" s="61"/>
      <c r="PLN3" s="61"/>
      <c r="PLO3" s="61"/>
      <c r="PLP3" s="61"/>
      <c r="PLQ3" s="61"/>
      <c r="PLR3" s="61"/>
      <c r="PLS3" s="61"/>
      <c r="PLT3" s="61"/>
      <c r="PLU3" s="61"/>
      <c r="PLV3" s="61"/>
      <c r="PLW3" s="61"/>
      <c r="PLX3" s="61"/>
      <c r="PLY3" s="61"/>
      <c r="PLZ3" s="61"/>
      <c r="PMA3" s="61"/>
      <c r="PMB3" s="61"/>
      <c r="PMC3" s="61"/>
      <c r="PMD3" s="61"/>
      <c r="PME3" s="61"/>
      <c r="PMF3" s="61"/>
      <c r="PMG3" s="61"/>
      <c r="PMH3" s="61"/>
      <c r="PMI3" s="61"/>
      <c r="PMJ3" s="61"/>
      <c r="PMK3" s="61"/>
      <c r="PML3" s="61"/>
      <c r="PMM3" s="61"/>
      <c r="PMN3" s="61"/>
      <c r="PMO3" s="61"/>
      <c r="PMP3" s="61"/>
      <c r="PMQ3" s="61"/>
      <c r="PMR3" s="61"/>
      <c r="PMS3" s="61"/>
      <c r="PMT3" s="61"/>
      <c r="PMU3" s="61"/>
      <c r="PMV3" s="61"/>
      <c r="PMW3" s="61"/>
      <c r="PMX3" s="61"/>
      <c r="PMY3" s="61"/>
      <c r="PMZ3" s="61"/>
      <c r="PNA3" s="61"/>
      <c r="PNB3" s="61"/>
      <c r="PNC3" s="61"/>
      <c r="PND3" s="61"/>
      <c r="PNE3" s="61"/>
      <c r="PNF3" s="61"/>
      <c r="PNG3" s="61"/>
      <c r="PNH3" s="61"/>
      <c r="PNI3" s="61"/>
      <c r="PNJ3" s="61"/>
      <c r="PNK3" s="61"/>
      <c r="PNL3" s="61"/>
      <c r="PNM3" s="61"/>
      <c r="PNN3" s="61"/>
      <c r="PNO3" s="61"/>
      <c r="PNP3" s="61"/>
      <c r="PNQ3" s="61"/>
      <c r="PNR3" s="61"/>
      <c r="PNS3" s="61"/>
      <c r="PNT3" s="61"/>
      <c r="PNU3" s="61"/>
      <c r="PNV3" s="61"/>
      <c r="PNW3" s="61"/>
      <c r="PNX3" s="61"/>
      <c r="PNY3" s="61"/>
      <c r="PNZ3" s="61"/>
      <c r="POA3" s="61"/>
      <c r="POB3" s="61"/>
      <c r="POC3" s="61"/>
      <c r="POD3" s="61"/>
      <c r="POE3" s="61"/>
      <c r="POF3" s="61"/>
      <c r="POG3" s="61"/>
      <c r="POH3" s="61"/>
      <c r="POI3" s="61"/>
      <c r="POJ3" s="61"/>
      <c r="POK3" s="61"/>
      <c r="POL3" s="61"/>
      <c r="POM3" s="61"/>
      <c r="PON3" s="61"/>
      <c r="POO3" s="61"/>
      <c r="POP3" s="61"/>
      <c r="POQ3" s="61"/>
      <c r="POR3" s="61"/>
      <c r="POS3" s="61"/>
      <c r="POT3" s="61"/>
      <c r="POU3" s="61"/>
      <c r="POV3" s="61"/>
      <c r="POW3" s="61"/>
      <c r="POX3" s="61"/>
      <c r="POY3" s="61"/>
      <c r="POZ3" s="61"/>
      <c r="PPA3" s="61"/>
      <c r="PPB3" s="61"/>
      <c r="PPC3" s="61"/>
      <c r="PPD3" s="61"/>
      <c r="PPE3" s="61"/>
      <c r="PPF3" s="61"/>
      <c r="PPG3" s="61"/>
      <c r="PPH3" s="61"/>
      <c r="PPI3" s="61"/>
      <c r="PPJ3" s="61"/>
      <c r="PPK3" s="61"/>
      <c r="PPL3" s="61"/>
      <c r="PPM3" s="61"/>
      <c r="PPN3" s="61"/>
      <c r="PPO3" s="61"/>
      <c r="PPP3" s="61"/>
      <c r="PPQ3" s="61"/>
      <c r="PPR3" s="61"/>
      <c r="PPS3" s="61"/>
      <c r="PPT3" s="61"/>
      <c r="PPU3" s="61"/>
      <c r="PPV3" s="61"/>
      <c r="PPW3" s="61"/>
      <c r="PPX3" s="61"/>
      <c r="PPY3" s="61"/>
      <c r="PPZ3" s="61"/>
      <c r="PQA3" s="61"/>
      <c r="PQB3" s="61"/>
      <c r="PQC3" s="61"/>
      <c r="PQD3" s="61"/>
      <c r="PQE3" s="61"/>
      <c r="PQF3" s="61"/>
      <c r="PQG3" s="61"/>
      <c r="PQH3" s="61"/>
      <c r="PQI3" s="61"/>
      <c r="PQJ3" s="61"/>
      <c r="PQK3" s="61"/>
      <c r="PQL3" s="61"/>
      <c r="PQM3" s="61"/>
      <c r="PQN3" s="61"/>
      <c r="PQO3" s="61"/>
      <c r="PQP3" s="61"/>
      <c r="PQQ3" s="61"/>
      <c r="PQR3" s="61"/>
      <c r="PQS3" s="61"/>
      <c r="PQT3" s="61"/>
      <c r="PQU3" s="61"/>
      <c r="PQV3" s="61"/>
      <c r="PQW3" s="61"/>
      <c r="PQX3" s="61"/>
      <c r="PQY3" s="61"/>
      <c r="PQZ3" s="61"/>
      <c r="PRA3" s="61"/>
      <c r="PRB3" s="61"/>
      <c r="PRC3" s="61"/>
      <c r="PRD3" s="61"/>
      <c r="PRE3" s="61"/>
      <c r="PRF3" s="61"/>
      <c r="PRG3" s="61"/>
      <c r="PRH3" s="61"/>
      <c r="PRI3" s="61"/>
      <c r="PRJ3" s="61"/>
      <c r="PRK3" s="61"/>
      <c r="PRL3" s="61"/>
      <c r="PRM3" s="61"/>
      <c r="PRN3" s="61"/>
      <c r="PRO3" s="61"/>
      <c r="PRP3" s="61"/>
      <c r="PRQ3" s="61"/>
      <c r="PRR3" s="61"/>
      <c r="PRS3" s="61"/>
      <c r="PRT3" s="61"/>
      <c r="PRU3" s="61"/>
      <c r="PRV3" s="61"/>
      <c r="PRW3" s="61"/>
      <c r="PRX3" s="61"/>
      <c r="PRY3" s="61"/>
      <c r="PRZ3" s="61"/>
      <c r="PSA3" s="61"/>
      <c r="PSB3" s="61"/>
      <c r="PSC3" s="61"/>
      <c r="PSD3" s="61"/>
      <c r="PSE3" s="61"/>
      <c r="PSF3" s="61"/>
      <c r="PSG3" s="61"/>
      <c r="PSH3" s="61"/>
      <c r="PSI3" s="61"/>
      <c r="PSJ3" s="61"/>
      <c r="PSK3" s="61"/>
      <c r="PSL3" s="61"/>
      <c r="PSM3" s="61"/>
      <c r="PSN3" s="61"/>
      <c r="PSO3" s="61"/>
      <c r="PSP3" s="61"/>
      <c r="PSQ3" s="61"/>
      <c r="PSR3" s="61"/>
      <c r="PSS3" s="61"/>
      <c r="PST3" s="61"/>
      <c r="PSU3" s="61"/>
      <c r="PSV3" s="61"/>
      <c r="PSW3" s="61"/>
      <c r="PSX3" s="61"/>
      <c r="PSY3" s="61"/>
      <c r="PSZ3" s="61"/>
      <c r="PTA3" s="61"/>
      <c r="PTB3" s="61"/>
      <c r="PTC3" s="61"/>
      <c r="PTD3" s="61"/>
      <c r="PTE3" s="61"/>
      <c r="PTF3" s="61"/>
      <c r="PTG3" s="61"/>
      <c r="PTH3" s="61"/>
      <c r="PTI3" s="61"/>
      <c r="PTJ3" s="61"/>
      <c r="PTK3" s="61"/>
      <c r="PTL3" s="61"/>
      <c r="PTM3" s="61"/>
      <c r="PTN3" s="61"/>
      <c r="PTO3" s="61"/>
      <c r="PTP3" s="61"/>
      <c r="PTQ3" s="61"/>
      <c r="PTR3" s="61"/>
      <c r="PTS3" s="61"/>
      <c r="PTT3" s="61"/>
      <c r="PTU3" s="61"/>
      <c r="PTV3" s="61"/>
      <c r="PTW3" s="61"/>
      <c r="PTX3" s="61"/>
      <c r="PTY3" s="61"/>
      <c r="PTZ3" s="61"/>
      <c r="PUA3" s="61"/>
      <c r="PUB3" s="61"/>
      <c r="PUC3" s="61"/>
      <c r="PUD3" s="61"/>
      <c r="PUE3" s="61"/>
      <c r="PUF3" s="61"/>
      <c r="PUG3" s="61"/>
      <c r="PUH3" s="61"/>
      <c r="PUI3" s="61"/>
      <c r="PUJ3" s="61"/>
      <c r="PUK3" s="61"/>
      <c r="PUL3" s="61"/>
      <c r="PUM3" s="61"/>
      <c r="PUN3" s="61"/>
      <c r="PUO3" s="61"/>
      <c r="PUP3" s="61"/>
      <c r="PUQ3" s="61"/>
      <c r="PUR3" s="61"/>
      <c r="PUS3" s="61"/>
      <c r="PUT3" s="61"/>
      <c r="PUU3" s="61"/>
      <c r="PUV3" s="61"/>
      <c r="PUW3" s="61"/>
      <c r="PUX3" s="61"/>
      <c r="PUY3" s="61"/>
      <c r="PUZ3" s="61"/>
      <c r="PVA3" s="61"/>
      <c r="PVB3" s="61"/>
      <c r="PVC3" s="61"/>
      <c r="PVD3" s="61"/>
      <c r="PVE3" s="61"/>
      <c r="PVF3" s="61"/>
      <c r="PVG3" s="61"/>
      <c r="PVH3" s="61"/>
      <c r="PVI3" s="61"/>
      <c r="PVJ3" s="61"/>
      <c r="PVK3" s="61"/>
      <c r="PVL3" s="61"/>
      <c r="PVM3" s="61"/>
      <c r="PVN3" s="61"/>
      <c r="PVO3" s="61"/>
      <c r="PVP3" s="61"/>
      <c r="PVQ3" s="61"/>
      <c r="PVR3" s="61"/>
      <c r="PVS3" s="61"/>
      <c r="PVT3" s="61"/>
      <c r="PVU3" s="61"/>
      <c r="PVV3" s="61"/>
      <c r="PVW3" s="61"/>
      <c r="PVX3" s="61"/>
      <c r="PVY3" s="61"/>
      <c r="PVZ3" s="61"/>
      <c r="PWA3" s="61"/>
      <c r="PWB3" s="61"/>
      <c r="PWC3" s="61"/>
      <c r="PWD3" s="61"/>
      <c r="PWE3" s="61"/>
      <c r="PWF3" s="61"/>
      <c r="PWG3" s="61"/>
      <c r="PWH3" s="61"/>
      <c r="PWI3" s="61"/>
      <c r="PWJ3" s="61"/>
      <c r="PWK3" s="61"/>
      <c r="PWL3" s="61"/>
      <c r="PWM3" s="61"/>
      <c r="PWN3" s="61"/>
      <c r="PWO3" s="61"/>
      <c r="PWP3" s="61"/>
      <c r="PWQ3" s="61"/>
      <c r="PWR3" s="61"/>
      <c r="PWS3" s="61"/>
      <c r="PWT3" s="61"/>
      <c r="PWU3" s="61"/>
      <c r="PWV3" s="61"/>
      <c r="PWW3" s="61"/>
      <c r="PWX3" s="61"/>
      <c r="PWY3" s="61"/>
      <c r="PWZ3" s="61"/>
      <c r="PXA3" s="61"/>
      <c r="PXB3" s="61"/>
      <c r="PXC3" s="61"/>
      <c r="PXD3" s="61"/>
      <c r="PXE3" s="61"/>
      <c r="PXF3" s="61"/>
      <c r="PXG3" s="61"/>
      <c r="PXH3" s="61"/>
      <c r="PXI3" s="61"/>
      <c r="PXJ3" s="61"/>
      <c r="PXK3" s="61"/>
      <c r="PXL3" s="61"/>
      <c r="PXM3" s="61"/>
      <c r="PXN3" s="61"/>
      <c r="PXO3" s="61"/>
      <c r="PXP3" s="61"/>
      <c r="PXQ3" s="61"/>
      <c r="PXR3" s="61"/>
      <c r="PXS3" s="61"/>
      <c r="PXT3" s="61"/>
      <c r="PXU3" s="61"/>
      <c r="PXV3" s="61"/>
      <c r="PXW3" s="61"/>
      <c r="PXX3" s="61"/>
      <c r="PXY3" s="61"/>
      <c r="PXZ3" s="61"/>
      <c r="PYA3" s="61"/>
      <c r="PYB3" s="61"/>
      <c r="PYC3" s="61"/>
      <c r="PYD3" s="61"/>
      <c r="PYE3" s="61"/>
      <c r="PYF3" s="61"/>
      <c r="PYG3" s="61"/>
      <c r="PYH3" s="61"/>
      <c r="PYI3" s="61"/>
      <c r="PYJ3" s="61"/>
      <c r="PYK3" s="61"/>
      <c r="PYL3" s="61"/>
      <c r="PYM3" s="61"/>
      <c r="PYN3" s="61"/>
      <c r="PYO3" s="61"/>
      <c r="PYP3" s="61"/>
      <c r="PYQ3" s="61"/>
      <c r="PYR3" s="61"/>
      <c r="PYS3" s="61"/>
      <c r="PYT3" s="61"/>
      <c r="PYU3" s="61"/>
      <c r="PYV3" s="61"/>
      <c r="PYW3" s="61"/>
      <c r="PYX3" s="61"/>
      <c r="PYY3" s="61"/>
      <c r="PYZ3" s="61"/>
      <c r="PZA3" s="61"/>
      <c r="PZB3" s="61"/>
      <c r="PZC3" s="61"/>
      <c r="PZD3" s="61"/>
      <c r="PZE3" s="61"/>
      <c r="PZF3" s="61"/>
      <c r="PZG3" s="61"/>
      <c r="PZH3" s="61"/>
      <c r="PZI3" s="61"/>
      <c r="PZJ3" s="61"/>
      <c r="PZK3" s="61"/>
      <c r="PZL3" s="61"/>
      <c r="PZM3" s="61"/>
      <c r="PZN3" s="61"/>
      <c r="PZO3" s="61"/>
      <c r="PZP3" s="61"/>
      <c r="PZQ3" s="61"/>
      <c r="PZR3" s="61"/>
      <c r="PZS3" s="61"/>
      <c r="PZT3" s="61"/>
      <c r="PZU3" s="61"/>
      <c r="PZV3" s="61"/>
      <c r="PZW3" s="61"/>
      <c r="PZX3" s="61"/>
      <c r="PZY3" s="61"/>
      <c r="PZZ3" s="61"/>
      <c r="QAA3" s="61"/>
      <c r="QAB3" s="61"/>
      <c r="QAC3" s="61"/>
      <c r="QAD3" s="61"/>
      <c r="QAE3" s="61"/>
      <c r="QAF3" s="61"/>
      <c r="QAG3" s="61"/>
      <c r="QAH3" s="61"/>
      <c r="QAI3" s="61"/>
      <c r="QAJ3" s="61"/>
      <c r="QAK3" s="61"/>
      <c r="QAL3" s="61"/>
      <c r="QAM3" s="61"/>
      <c r="QAN3" s="61"/>
      <c r="QAO3" s="61"/>
      <c r="QAP3" s="61"/>
      <c r="QAQ3" s="61"/>
      <c r="QAR3" s="61"/>
      <c r="QAS3" s="61"/>
      <c r="QAT3" s="61"/>
      <c r="QAU3" s="61"/>
      <c r="QAV3" s="61"/>
      <c r="QAW3" s="61"/>
      <c r="QAX3" s="61"/>
      <c r="QAY3" s="61"/>
      <c r="QAZ3" s="61"/>
      <c r="QBA3" s="61"/>
      <c r="QBB3" s="61"/>
      <c r="QBC3" s="61"/>
      <c r="QBD3" s="61"/>
      <c r="QBE3" s="61"/>
      <c r="QBF3" s="61"/>
      <c r="QBG3" s="61"/>
      <c r="QBH3" s="61"/>
      <c r="QBI3" s="61"/>
      <c r="QBJ3" s="61"/>
      <c r="QBK3" s="61"/>
      <c r="QBL3" s="61"/>
      <c r="QBM3" s="61"/>
      <c r="QBN3" s="61"/>
      <c r="QBO3" s="61"/>
      <c r="QBP3" s="61"/>
      <c r="QBQ3" s="61"/>
      <c r="QBR3" s="61"/>
      <c r="QBS3" s="61"/>
      <c r="QBT3" s="61"/>
      <c r="QBU3" s="61"/>
      <c r="QBV3" s="61"/>
      <c r="QBW3" s="61"/>
      <c r="QBX3" s="61"/>
      <c r="QBY3" s="61"/>
      <c r="QBZ3" s="61"/>
      <c r="QCA3" s="61"/>
      <c r="QCB3" s="61"/>
      <c r="QCC3" s="61"/>
      <c r="QCD3" s="61"/>
      <c r="QCE3" s="61"/>
      <c r="QCF3" s="61"/>
      <c r="QCG3" s="61"/>
      <c r="QCH3" s="61"/>
      <c r="QCI3" s="61"/>
      <c r="QCJ3" s="61"/>
      <c r="QCK3" s="61"/>
      <c r="QCL3" s="61"/>
      <c r="QCM3" s="61"/>
      <c r="QCN3" s="61"/>
      <c r="QCO3" s="61"/>
      <c r="QCP3" s="61"/>
      <c r="QCQ3" s="61"/>
      <c r="QCR3" s="61"/>
      <c r="QCS3" s="61"/>
      <c r="QCT3" s="61"/>
      <c r="QCU3" s="61"/>
      <c r="QCV3" s="61"/>
      <c r="QCW3" s="61"/>
      <c r="QCX3" s="61"/>
      <c r="QCY3" s="61"/>
      <c r="QCZ3" s="61"/>
      <c r="QDA3" s="61"/>
      <c r="QDB3" s="61"/>
      <c r="QDC3" s="61"/>
      <c r="QDD3" s="61"/>
      <c r="QDE3" s="61"/>
      <c r="QDF3" s="61"/>
      <c r="QDG3" s="61"/>
      <c r="QDH3" s="61"/>
      <c r="QDI3" s="61"/>
      <c r="QDJ3" s="61"/>
      <c r="QDK3" s="61"/>
      <c r="QDL3" s="61"/>
      <c r="QDM3" s="61"/>
      <c r="QDN3" s="61"/>
      <c r="QDO3" s="61"/>
      <c r="QDP3" s="61"/>
      <c r="QDQ3" s="61"/>
      <c r="QDR3" s="61"/>
      <c r="QDS3" s="61"/>
      <c r="QDT3" s="61"/>
      <c r="QDU3" s="61"/>
      <c r="QDV3" s="61"/>
      <c r="QDW3" s="61"/>
      <c r="QDX3" s="61"/>
      <c r="QDY3" s="61"/>
      <c r="QDZ3" s="61"/>
      <c r="QEA3" s="61"/>
      <c r="QEB3" s="61"/>
      <c r="QEC3" s="61"/>
      <c r="QED3" s="61"/>
      <c r="QEE3" s="61"/>
      <c r="QEF3" s="61"/>
      <c r="QEG3" s="61"/>
      <c r="QEH3" s="61"/>
      <c r="QEI3" s="61"/>
      <c r="QEJ3" s="61"/>
      <c r="QEK3" s="61"/>
      <c r="QEL3" s="61"/>
      <c r="QEM3" s="61"/>
      <c r="QEN3" s="61"/>
      <c r="QEO3" s="61"/>
      <c r="QEP3" s="61"/>
      <c r="QEQ3" s="61"/>
      <c r="QER3" s="61"/>
      <c r="QES3" s="61"/>
      <c r="QET3" s="61"/>
      <c r="QEU3" s="61"/>
      <c r="QEV3" s="61"/>
      <c r="QEW3" s="61"/>
      <c r="QEX3" s="61"/>
      <c r="QEY3" s="61"/>
      <c r="QEZ3" s="61"/>
      <c r="QFA3" s="61"/>
      <c r="QFB3" s="61"/>
      <c r="QFC3" s="61"/>
      <c r="QFD3" s="61"/>
      <c r="QFE3" s="61"/>
      <c r="QFF3" s="61"/>
      <c r="QFG3" s="61"/>
      <c r="QFH3" s="61"/>
      <c r="QFI3" s="61"/>
      <c r="QFJ3" s="61"/>
      <c r="QFK3" s="61"/>
      <c r="QFL3" s="61"/>
      <c r="QFM3" s="61"/>
      <c r="QFN3" s="61"/>
      <c r="QFO3" s="61"/>
      <c r="QFP3" s="61"/>
      <c r="QFQ3" s="61"/>
      <c r="QFR3" s="61"/>
      <c r="QFS3" s="61"/>
      <c r="QFT3" s="61"/>
      <c r="QFU3" s="61"/>
      <c r="QFV3" s="61"/>
      <c r="QFW3" s="61"/>
      <c r="QFX3" s="61"/>
      <c r="QFY3" s="61"/>
      <c r="QFZ3" s="61"/>
      <c r="QGA3" s="61"/>
      <c r="QGB3" s="61"/>
      <c r="QGC3" s="61"/>
      <c r="QGD3" s="61"/>
      <c r="QGE3" s="61"/>
      <c r="QGF3" s="61"/>
      <c r="QGG3" s="61"/>
      <c r="QGH3" s="61"/>
      <c r="QGI3" s="61"/>
      <c r="QGJ3" s="61"/>
      <c r="QGK3" s="61"/>
      <c r="QGL3" s="61"/>
      <c r="QGM3" s="61"/>
      <c r="QGN3" s="61"/>
      <c r="QGO3" s="61"/>
      <c r="QGP3" s="61"/>
      <c r="QGQ3" s="61"/>
      <c r="QGR3" s="61"/>
      <c r="QGS3" s="61"/>
      <c r="QGT3" s="61"/>
      <c r="QGU3" s="61"/>
      <c r="QGV3" s="61"/>
      <c r="QGW3" s="61"/>
      <c r="QGX3" s="61"/>
      <c r="QGY3" s="61"/>
      <c r="QGZ3" s="61"/>
      <c r="QHA3" s="61"/>
      <c r="QHB3" s="61"/>
      <c r="QHC3" s="61"/>
      <c r="QHD3" s="61"/>
      <c r="QHE3" s="61"/>
      <c r="QHF3" s="61"/>
      <c r="QHG3" s="61"/>
      <c r="QHH3" s="61"/>
      <c r="QHI3" s="61"/>
      <c r="QHJ3" s="61"/>
      <c r="QHK3" s="61"/>
      <c r="QHL3" s="61"/>
      <c r="QHM3" s="61"/>
      <c r="QHN3" s="61"/>
      <c r="QHO3" s="61"/>
      <c r="QHP3" s="61"/>
      <c r="QHQ3" s="61"/>
      <c r="QHR3" s="61"/>
      <c r="QHS3" s="61"/>
      <c r="QHT3" s="61"/>
      <c r="QHU3" s="61"/>
      <c r="QHV3" s="61"/>
      <c r="QHW3" s="61"/>
      <c r="QHX3" s="61"/>
      <c r="QHY3" s="61"/>
      <c r="QHZ3" s="61"/>
      <c r="QIA3" s="61"/>
      <c r="QIB3" s="61"/>
      <c r="QIC3" s="61"/>
      <c r="QID3" s="61"/>
      <c r="QIE3" s="61"/>
      <c r="QIF3" s="61"/>
      <c r="QIG3" s="61"/>
      <c r="QIH3" s="61"/>
      <c r="QII3" s="61"/>
      <c r="QIJ3" s="61"/>
      <c r="QIK3" s="61"/>
      <c r="QIL3" s="61"/>
      <c r="QIM3" s="61"/>
      <c r="QIN3" s="61"/>
      <c r="QIO3" s="61"/>
      <c r="QIP3" s="61"/>
      <c r="QIQ3" s="61"/>
      <c r="QIR3" s="61"/>
      <c r="QIS3" s="61"/>
      <c r="QIT3" s="61"/>
      <c r="QIU3" s="61"/>
      <c r="QIV3" s="61"/>
      <c r="QIW3" s="61"/>
      <c r="QIX3" s="61"/>
      <c r="QIY3" s="61"/>
      <c r="QIZ3" s="61"/>
      <c r="QJA3" s="61"/>
      <c r="QJB3" s="61"/>
      <c r="QJC3" s="61"/>
      <c r="QJD3" s="61"/>
      <c r="QJE3" s="61"/>
      <c r="QJF3" s="61"/>
      <c r="QJG3" s="61"/>
      <c r="QJH3" s="61"/>
      <c r="QJI3" s="61"/>
      <c r="QJJ3" s="61"/>
      <c r="QJK3" s="61"/>
      <c r="QJL3" s="61"/>
      <c r="QJM3" s="61"/>
      <c r="QJN3" s="61"/>
      <c r="QJO3" s="61"/>
      <c r="QJP3" s="61"/>
      <c r="QJQ3" s="61"/>
      <c r="QJR3" s="61"/>
      <c r="QJS3" s="61"/>
      <c r="QJT3" s="61"/>
      <c r="QJU3" s="61"/>
      <c r="QJV3" s="61"/>
      <c r="QJW3" s="61"/>
      <c r="QJX3" s="61"/>
      <c r="QJY3" s="61"/>
      <c r="QJZ3" s="61"/>
      <c r="QKA3" s="61"/>
      <c r="QKB3" s="61"/>
      <c r="QKC3" s="61"/>
      <c r="QKD3" s="61"/>
      <c r="QKE3" s="61"/>
      <c r="QKF3" s="61"/>
      <c r="QKG3" s="61"/>
      <c r="QKH3" s="61"/>
      <c r="QKI3" s="61"/>
      <c r="QKJ3" s="61"/>
      <c r="QKK3" s="61"/>
      <c r="QKL3" s="61"/>
      <c r="QKM3" s="61"/>
      <c r="QKN3" s="61"/>
      <c r="QKO3" s="61"/>
      <c r="QKP3" s="61"/>
      <c r="QKQ3" s="61"/>
      <c r="QKR3" s="61"/>
      <c r="QKS3" s="61"/>
      <c r="QKT3" s="61"/>
      <c r="QKU3" s="61"/>
      <c r="QKV3" s="61"/>
      <c r="QKW3" s="61"/>
      <c r="QKX3" s="61"/>
      <c r="QKY3" s="61"/>
      <c r="QKZ3" s="61"/>
      <c r="QLA3" s="61"/>
      <c r="QLB3" s="61"/>
      <c r="QLC3" s="61"/>
      <c r="QLD3" s="61"/>
      <c r="QLE3" s="61"/>
      <c r="QLF3" s="61"/>
      <c r="QLG3" s="61"/>
      <c r="QLH3" s="61"/>
      <c r="QLI3" s="61"/>
      <c r="QLJ3" s="61"/>
      <c r="QLK3" s="61"/>
      <c r="QLL3" s="61"/>
      <c r="QLM3" s="61"/>
      <c r="QLN3" s="61"/>
      <c r="QLO3" s="61"/>
      <c r="QLP3" s="61"/>
      <c r="QLQ3" s="61"/>
      <c r="QLR3" s="61"/>
      <c r="QLS3" s="61"/>
      <c r="QLT3" s="61"/>
      <c r="QLU3" s="61"/>
      <c r="QLV3" s="61"/>
      <c r="QLW3" s="61"/>
      <c r="QLX3" s="61"/>
      <c r="QLY3" s="61"/>
      <c r="QLZ3" s="61"/>
      <c r="QMA3" s="61"/>
      <c r="QMB3" s="61"/>
      <c r="QMC3" s="61"/>
      <c r="QMD3" s="61"/>
      <c r="QME3" s="61"/>
      <c r="QMF3" s="61"/>
      <c r="QMG3" s="61"/>
      <c r="QMH3" s="61"/>
      <c r="QMI3" s="61"/>
      <c r="QMJ3" s="61"/>
      <c r="QMK3" s="61"/>
      <c r="QML3" s="61"/>
      <c r="QMM3" s="61"/>
      <c r="QMN3" s="61"/>
      <c r="QMO3" s="61"/>
      <c r="QMP3" s="61"/>
      <c r="QMQ3" s="61"/>
      <c r="QMR3" s="61"/>
      <c r="QMS3" s="61"/>
      <c r="QMT3" s="61"/>
      <c r="QMU3" s="61"/>
      <c r="QMV3" s="61"/>
      <c r="QMW3" s="61"/>
      <c r="QMX3" s="61"/>
      <c r="QMY3" s="61"/>
      <c r="QMZ3" s="61"/>
      <c r="QNA3" s="61"/>
      <c r="QNB3" s="61"/>
      <c r="QNC3" s="61"/>
      <c r="QND3" s="61"/>
      <c r="QNE3" s="61"/>
      <c r="QNF3" s="61"/>
      <c r="QNG3" s="61"/>
      <c r="QNH3" s="61"/>
      <c r="QNI3" s="61"/>
      <c r="QNJ3" s="61"/>
      <c r="QNK3" s="61"/>
      <c r="QNL3" s="61"/>
      <c r="QNM3" s="61"/>
      <c r="QNN3" s="61"/>
      <c r="QNO3" s="61"/>
      <c r="QNP3" s="61"/>
      <c r="QNQ3" s="61"/>
      <c r="QNR3" s="61"/>
      <c r="QNS3" s="61"/>
      <c r="QNT3" s="61"/>
      <c r="QNU3" s="61"/>
      <c r="QNV3" s="61"/>
      <c r="QNW3" s="61"/>
      <c r="QNX3" s="61"/>
      <c r="QNY3" s="61"/>
      <c r="QNZ3" s="61"/>
      <c r="QOA3" s="61"/>
      <c r="QOB3" s="61"/>
      <c r="QOC3" s="61"/>
      <c r="QOD3" s="61"/>
      <c r="QOE3" s="61"/>
      <c r="QOF3" s="61"/>
      <c r="QOG3" s="61"/>
      <c r="QOH3" s="61"/>
      <c r="QOI3" s="61"/>
      <c r="QOJ3" s="61"/>
      <c r="QOK3" s="61"/>
      <c r="QOL3" s="61"/>
      <c r="QOM3" s="61"/>
      <c r="QON3" s="61"/>
      <c r="QOO3" s="61"/>
      <c r="QOP3" s="61"/>
      <c r="QOQ3" s="61"/>
      <c r="QOR3" s="61"/>
      <c r="QOS3" s="61"/>
      <c r="QOT3" s="61"/>
      <c r="QOU3" s="61"/>
      <c r="QOV3" s="61"/>
      <c r="QOW3" s="61"/>
      <c r="QOX3" s="61"/>
      <c r="QOY3" s="61"/>
      <c r="QOZ3" s="61"/>
      <c r="QPA3" s="61"/>
      <c r="QPB3" s="61"/>
      <c r="QPC3" s="61"/>
      <c r="QPD3" s="61"/>
      <c r="QPE3" s="61"/>
      <c r="QPF3" s="61"/>
      <c r="QPG3" s="61"/>
      <c r="QPH3" s="61"/>
      <c r="QPI3" s="61"/>
      <c r="QPJ3" s="61"/>
      <c r="QPK3" s="61"/>
      <c r="QPL3" s="61"/>
      <c r="QPM3" s="61"/>
      <c r="QPN3" s="61"/>
      <c r="QPO3" s="61"/>
      <c r="QPP3" s="61"/>
      <c r="QPQ3" s="61"/>
      <c r="QPR3" s="61"/>
      <c r="QPS3" s="61"/>
      <c r="QPT3" s="61"/>
      <c r="QPU3" s="61"/>
      <c r="QPV3" s="61"/>
      <c r="QPW3" s="61"/>
      <c r="QPX3" s="61"/>
      <c r="QPY3" s="61"/>
      <c r="QPZ3" s="61"/>
      <c r="QQA3" s="61"/>
      <c r="QQB3" s="61"/>
      <c r="QQC3" s="61"/>
      <c r="QQD3" s="61"/>
      <c r="QQE3" s="61"/>
      <c r="QQF3" s="61"/>
      <c r="QQG3" s="61"/>
      <c r="QQH3" s="61"/>
      <c r="QQI3" s="61"/>
      <c r="QQJ3" s="61"/>
      <c r="QQK3" s="61"/>
      <c r="QQL3" s="61"/>
      <c r="QQM3" s="61"/>
      <c r="QQN3" s="61"/>
      <c r="QQO3" s="61"/>
      <c r="QQP3" s="61"/>
      <c r="QQQ3" s="61"/>
      <c r="QQR3" s="61"/>
      <c r="QQS3" s="61"/>
      <c r="QQT3" s="61"/>
      <c r="QQU3" s="61"/>
      <c r="QQV3" s="61"/>
      <c r="QQW3" s="61"/>
      <c r="QQX3" s="61"/>
      <c r="QQY3" s="61"/>
      <c r="QQZ3" s="61"/>
      <c r="QRA3" s="61"/>
      <c r="QRB3" s="61"/>
      <c r="QRC3" s="61"/>
      <c r="QRD3" s="61"/>
      <c r="QRE3" s="61"/>
      <c r="QRF3" s="61"/>
      <c r="QRG3" s="61"/>
      <c r="QRH3" s="61"/>
      <c r="QRI3" s="61"/>
      <c r="QRJ3" s="61"/>
      <c r="QRK3" s="61"/>
      <c r="QRL3" s="61"/>
      <c r="QRM3" s="61"/>
      <c r="QRN3" s="61"/>
      <c r="QRO3" s="61"/>
      <c r="QRP3" s="61"/>
      <c r="QRQ3" s="61"/>
      <c r="QRR3" s="61"/>
      <c r="QRS3" s="61"/>
      <c r="QRT3" s="61"/>
      <c r="QRU3" s="61"/>
      <c r="QRV3" s="61"/>
      <c r="QRW3" s="61"/>
      <c r="QRX3" s="61"/>
      <c r="QRY3" s="61"/>
      <c r="QRZ3" s="61"/>
      <c r="QSA3" s="61"/>
      <c r="QSB3" s="61"/>
      <c r="QSC3" s="61"/>
      <c r="QSD3" s="61"/>
      <c r="QSE3" s="61"/>
      <c r="QSF3" s="61"/>
      <c r="QSG3" s="61"/>
      <c r="QSH3" s="61"/>
      <c r="QSI3" s="61"/>
      <c r="QSJ3" s="61"/>
      <c r="QSK3" s="61"/>
      <c r="QSL3" s="61"/>
      <c r="QSM3" s="61"/>
      <c r="QSN3" s="61"/>
      <c r="QSO3" s="61"/>
      <c r="QSP3" s="61"/>
      <c r="QSQ3" s="61"/>
      <c r="QSR3" s="61"/>
      <c r="QSS3" s="61"/>
      <c r="QST3" s="61"/>
      <c r="QSU3" s="61"/>
      <c r="QSV3" s="61"/>
      <c r="QSW3" s="61"/>
      <c r="QSX3" s="61"/>
      <c r="QSY3" s="61"/>
      <c r="QSZ3" s="61"/>
      <c r="QTA3" s="61"/>
      <c r="QTB3" s="61"/>
      <c r="QTC3" s="61"/>
      <c r="QTD3" s="61"/>
      <c r="QTE3" s="61"/>
      <c r="QTF3" s="61"/>
      <c r="QTG3" s="61"/>
      <c r="QTH3" s="61"/>
      <c r="QTI3" s="61"/>
      <c r="QTJ3" s="61"/>
      <c r="QTK3" s="61"/>
      <c r="QTL3" s="61"/>
      <c r="QTM3" s="61"/>
      <c r="QTN3" s="61"/>
      <c r="QTO3" s="61"/>
      <c r="QTP3" s="61"/>
      <c r="QTQ3" s="61"/>
      <c r="QTR3" s="61"/>
      <c r="QTS3" s="61"/>
      <c r="QTT3" s="61"/>
      <c r="QTU3" s="61"/>
      <c r="QTV3" s="61"/>
      <c r="QTW3" s="61"/>
      <c r="QTX3" s="61"/>
      <c r="QTY3" s="61"/>
      <c r="QTZ3" s="61"/>
      <c r="QUA3" s="61"/>
      <c r="QUB3" s="61"/>
      <c r="QUC3" s="61"/>
      <c r="QUD3" s="61"/>
      <c r="QUE3" s="61"/>
      <c r="QUF3" s="61"/>
      <c r="QUG3" s="61"/>
      <c r="QUH3" s="61"/>
      <c r="QUI3" s="61"/>
      <c r="QUJ3" s="61"/>
      <c r="QUK3" s="61"/>
      <c r="QUL3" s="61"/>
      <c r="QUM3" s="61"/>
      <c r="QUN3" s="61"/>
      <c r="QUO3" s="61"/>
      <c r="QUP3" s="61"/>
      <c r="QUQ3" s="61"/>
      <c r="QUR3" s="61"/>
      <c r="QUS3" s="61"/>
      <c r="QUT3" s="61"/>
      <c r="QUU3" s="61"/>
      <c r="QUV3" s="61"/>
      <c r="QUW3" s="61"/>
      <c r="QUX3" s="61"/>
      <c r="QUY3" s="61"/>
      <c r="QUZ3" s="61"/>
      <c r="QVA3" s="61"/>
      <c r="QVB3" s="61"/>
      <c r="QVC3" s="61"/>
      <c r="QVD3" s="61"/>
      <c r="QVE3" s="61"/>
      <c r="QVF3" s="61"/>
      <c r="QVG3" s="61"/>
      <c r="QVH3" s="61"/>
      <c r="QVI3" s="61"/>
      <c r="QVJ3" s="61"/>
      <c r="QVK3" s="61"/>
      <c r="QVL3" s="61"/>
      <c r="QVM3" s="61"/>
      <c r="QVN3" s="61"/>
      <c r="QVO3" s="61"/>
      <c r="QVP3" s="61"/>
      <c r="QVQ3" s="61"/>
      <c r="QVR3" s="61"/>
      <c r="QVS3" s="61"/>
      <c r="QVT3" s="61"/>
      <c r="QVU3" s="61"/>
      <c r="QVV3" s="61"/>
      <c r="QVW3" s="61"/>
      <c r="QVX3" s="61"/>
      <c r="QVY3" s="61"/>
      <c r="QVZ3" s="61"/>
      <c r="QWA3" s="61"/>
      <c r="QWB3" s="61"/>
      <c r="QWC3" s="61"/>
      <c r="QWD3" s="61"/>
      <c r="QWE3" s="61"/>
      <c r="QWF3" s="61"/>
      <c r="QWG3" s="61"/>
      <c r="QWH3" s="61"/>
      <c r="QWI3" s="61"/>
      <c r="QWJ3" s="61"/>
      <c r="QWK3" s="61"/>
      <c r="QWL3" s="61"/>
      <c r="QWM3" s="61"/>
      <c r="QWN3" s="61"/>
      <c r="QWO3" s="61"/>
      <c r="QWP3" s="61"/>
      <c r="QWQ3" s="61"/>
      <c r="QWR3" s="61"/>
      <c r="QWS3" s="61"/>
      <c r="QWT3" s="61"/>
      <c r="QWU3" s="61"/>
      <c r="QWV3" s="61"/>
      <c r="QWW3" s="61"/>
      <c r="QWX3" s="61"/>
      <c r="QWY3" s="61"/>
      <c r="QWZ3" s="61"/>
      <c r="QXA3" s="61"/>
      <c r="QXB3" s="61"/>
      <c r="QXC3" s="61"/>
      <c r="QXD3" s="61"/>
      <c r="QXE3" s="61"/>
      <c r="QXF3" s="61"/>
      <c r="QXG3" s="61"/>
      <c r="QXH3" s="61"/>
      <c r="QXI3" s="61"/>
      <c r="QXJ3" s="61"/>
      <c r="QXK3" s="61"/>
      <c r="QXL3" s="61"/>
      <c r="QXM3" s="61"/>
      <c r="QXN3" s="61"/>
      <c r="QXO3" s="61"/>
      <c r="QXP3" s="61"/>
      <c r="QXQ3" s="61"/>
      <c r="QXR3" s="61"/>
      <c r="QXS3" s="61"/>
      <c r="QXT3" s="61"/>
      <c r="QXU3" s="61"/>
      <c r="QXV3" s="61"/>
      <c r="QXW3" s="61"/>
      <c r="QXX3" s="61"/>
      <c r="QXY3" s="61"/>
      <c r="QXZ3" s="61"/>
      <c r="QYA3" s="61"/>
      <c r="QYB3" s="61"/>
      <c r="QYC3" s="61"/>
      <c r="QYD3" s="61"/>
      <c r="QYE3" s="61"/>
      <c r="QYF3" s="61"/>
      <c r="QYG3" s="61"/>
      <c r="QYH3" s="61"/>
      <c r="QYI3" s="61"/>
      <c r="QYJ3" s="61"/>
      <c r="QYK3" s="61"/>
      <c r="QYL3" s="61"/>
      <c r="QYM3" s="61"/>
      <c r="QYN3" s="61"/>
      <c r="QYO3" s="61"/>
      <c r="QYP3" s="61"/>
      <c r="QYQ3" s="61"/>
      <c r="QYR3" s="61"/>
      <c r="QYS3" s="61"/>
      <c r="QYT3" s="61"/>
      <c r="QYU3" s="61"/>
      <c r="QYV3" s="61"/>
      <c r="QYW3" s="61"/>
      <c r="QYX3" s="61"/>
      <c r="QYY3" s="61"/>
      <c r="QYZ3" s="61"/>
      <c r="QZA3" s="61"/>
      <c r="QZB3" s="61"/>
      <c r="QZC3" s="61"/>
      <c r="QZD3" s="61"/>
      <c r="QZE3" s="61"/>
      <c r="QZF3" s="61"/>
      <c r="QZG3" s="61"/>
      <c r="QZH3" s="61"/>
      <c r="QZI3" s="61"/>
      <c r="QZJ3" s="61"/>
      <c r="QZK3" s="61"/>
      <c r="QZL3" s="61"/>
      <c r="QZM3" s="61"/>
      <c r="QZN3" s="61"/>
      <c r="QZO3" s="61"/>
      <c r="QZP3" s="61"/>
      <c r="QZQ3" s="61"/>
      <c r="QZR3" s="61"/>
      <c r="QZS3" s="61"/>
      <c r="QZT3" s="61"/>
      <c r="QZU3" s="61"/>
      <c r="QZV3" s="61"/>
      <c r="QZW3" s="61"/>
      <c r="QZX3" s="61"/>
      <c r="QZY3" s="61"/>
      <c r="QZZ3" s="61"/>
      <c r="RAA3" s="61"/>
      <c r="RAB3" s="61"/>
      <c r="RAC3" s="61"/>
      <c r="RAD3" s="61"/>
      <c r="RAE3" s="61"/>
      <c r="RAF3" s="61"/>
      <c r="RAG3" s="61"/>
      <c r="RAH3" s="61"/>
      <c r="RAI3" s="61"/>
      <c r="RAJ3" s="61"/>
      <c r="RAK3" s="61"/>
      <c r="RAL3" s="61"/>
      <c r="RAM3" s="61"/>
      <c r="RAN3" s="61"/>
      <c r="RAO3" s="61"/>
      <c r="RAP3" s="61"/>
      <c r="RAQ3" s="61"/>
      <c r="RAR3" s="61"/>
      <c r="RAS3" s="61"/>
      <c r="RAT3" s="61"/>
      <c r="RAU3" s="61"/>
      <c r="RAV3" s="61"/>
      <c r="RAW3" s="61"/>
      <c r="RAX3" s="61"/>
      <c r="RAY3" s="61"/>
      <c r="RAZ3" s="61"/>
      <c r="RBA3" s="61"/>
      <c r="RBB3" s="61"/>
      <c r="RBC3" s="61"/>
      <c r="RBD3" s="61"/>
      <c r="RBE3" s="61"/>
      <c r="RBF3" s="61"/>
      <c r="RBG3" s="61"/>
      <c r="RBH3" s="61"/>
      <c r="RBI3" s="61"/>
      <c r="RBJ3" s="61"/>
      <c r="RBK3" s="61"/>
      <c r="RBL3" s="61"/>
      <c r="RBM3" s="61"/>
      <c r="RBN3" s="61"/>
      <c r="RBO3" s="61"/>
      <c r="RBP3" s="61"/>
      <c r="RBQ3" s="61"/>
      <c r="RBR3" s="61"/>
      <c r="RBS3" s="61"/>
      <c r="RBT3" s="61"/>
      <c r="RBU3" s="61"/>
      <c r="RBV3" s="61"/>
      <c r="RBW3" s="61"/>
      <c r="RBX3" s="61"/>
      <c r="RBY3" s="61"/>
      <c r="RBZ3" s="61"/>
      <c r="RCA3" s="61"/>
      <c r="RCB3" s="61"/>
      <c r="RCC3" s="61"/>
      <c r="RCD3" s="61"/>
      <c r="RCE3" s="61"/>
      <c r="RCF3" s="61"/>
      <c r="RCG3" s="61"/>
      <c r="RCH3" s="61"/>
      <c r="RCI3" s="61"/>
      <c r="RCJ3" s="61"/>
      <c r="RCK3" s="61"/>
      <c r="RCL3" s="61"/>
      <c r="RCM3" s="61"/>
      <c r="RCN3" s="61"/>
      <c r="RCO3" s="61"/>
      <c r="RCP3" s="61"/>
      <c r="RCQ3" s="61"/>
      <c r="RCR3" s="61"/>
      <c r="RCS3" s="61"/>
      <c r="RCT3" s="61"/>
      <c r="RCU3" s="61"/>
      <c r="RCV3" s="61"/>
      <c r="RCW3" s="61"/>
      <c r="RCX3" s="61"/>
      <c r="RCY3" s="61"/>
      <c r="RCZ3" s="61"/>
      <c r="RDA3" s="61"/>
      <c r="RDB3" s="61"/>
      <c r="RDC3" s="61"/>
      <c r="RDD3" s="61"/>
      <c r="RDE3" s="61"/>
      <c r="RDF3" s="61"/>
      <c r="RDG3" s="61"/>
      <c r="RDH3" s="61"/>
      <c r="RDI3" s="61"/>
      <c r="RDJ3" s="61"/>
      <c r="RDK3" s="61"/>
      <c r="RDL3" s="61"/>
      <c r="RDM3" s="61"/>
      <c r="RDN3" s="61"/>
      <c r="RDO3" s="61"/>
      <c r="RDP3" s="61"/>
      <c r="RDQ3" s="61"/>
      <c r="RDR3" s="61"/>
      <c r="RDS3" s="61"/>
      <c r="RDT3" s="61"/>
      <c r="RDU3" s="61"/>
      <c r="RDV3" s="61"/>
      <c r="RDW3" s="61"/>
      <c r="RDX3" s="61"/>
      <c r="RDY3" s="61"/>
      <c r="RDZ3" s="61"/>
      <c r="REA3" s="61"/>
      <c r="REB3" s="61"/>
      <c r="REC3" s="61"/>
      <c r="RED3" s="61"/>
      <c r="REE3" s="61"/>
      <c r="REF3" s="61"/>
      <c r="REG3" s="61"/>
      <c r="REH3" s="61"/>
      <c r="REI3" s="61"/>
      <c r="REJ3" s="61"/>
      <c r="REK3" s="61"/>
      <c r="REL3" s="61"/>
      <c r="REM3" s="61"/>
      <c r="REN3" s="61"/>
      <c r="REO3" s="61"/>
      <c r="REP3" s="61"/>
      <c r="REQ3" s="61"/>
      <c r="RER3" s="61"/>
      <c r="RES3" s="61"/>
      <c r="RET3" s="61"/>
      <c r="REU3" s="61"/>
      <c r="REV3" s="61"/>
      <c r="REW3" s="61"/>
      <c r="REX3" s="61"/>
      <c r="REY3" s="61"/>
      <c r="REZ3" s="61"/>
      <c r="RFA3" s="61"/>
      <c r="RFB3" s="61"/>
      <c r="RFC3" s="61"/>
      <c r="RFD3" s="61"/>
      <c r="RFE3" s="61"/>
      <c r="RFF3" s="61"/>
      <c r="RFG3" s="61"/>
      <c r="RFH3" s="61"/>
      <c r="RFI3" s="61"/>
      <c r="RFJ3" s="61"/>
      <c r="RFK3" s="61"/>
      <c r="RFL3" s="61"/>
      <c r="RFM3" s="61"/>
      <c r="RFN3" s="61"/>
      <c r="RFO3" s="61"/>
      <c r="RFP3" s="61"/>
      <c r="RFQ3" s="61"/>
      <c r="RFR3" s="61"/>
      <c r="RFS3" s="61"/>
      <c r="RFT3" s="61"/>
      <c r="RFU3" s="61"/>
      <c r="RFV3" s="61"/>
      <c r="RFW3" s="61"/>
      <c r="RFX3" s="61"/>
      <c r="RFY3" s="61"/>
      <c r="RFZ3" s="61"/>
      <c r="RGA3" s="61"/>
      <c r="RGB3" s="61"/>
      <c r="RGC3" s="61"/>
      <c r="RGD3" s="61"/>
      <c r="RGE3" s="61"/>
      <c r="RGF3" s="61"/>
      <c r="RGG3" s="61"/>
      <c r="RGH3" s="61"/>
      <c r="RGI3" s="61"/>
      <c r="RGJ3" s="61"/>
      <c r="RGK3" s="61"/>
      <c r="RGL3" s="61"/>
      <c r="RGM3" s="61"/>
      <c r="RGN3" s="61"/>
      <c r="RGO3" s="61"/>
      <c r="RGP3" s="61"/>
      <c r="RGQ3" s="61"/>
      <c r="RGR3" s="61"/>
      <c r="RGS3" s="61"/>
      <c r="RGT3" s="61"/>
      <c r="RGU3" s="61"/>
      <c r="RGV3" s="61"/>
      <c r="RGW3" s="61"/>
      <c r="RGX3" s="61"/>
      <c r="RGY3" s="61"/>
      <c r="RGZ3" s="61"/>
      <c r="RHA3" s="61"/>
      <c r="RHB3" s="61"/>
      <c r="RHC3" s="61"/>
      <c r="RHD3" s="61"/>
      <c r="RHE3" s="61"/>
      <c r="RHF3" s="61"/>
      <c r="RHG3" s="61"/>
      <c r="RHH3" s="61"/>
      <c r="RHI3" s="61"/>
      <c r="RHJ3" s="61"/>
      <c r="RHK3" s="61"/>
      <c r="RHL3" s="61"/>
      <c r="RHM3" s="61"/>
      <c r="RHN3" s="61"/>
      <c r="RHO3" s="61"/>
      <c r="RHP3" s="61"/>
      <c r="RHQ3" s="61"/>
      <c r="RHR3" s="61"/>
      <c r="RHS3" s="61"/>
      <c r="RHT3" s="61"/>
      <c r="RHU3" s="61"/>
      <c r="RHV3" s="61"/>
      <c r="RHW3" s="61"/>
      <c r="RHX3" s="61"/>
      <c r="RHY3" s="61"/>
      <c r="RHZ3" s="61"/>
      <c r="RIA3" s="61"/>
      <c r="RIB3" s="61"/>
      <c r="RIC3" s="61"/>
      <c r="RID3" s="61"/>
      <c r="RIE3" s="61"/>
      <c r="RIF3" s="61"/>
      <c r="RIG3" s="61"/>
      <c r="RIH3" s="61"/>
      <c r="RII3" s="61"/>
      <c r="RIJ3" s="61"/>
      <c r="RIK3" s="61"/>
      <c r="RIL3" s="61"/>
      <c r="RIM3" s="61"/>
      <c r="RIN3" s="61"/>
      <c r="RIO3" s="61"/>
      <c r="RIP3" s="61"/>
      <c r="RIQ3" s="61"/>
      <c r="RIR3" s="61"/>
      <c r="RIS3" s="61"/>
      <c r="RIT3" s="61"/>
      <c r="RIU3" s="61"/>
      <c r="RIV3" s="61"/>
      <c r="RIW3" s="61"/>
      <c r="RIX3" s="61"/>
      <c r="RIY3" s="61"/>
      <c r="RIZ3" s="61"/>
      <c r="RJA3" s="61"/>
      <c r="RJB3" s="61"/>
      <c r="RJC3" s="61"/>
      <c r="RJD3" s="61"/>
      <c r="RJE3" s="61"/>
      <c r="RJF3" s="61"/>
      <c r="RJG3" s="61"/>
      <c r="RJH3" s="61"/>
      <c r="RJI3" s="61"/>
      <c r="RJJ3" s="61"/>
      <c r="RJK3" s="61"/>
      <c r="RJL3" s="61"/>
      <c r="RJM3" s="61"/>
      <c r="RJN3" s="61"/>
      <c r="RJO3" s="61"/>
      <c r="RJP3" s="61"/>
      <c r="RJQ3" s="61"/>
      <c r="RJR3" s="61"/>
      <c r="RJS3" s="61"/>
      <c r="RJT3" s="61"/>
      <c r="RJU3" s="61"/>
      <c r="RJV3" s="61"/>
      <c r="RJW3" s="61"/>
      <c r="RJX3" s="61"/>
      <c r="RJY3" s="61"/>
      <c r="RJZ3" s="61"/>
      <c r="RKA3" s="61"/>
      <c r="RKB3" s="61"/>
      <c r="RKC3" s="61"/>
      <c r="RKD3" s="61"/>
      <c r="RKE3" s="61"/>
      <c r="RKF3" s="61"/>
      <c r="RKG3" s="61"/>
      <c r="RKH3" s="61"/>
      <c r="RKI3" s="61"/>
      <c r="RKJ3" s="61"/>
      <c r="RKK3" s="61"/>
      <c r="RKL3" s="61"/>
      <c r="RKM3" s="61"/>
      <c r="RKN3" s="61"/>
      <c r="RKO3" s="61"/>
      <c r="RKP3" s="61"/>
      <c r="RKQ3" s="61"/>
      <c r="RKR3" s="61"/>
      <c r="RKS3" s="61"/>
      <c r="RKT3" s="61"/>
      <c r="RKU3" s="61"/>
      <c r="RKV3" s="61"/>
      <c r="RKW3" s="61"/>
      <c r="RKX3" s="61"/>
      <c r="RKY3" s="61"/>
      <c r="RKZ3" s="61"/>
      <c r="RLA3" s="61"/>
      <c r="RLB3" s="61"/>
      <c r="RLC3" s="61"/>
      <c r="RLD3" s="61"/>
      <c r="RLE3" s="61"/>
      <c r="RLF3" s="61"/>
      <c r="RLG3" s="61"/>
      <c r="RLH3" s="61"/>
      <c r="RLI3" s="61"/>
      <c r="RLJ3" s="61"/>
      <c r="RLK3" s="61"/>
      <c r="RLL3" s="61"/>
      <c r="RLM3" s="61"/>
      <c r="RLN3" s="61"/>
      <c r="RLO3" s="61"/>
      <c r="RLP3" s="61"/>
      <c r="RLQ3" s="61"/>
      <c r="RLR3" s="61"/>
      <c r="RLS3" s="61"/>
      <c r="RLT3" s="61"/>
      <c r="RLU3" s="61"/>
      <c r="RLV3" s="61"/>
      <c r="RLW3" s="61"/>
      <c r="RLX3" s="61"/>
      <c r="RLY3" s="61"/>
      <c r="RLZ3" s="61"/>
      <c r="RMA3" s="61"/>
      <c r="RMB3" s="61"/>
      <c r="RMC3" s="61"/>
      <c r="RMD3" s="61"/>
      <c r="RME3" s="61"/>
      <c r="RMF3" s="61"/>
      <c r="RMG3" s="61"/>
      <c r="RMH3" s="61"/>
      <c r="RMI3" s="61"/>
      <c r="RMJ3" s="61"/>
      <c r="RMK3" s="61"/>
      <c r="RML3" s="61"/>
      <c r="RMM3" s="61"/>
      <c r="RMN3" s="61"/>
      <c r="RMO3" s="61"/>
      <c r="RMP3" s="61"/>
      <c r="RMQ3" s="61"/>
      <c r="RMR3" s="61"/>
      <c r="RMS3" s="61"/>
      <c r="RMT3" s="61"/>
      <c r="RMU3" s="61"/>
      <c r="RMV3" s="61"/>
      <c r="RMW3" s="61"/>
      <c r="RMX3" s="61"/>
      <c r="RMY3" s="61"/>
      <c r="RMZ3" s="61"/>
      <c r="RNA3" s="61"/>
      <c r="RNB3" s="61"/>
      <c r="RNC3" s="61"/>
      <c r="RND3" s="61"/>
      <c r="RNE3" s="61"/>
      <c r="RNF3" s="61"/>
      <c r="RNG3" s="61"/>
      <c r="RNH3" s="61"/>
      <c r="RNI3" s="61"/>
      <c r="RNJ3" s="61"/>
      <c r="RNK3" s="61"/>
      <c r="RNL3" s="61"/>
      <c r="RNM3" s="61"/>
      <c r="RNN3" s="61"/>
      <c r="RNO3" s="61"/>
      <c r="RNP3" s="61"/>
      <c r="RNQ3" s="61"/>
      <c r="RNR3" s="61"/>
      <c r="RNS3" s="61"/>
      <c r="RNT3" s="61"/>
      <c r="RNU3" s="61"/>
      <c r="RNV3" s="61"/>
      <c r="RNW3" s="61"/>
      <c r="RNX3" s="61"/>
      <c r="RNY3" s="61"/>
      <c r="RNZ3" s="61"/>
      <c r="ROA3" s="61"/>
      <c r="ROB3" s="61"/>
      <c r="ROC3" s="61"/>
      <c r="ROD3" s="61"/>
      <c r="ROE3" s="61"/>
      <c r="ROF3" s="61"/>
      <c r="ROG3" s="61"/>
      <c r="ROH3" s="61"/>
      <c r="ROI3" s="61"/>
      <c r="ROJ3" s="61"/>
      <c r="ROK3" s="61"/>
      <c r="ROL3" s="61"/>
      <c r="ROM3" s="61"/>
      <c r="RON3" s="61"/>
      <c r="ROO3" s="61"/>
      <c r="ROP3" s="61"/>
      <c r="ROQ3" s="61"/>
      <c r="ROR3" s="61"/>
      <c r="ROS3" s="61"/>
      <c r="ROT3" s="61"/>
      <c r="ROU3" s="61"/>
      <c r="ROV3" s="61"/>
      <c r="ROW3" s="61"/>
      <c r="ROX3" s="61"/>
      <c r="ROY3" s="61"/>
      <c r="ROZ3" s="61"/>
      <c r="RPA3" s="61"/>
      <c r="RPB3" s="61"/>
      <c r="RPC3" s="61"/>
      <c r="RPD3" s="61"/>
      <c r="RPE3" s="61"/>
      <c r="RPF3" s="61"/>
      <c r="RPG3" s="61"/>
      <c r="RPH3" s="61"/>
      <c r="RPI3" s="61"/>
      <c r="RPJ3" s="61"/>
      <c r="RPK3" s="61"/>
      <c r="RPL3" s="61"/>
      <c r="RPM3" s="61"/>
      <c r="RPN3" s="61"/>
      <c r="RPO3" s="61"/>
      <c r="RPP3" s="61"/>
      <c r="RPQ3" s="61"/>
      <c r="RPR3" s="61"/>
      <c r="RPS3" s="61"/>
      <c r="RPT3" s="61"/>
      <c r="RPU3" s="61"/>
      <c r="RPV3" s="61"/>
      <c r="RPW3" s="61"/>
      <c r="RPX3" s="61"/>
      <c r="RPY3" s="61"/>
      <c r="RPZ3" s="61"/>
      <c r="RQA3" s="61"/>
      <c r="RQB3" s="61"/>
      <c r="RQC3" s="61"/>
      <c r="RQD3" s="61"/>
      <c r="RQE3" s="61"/>
      <c r="RQF3" s="61"/>
      <c r="RQG3" s="61"/>
      <c r="RQH3" s="61"/>
      <c r="RQI3" s="61"/>
      <c r="RQJ3" s="61"/>
      <c r="RQK3" s="61"/>
      <c r="RQL3" s="61"/>
      <c r="RQM3" s="61"/>
      <c r="RQN3" s="61"/>
      <c r="RQO3" s="61"/>
      <c r="RQP3" s="61"/>
      <c r="RQQ3" s="61"/>
      <c r="RQR3" s="61"/>
      <c r="RQS3" s="61"/>
      <c r="RQT3" s="61"/>
      <c r="RQU3" s="61"/>
      <c r="RQV3" s="61"/>
      <c r="RQW3" s="61"/>
      <c r="RQX3" s="61"/>
      <c r="RQY3" s="61"/>
      <c r="RQZ3" s="61"/>
      <c r="RRA3" s="61"/>
      <c r="RRB3" s="61"/>
      <c r="RRC3" s="61"/>
      <c r="RRD3" s="61"/>
      <c r="RRE3" s="61"/>
      <c r="RRF3" s="61"/>
      <c r="RRG3" s="61"/>
      <c r="RRH3" s="61"/>
      <c r="RRI3" s="61"/>
      <c r="RRJ3" s="61"/>
      <c r="RRK3" s="61"/>
      <c r="RRL3" s="61"/>
      <c r="RRM3" s="61"/>
      <c r="RRN3" s="61"/>
      <c r="RRO3" s="61"/>
      <c r="RRP3" s="61"/>
      <c r="RRQ3" s="61"/>
      <c r="RRR3" s="61"/>
      <c r="RRS3" s="61"/>
      <c r="RRT3" s="61"/>
      <c r="RRU3" s="61"/>
      <c r="RRV3" s="61"/>
      <c r="RRW3" s="61"/>
      <c r="RRX3" s="61"/>
      <c r="RRY3" s="61"/>
      <c r="RRZ3" s="61"/>
      <c r="RSA3" s="61"/>
      <c r="RSB3" s="61"/>
      <c r="RSC3" s="61"/>
      <c r="RSD3" s="61"/>
      <c r="RSE3" s="61"/>
      <c r="RSF3" s="61"/>
      <c r="RSG3" s="61"/>
      <c r="RSH3" s="61"/>
      <c r="RSI3" s="61"/>
      <c r="RSJ3" s="61"/>
      <c r="RSK3" s="61"/>
      <c r="RSL3" s="61"/>
      <c r="RSM3" s="61"/>
      <c r="RSN3" s="61"/>
      <c r="RSO3" s="61"/>
      <c r="RSP3" s="61"/>
      <c r="RSQ3" s="61"/>
      <c r="RSR3" s="61"/>
      <c r="RSS3" s="61"/>
      <c r="RST3" s="61"/>
      <c r="RSU3" s="61"/>
      <c r="RSV3" s="61"/>
      <c r="RSW3" s="61"/>
      <c r="RSX3" s="61"/>
      <c r="RSY3" s="61"/>
      <c r="RSZ3" s="61"/>
      <c r="RTA3" s="61"/>
      <c r="RTB3" s="61"/>
      <c r="RTC3" s="61"/>
      <c r="RTD3" s="61"/>
      <c r="RTE3" s="61"/>
      <c r="RTF3" s="61"/>
      <c r="RTG3" s="61"/>
      <c r="RTH3" s="61"/>
      <c r="RTI3" s="61"/>
      <c r="RTJ3" s="61"/>
      <c r="RTK3" s="61"/>
      <c r="RTL3" s="61"/>
      <c r="RTM3" s="61"/>
      <c r="RTN3" s="61"/>
      <c r="RTO3" s="61"/>
      <c r="RTP3" s="61"/>
      <c r="RTQ3" s="61"/>
      <c r="RTR3" s="61"/>
      <c r="RTS3" s="61"/>
      <c r="RTT3" s="61"/>
      <c r="RTU3" s="61"/>
      <c r="RTV3" s="61"/>
      <c r="RTW3" s="61"/>
      <c r="RTX3" s="61"/>
      <c r="RTY3" s="61"/>
      <c r="RTZ3" s="61"/>
      <c r="RUA3" s="61"/>
      <c r="RUB3" s="61"/>
      <c r="RUC3" s="61"/>
      <c r="RUD3" s="61"/>
      <c r="RUE3" s="61"/>
      <c r="RUF3" s="61"/>
      <c r="RUG3" s="61"/>
      <c r="RUH3" s="61"/>
      <c r="RUI3" s="61"/>
      <c r="RUJ3" s="61"/>
      <c r="RUK3" s="61"/>
      <c r="RUL3" s="61"/>
      <c r="RUM3" s="61"/>
      <c r="RUN3" s="61"/>
      <c r="RUO3" s="61"/>
      <c r="RUP3" s="61"/>
      <c r="RUQ3" s="61"/>
      <c r="RUR3" s="61"/>
      <c r="RUS3" s="61"/>
      <c r="RUT3" s="61"/>
      <c r="RUU3" s="61"/>
      <c r="RUV3" s="61"/>
      <c r="RUW3" s="61"/>
      <c r="RUX3" s="61"/>
      <c r="RUY3" s="61"/>
      <c r="RUZ3" s="61"/>
      <c r="RVA3" s="61"/>
      <c r="RVB3" s="61"/>
      <c r="RVC3" s="61"/>
      <c r="RVD3" s="61"/>
      <c r="RVE3" s="61"/>
      <c r="RVF3" s="61"/>
      <c r="RVG3" s="61"/>
      <c r="RVH3" s="61"/>
      <c r="RVI3" s="61"/>
      <c r="RVJ3" s="61"/>
      <c r="RVK3" s="61"/>
      <c r="RVL3" s="61"/>
      <c r="RVM3" s="61"/>
      <c r="RVN3" s="61"/>
      <c r="RVO3" s="61"/>
      <c r="RVP3" s="61"/>
      <c r="RVQ3" s="61"/>
      <c r="RVR3" s="61"/>
      <c r="RVS3" s="61"/>
      <c r="RVT3" s="61"/>
      <c r="RVU3" s="61"/>
      <c r="RVV3" s="61"/>
      <c r="RVW3" s="61"/>
      <c r="RVX3" s="61"/>
      <c r="RVY3" s="61"/>
      <c r="RVZ3" s="61"/>
      <c r="RWA3" s="61"/>
      <c r="RWB3" s="61"/>
      <c r="RWC3" s="61"/>
      <c r="RWD3" s="61"/>
      <c r="RWE3" s="61"/>
      <c r="RWF3" s="61"/>
      <c r="RWG3" s="61"/>
      <c r="RWH3" s="61"/>
      <c r="RWI3" s="61"/>
      <c r="RWJ3" s="61"/>
      <c r="RWK3" s="61"/>
      <c r="RWL3" s="61"/>
      <c r="RWM3" s="61"/>
      <c r="RWN3" s="61"/>
      <c r="RWO3" s="61"/>
      <c r="RWP3" s="61"/>
      <c r="RWQ3" s="61"/>
      <c r="RWR3" s="61"/>
      <c r="RWS3" s="61"/>
      <c r="RWT3" s="61"/>
      <c r="RWU3" s="61"/>
      <c r="RWV3" s="61"/>
      <c r="RWW3" s="61"/>
      <c r="RWX3" s="61"/>
      <c r="RWY3" s="61"/>
      <c r="RWZ3" s="61"/>
      <c r="RXA3" s="61"/>
      <c r="RXB3" s="61"/>
      <c r="RXC3" s="61"/>
      <c r="RXD3" s="61"/>
      <c r="RXE3" s="61"/>
      <c r="RXF3" s="61"/>
      <c r="RXG3" s="61"/>
      <c r="RXH3" s="61"/>
      <c r="RXI3" s="61"/>
      <c r="RXJ3" s="61"/>
      <c r="RXK3" s="61"/>
      <c r="RXL3" s="61"/>
      <c r="RXM3" s="61"/>
      <c r="RXN3" s="61"/>
      <c r="RXO3" s="61"/>
      <c r="RXP3" s="61"/>
      <c r="RXQ3" s="61"/>
      <c r="RXR3" s="61"/>
      <c r="RXS3" s="61"/>
      <c r="RXT3" s="61"/>
      <c r="RXU3" s="61"/>
      <c r="RXV3" s="61"/>
      <c r="RXW3" s="61"/>
      <c r="RXX3" s="61"/>
      <c r="RXY3" s="61"/>
      <c r="RXZ3" s="61"/>
      <c r="RYA3" s="61"/>
      <c r="RYB3" s="61"/>
      <c r="RYC3" s="61"/>
      <c r="RYD3" s="61"/>
      <c r="RYE3" s="61"/>
      <c r="RYF3" s="61"/>
      <c r="RYG3" s="61"/>
      <c r="RYH3" s="61"/>
      <c r="RYI3" s="61"/>
      <c r="RYJ3" s="61"/>
      <c r="RYK3" s="61"/>
      <c r="RYL3" s="61"/>
      <c r="RYM3" s="61"/>
      <c r="RYN3" s="61"/>
      <c r="RYO3" s="61"/>
      <c r="RYP3" s="61"/>
      <c r="RYQ3" s="61"/>
      <c r="RYR3" s="61"/>
      <c r="RYS3" s="61"/>
      <c r="RYT3" s="61"/>
      <c r="RYU3" s="61"/>
      <c r="RYV3" s="61"/>
      <c r="RYW3" s="61"/>
      <c r="RYX3" s="61"/>
      <c r="RYY3" s="61"/>
      <c r="RYZ3" s="61"/>
      <c r="RZA3" s="61"/>
      <c r="RZB3" s="61"/>
      <c r="RZC3" s="61"/>
      <c r="RZD3" s="61"/>
      <c r="RZE3" s="61"/>
      <c r="RZF3" s="61"/>
      <c r="RZG3" s="61"/>
      <c r="RZH3" s="61"/>
      <c r="RZI3" s="61"/>
      <c r="RZJ3" s="61"/>
      <c r="RZK3" s="61"/>
      <c r="RZL3" s="61"/>
      <c r="RZM3" s="61"/>
      <c r="RZN3" s="61"/>
      <c r="RZO3" s="61"/>
      <c r="RZP3" s="61"/>
      <c r="RZQ3" s="61"/>
      <c r="RZR3" s="61"/>
      <c r="RZS3" s="61"/>
      <c r="RZT3" s="61"/>
      <c r="RZU3" s="61"/>
      <c r="RZV3" s="61"/>
      <c r="RZW3" s="61"/>
      <c r="RZX3" s="61"/>
      <c r="RZY3" s="61"/>
      <c r="RZZ3" s="61"/>
      <c r="SAA3" s="61"/>
      <c r="SAB3" s="61"/>
      <c r="SAC3" s="61"/>
      <c r="SAD3" s="61"/>
      <c r="SAE3" s="61"/>
      <c r="SAF3" s="61"/>
      <c r="SAG3" s="61"/>
      <c r="SAH3" s="61"/>
      <c r="SAI3" s="61"/>
      <c r="SAJ3" s="61"/>
      <c r="SAK3" s="61"/>
      <c r="SAL3" s="61"/>
      <c r="SAM3" s="61"/>
      <c r="SAN3" s="61"/>
      <c r="SAO3" s="61"/>
      <c r="SAP3" s="61"/>
      <c r="SAQ3" s="61"/>
      <c r="SAR3" s="61"/>
      <c r="SAS3" s="61"/>
      <c r="SAT3" s="61"/>
      <c r="SAU3" s="61"/>
      <c r="SAV3" s="61"/>
      <c r="SAW3" s="61"/>
      <c r="SAX3" s="61"/>
      <c r="SAY3" s="61"/>
      <c r="SAZ3" s="61"/>
      <c r="SBA3" s="61"/>
      <c r="SBB3" s="61"/>
      <c r="SBC3" s="61"/>
      <c r="SBD3" s="61"/>
      <c r="SBE3" s="61"/>
      <c r="SBF3" s="61"/>
      <c r="SBG3" s="61"/>
      <c r="SBH3" s="61"/>
      <c r="SBI3" s="61"/>
      <c r="SBJ3" s="61"/>
      <c r="SBK3" s="61"/>
      <c r="SBL3" s="61"/>
      <c r="SBM3" s="61"/>
      <c r="SBN3" s="61"/>
      <c r="SBO3" s="61"/>
      <c r="SBP3" s="61"/>
      <c r="SBQ3" s="61"/>
      <c r="SBR3" s="61"/>
      <c r="SBS3" s="61"/>
      <c r="SBT3" s="61"/>
      <c r="SBU3" s="61"/>
      <c r="SBV3" s="61"/>
      <c r="SBW3" s="61"/>
      <c r="SBX3" s="61"/>
      <c r="SBY3" s="61"/>
      <c r="SBZ3" s="61"/>
      <c r="SCA3" s="61"/>
      <c r="SCB3" s="61"/>
      <c r="SCC3" s="61"/>
      <c r="SCD3" s="61"/>
      <c r="SCE3" s="61"/>
      <c r="SCF3" s="61"/>
      <c r="SCG3" s="61"/>
      <c r="SCH3" s="61"/>
      <c r="SCI3" s="61"/>
      <c r="SCJ3" s="61"/>
      <c r="SCK3" s="61"/>
      <c r="SCL3" s="61"/>
      <c r="SCM3" s="61"/>
      <c r="SCN3" s="61"/>
      <c r="SCO3" s="61"/>
      <c r="SCP3" s="61"/>
      <c r="SCQ3" s="61"/>
      <c r="SCR3" s="61"/>
      <c r="SCS3" s="61"/>
      <c r="SCT3" s="61"/>
      <c r="SCU3" s="61"/>
      <c r="SCV3" s="61"/>
      <c r="SCW3" s="61"/>
      <c r="SCX3" s="61"/>
      <c r="SCY3" s="61"/>
      <c r="SCZ3" s="61"/>
      <c r="SDA3" s="61"/>
      <c r="SDB3" s="61"/>
      <c r="SDC3" s="61"/>
      <c r="SDD3" s="61"/>
      <c r="SDE3" s="61"/>
      <c r="SDF3" s="61"/>
      <c r="SDG3" s="61"/>
      <c r="SDH3" s="61"/>
      <c r="SDI3" s="61"/>
      <c r="SDJ3" s="61"/>
      <c r="SDK3" s="61"/>
      <c r="SDL3" s="61"/>
      <c r="SDM3" s="61"/>
      <c r="SDN3" s="61"/>
      <c r="SDO3" s="61"/>
      <c r="SDP3" s="61"/>
      <c r="SDQ3" s="61"/>
      <c r="SDR3" s="61"/>
      <c r="SDS3" s="61"/>
      <c r="SDT3" s="61"/>
      <c r="SDU3" s="61"/>
      <c r="SDV3" s="61"/>
      <c r="SDW3" s="61"/>
      <c r="SDX3" s="61"/>
      <c r="SDY3" s="61"/>
      <c r="SDZ3" s="61"/>
      <c r="SEA3" s="61"/>
      <c r="SEB3" s="61"/>
      <c r="SEC3" s="61"/>
      <c r="SED3" s="61"/>
      <c r="SEE3" s="61"/>
      <c r="SEF3" s="61"/>
      <c r="SEG3" s="61"/>
      <c r="SEH3" s="61"/>
      <c r="SEI3" s="61"/>
      <c r="SEJ3" s="61"/>
      <c r="SEK3" s="61"/>
      <c r="SEL3" s="61"/>
      <c r="SEM3" s="61"/>
      <c r="SEN3" s="61"/>
      <c r="SEO3" s="61"/>
      <c r="SEP3" s="61"/>
      <c r="SEQ3" s="61"/>
      <c r="SER3" s="61"/>
      <c r="SES3" s="61"/>
      <c r="SET3" s="61"/>
      <c r="SEU3" s="61"/>
      <c r="SEV3" s="61"/>
      <c r="SEW3" s="61"/>
      <c r="SEX3" s="61"/>
      <c r="SEY3" s="61"/>
      <c r="SEZ3" s="61"/>
      <c r="SFA3" s="61"/>
      <c r="SFB3" s="61"/>
      <c r="SFC3" s="61"/>
      <c r="SFD3" s="61"/>
      <c r="SFE3" s="61"/>
      <c r="SFF3" s="61"/>
      <c r="SFG3" s="61"/>
      <c r="SFH3" s="61"/>
      <c r="SFI3" s="61"/>
      <c r="SFJ3" s="61"/>
      <c r="SFK3" s="61"/>
      <c r="SFL3" s="61"/>
      <c r="SFM3" s="61"/>
      <c r="SFN3" s="61"/>
      <c r="SFO3" s="61"/>
      <c r="SFP3" s="61"/>
      <c r="SFQ3" s="61"/>
      <c r="SFR3" s="61"/>
      <c r="SFS3" s="61"/>
      <c r="SFT3" s="61"/>
      <c r="SFU3" s="61"/>
      <c r="SFV3" s="61"/>
      <c r="SFW3" s="61"/>
      <c r="SFX3" s="61"/>
      <c r="SFY3" s="61"/>
      <c r="SFZ3" s="61"/>
      <c r="SGA3" s="61"/>
      <c r="SGB3" s="61"/>
      <c r="SGC3" s="61"/>
      <c r="SGD3" s="61"/>
      <c r="SGE3" s="61"/>
      <c r="SGF3" s="61"/>
      <c r="SGG3" s="61"/>
      <c r="SGH3" s="61"/>
      <c r="SGI3" s="61"/>
      <c r="SGJ3" s="61"/>
      <c r="SGK3" s="61"/>
      <c r="SGL3" s="61"/>
      <c r="SGM3" s="61"/>
      <c r="SGN3" s="61"/>
      <c r="SGO3" s="61"/>
      <c r="SGP3" s="61"/>
      <c r="SGQ3" s="61"/>
      <c r="SGR3" s="61"/>
      <c r="SGS3" s="61"/>
      <c r="SGT3" s="61"/>
      <c r="SGU3" s="61"/>
      <c r="SGV3" s="61"/>
      <c r="SGW3" s="61"/>
      <c r="SGX3" s="61"/>
      <c r="SGY3" s="61"/>
      <c r="SGZ3" s="61"/>
      <c r="SHA3" s="61"/>
      <c r="SHB3" s="61"/>
      <c r="SHC3" s="61"/>
      <c r="SHD3" s="61"/>
      <c r="SHE3" s="61"/>
      <c r="SHF3" s="61"/>
      <c r="SHG3" s="61"/>
      <c r="SHH3" s="61"/>
      <c r="SHI3" s="61"/>
      <c r="SHJ3" s="61"/>
      <c r="SHK3" s="61"/>
      <c r="SHL3" s="61"/>
      <c r="SHM3" s="61"/>
      <c r="SHN3" s="61"/>
      <c r="SHO3" s="61"/>
      <c r="SHP3" s="61"/>
      <c r="SHQ3" s="61"/>
      <c r="SHR3" s="61"/>
      <c r="SHS3" s="61"/>
      <c r="SHT3" s="61"/>
      <c r="SHU3" s="61"/>
      <c r="SHV3" s="61"/>
      <c r="SHW3" s="61"/>
      <c r="SHX3" s="61"/>
      <c r="SHY3" s="61"/>
      <c r="SHZ3" s="61"/>
      <c r="SIA3" s="61"/>
      <c r="SIB3" s="61"/>
      <c r="SIC3" s="61"/>
      <c r="SID3" s="61"/>
      <c r="SIE3" s="61"/>
      <c r="SIF3" s="61"/>
      <c r="SIG3" s="61"/>
      <c r="SIH3" s="61"/>
      <c r="SII3" s="61"/>
      <c r="SIJ3" s="61"/>
      <c r="SIK3" s="61"/>
      <c r="SIL3" s="61"/>
      <c r="SIM3" s="61"/>
      <c r="SIN3" s="61"/>
      <c r="SIO3" s="61"/>
      <c r="SIP3" s="61"/>
      <c r="SIQ3" s="61"/>
      <c r="SIR3" s="61"/>
      <c r="SIS3" s="61"/>
      <c r="SIT3" s="61"/>
      <c r="SIU3" s="61"/>
      <c r="SIV3" s="61"/>
      <c r="SIW3" s="61"/>
      <c r="SIX3" s="61"/>
      <c r="SIY3" s="61"/>
      <c r="SIZ3" s="61"/>
      <c r="SJA3" s="61"/>
      <c r="SJB3" s="61"/>
      <c r="SJC3" s="61"/>
      <c r="SJD3" s="61"/>
      <c r="SJE3" s="61"/>
      <c r="SJF3" s="61"/>
      <c r="SJG3" s="61"/>
      <c r="SJH3" s="61"/>
      <c r="SJI3" s="61"/>
      <c r="SJJ3" s="61"/>
      <c r="SJK3" s="61"/>
      <c r="SJL3" s="61"/>
      <c r="SJM3" s="61"/>
      <c r="SJN3" s="61"/>
      <c r="SJO3" s="61"/>
      <c r="SJP3" s="61"/>
      <c r="SJQ3" s="61"/>
      <c r="SJR3" s="61"/>
      <c r="SJS3" s="61"/>
      <c r="SJT3" s="61"/>
      <c r="SJU3" s="61"/>
      <c r="SJV3" s="61"/>
      <c r="SJW3" s="61"/>
      <c r="SJX3" s="61"/>
      <c r="SJY3" s="61"/>
      <c r="SJZ3" s="61"/>
      <c r="SKA3" s="61"/>
      <c r="SKB3" s="61"/>
      <c r="SKC3" s="61"/>
      <c r="SKD3" s="61"/>
      <c r="SKE3" s="61"/>
      <c r="SKF3" s="61"/>
      <c r="SKG3" s="61"/>
      <c r="SKH3" s="61"/>
      <c r="SKI3" s="61"/>
      <c r="SKJ3" s="61"/>
      <c r="SKK3" s="61"/>
      <c r="SKL3" s="61"/>
      <c r="SKM3" s="61"/>
      <c r="SKN3" s="61"/>
      <c r="SKO3" s="61"/>
      <c r="SKP3" s="61"/>
      <c r="SKQ3" s="61"/>
      <c r="SKR3" s="61"/>
      <c r="SKS3" s="61"/>
      <c r="SKT3" s="61"/>
      <c r="SKU3" s="61"/>
      <c r="SKV3" s="61"/>
      <c r="SKW3" s="61"/>
      <c r="SKX3" s="61"/>
      <c r="SKY3" s="61"/>
      <c r="SKZ3" s="61"/>
      <c r="SLA3" s="61"/>
      <c r="SLB3" s="61"/>
      <c r="SLC3" s="61"/>
      <c r="SLD3" s="61"/>
      <c r="SLE3" s="61"/>
      <c r="SLF3" s="61"/>
      <c r="SLG3" s="61"/>
      <c r="SLH3" s="61"/>
      <c r="SLI3" s="61"/>
      <c r="SLJ3" s="61"/>
      <c r="SLK3" s="61"/>
      <c r="SLL3" s="61"/>
      <c r="SLM3" s="61"/>
      <c r="SLN3" s="61"/>
      <c r="SLO3" s="61"/>
      <c r="SLP3" s="61"/>
      <c r="SLQ3" s="61"/>
      <c r="SLR3" s="61"/>
      <c r="SLS3" s="61"/>
      <c r="SLT3" s="61"/>
      <c r="SLU3" s="61"/>
      <c r="SLV3" s="61"/>
      <c r="SLW3" s="61"/>
      <c r="SLX3" s="61"/>
      <c r="SLY3" s="61"/>
      <c r="SLZ3" s="61"/>
      <c r="SMA3" s="61"/>
      <c r="SMB3" s="61"/>
      <c r="SMC3" s="61"/>
      <c r="SMD3" s="61"/>
      <c r="SME3" s="61"/>
      <c r="SMF3" s="61"/>
      <c r="SMG3" s="61"/>
      <c r="SMH3" s="61"/>
      <c r="SMI3" s="61"/>
      <c r="SMJ3" s="61"/>
      <c r="SMK3" s="61"/>
      <c r="SML3" s="61"/>
      <c r="SMM3" s="61"/>
      <c r="SMN3" s="61"/>
      <c r="SMO3" s="61"/>
      <c r="SMP3" s="61"/>
      <c r="SMQ3" s="61"/>
      <c r="SMR3" s="61"/>
      <c r="SMS3" s="61"/>
      <c r="SMT3" s="61"/>
      <c r="SMU3" s="61"/>
      <c r="SMV3" s="61"/>
      <c r="SMW3" s="61"/>
      <c r="SMX3" s="61"/>
      <c r="SMY3" s="61"/>
      <c r="SMZ3" s="61"/>
      <c r="SNA3" s="61"/>
      <c r="SNB3" s="61"/>
      <c r="SNC3" s="61"/>
      <c r="SND3" s="61"/>
      <c r="SNE3" s="61"/>
      <c r="SNF3" s="61"/>
      <c r="SNG3" s="61"/>
      <c r="SNH3" s="61"/>
      <c r="SNI3" s="61"/>
      <c r="SNJ3" s="61"/>
      <c r="SNK3" s="61"/>
      <c r="SNL3" s="61"/>
      <c r="SNM3" s="61"/>
      <c r="SNN3" s="61"/>
      <c r="SNO3" s="61"/>
      <c r="SNP3" s="61"/>
      <c r="SNQ3" s="61"/>
      <c r="SNR3" s="61"/>
      <c r="SNS3" s="61"/>
      <c r="SNT3" s="61"/>
      <c r="SNU3" s="61"/>
      <c r="SNV3" s="61"/>
      <c r="SNW3" s="61"/>
      <c r="SNX3" s="61"/>
      <c r="SNY3" s="61"/>
      <c r="SNZ3" s="61"/>
      <c r="SOA3" s="61"/>
      <c r="SOB3" s="61"/>
      <c r="SOC3" s="61"/>
      <c r="SOD3" s="61"/>
      <c r="SOE3" s="61"/>
      <c r="SOF3" s="61"/>
      <c r="SOG3" s="61"/>
      <c r="SOH3" s="61"/>
      <c r="SOI3" s="61"/>
      <c r="SOJ3" s="61"/>
      <c r="SOK3" s="61"/>
      <c r="SOL3" s="61"/>
      <c r="SOM3" s="61"/>
      <c r="SON3" s="61"/>
      <c r="SOO3" s="61"/>
      <c r="SOP3" s="61"/>
      <c r="SOQ3" s="61"/>
      <c r="SOR3" s="61"/>
      <c r="SOS3" s="61"/>
      <c r="SOT3" s="61"/>
      <c r="SOU3" s="61"/>
      <c r="SOV3" s="61"/>
      <c r="SOW3" s="61"/>
      <c r="SOX3" s="61"/>
      <c r="SOY3" s="61"/>
      <c r="SOZ3" s="61"/>
      <c r="SPA3" s="61"/>
      <c r="SPB3" s="61"/>
      <c r="SPC3" s="61"/>
      <c r="SPD3" s="61"/>
      <c r="SPE3" s="61"/>
      <c r="SPF3" s="61"/>
      <c r="SPG3" s="61"/>
      <c r="SPH3" s="61"/>
      <c r="SPI3" s="61"/>
      <c r="SPJ3" s="61"/>
      <c r="SPK3" s="61"/>
      <c r="SPL3" s="61"/>
      <c r="SPM3" s="61"/>
      <c r="SPN3" s="61"/>
      <c r="SPO3" s="61"/>
      <c r="SPP3" s="61"/>
      <c r="SPQ3" s="61"/>
      <c r="SPR3" s="61"/>
      <c r="SPS3" s="61"/>
      <c r="SPT3" s="61"/>
      <c r="SPU3" s="61"/>
      <c r="SPV3" s="61"/>
      <c r="SPW3" s="61"/>
      <c r="SPX3" s="61"/>
      <c r="SPY3" s="61"/>
      <c r="SPZ3" s="61"/>
      <c r="SQA3" s="61"/>
      <c r="SQB3" s="61"/>
      <c r="SQC3" s="61"/>
      <c r="SQD3" s="61"/>
      <c r="SQE3" s="61"/>
      <c r="SQF3" s="61"/>
      <c r="SQG3" s="61"/>
      <c r="SQH3" s="61"/>
      <c r="SQI3" s="61"/>
      <c r="SQJ3" s="61"/>
      <c r="SQK3" s="61"/>
      <c r="SQL3" s="61"/>
      <c r="SQM3" s="61"/>
      <c r="SQN3" s="61"/>
      <c r="SQO3" s="61"/>
      <c r="SQP3" s="61"/>
      <c r="SQQ3" s="61"/>
      <c r="SQR3" s="61"/>
      <c r="SQS3" s="61"/>
      <c r="SQT3" s="61"/>
      <c r="SQU3" s="61"/>
      <c r="SQV3" s="61"/>
      <c r="SQW3" s="61"/>
      <c r="SQX3" s="61"/>
      <c r="SQY3" s="61"/>
      <c r="SQZ3" s="61"/>
      <c r="SRA3" s="61"/>
      <c r="SRB3" s="61"/>
      <c r="SRC3" s="61"/>
      <c r="SRD3" s="61"/>
      <c r="SRE3" s="61"/>
      <c r="SRF3" s="61"/>
      <c r="SRG3" s="61"/>
      <c r="SRH3" s="61"/>
      <c r="SRI3" s="61"/>
      <c r="SRJ3" s="61"/>
      <c r="SRK3" s="61"/>
      <c r="SRL3" s="61"/>
      <c r="SRM3" s="61"/>
      <c r="SRN3" s="61"/>
      <c r="SRO3" s="61"/>
      <c r="SRP3" s="61"/>
      <c r="SRQ3" s="61"/>
      <c r="SRR3" s="61"/>
      <c r="SRS3" s="61"/>
      <c r="SRT3" s="61"/>
      <c r="SRU3" s="61"/>
      <c r="SRV3" s="61"/>
      <c r="SRW3" s="61"/>
      <c r="SRX3" s="61"/>
      <c r="SRY3" s="61"/>
      <c r="SRZ3" s="61"/>
      <c r="SSA3" s="61"/>
      <c r="SSB3" s="61"/>
      <c r="SSC3" s="61"/>
      <c r="SSD3" s="61"/>
      <c r="SSE3" s="61"/>
      <c r="SSF3" s="61"/>
      <c r="SSG3" s="61"/>
      <c r="SSH3" s="61"/>
      <c r="SSI3" s="61"/>
      <c r="SSJ3" s="61"/>
      <c r="SSK3" s="61"/>
      <c r="SSL3" s="61"/>
      <c r="SSM3" s="61"/>
      <c r="SSN3" s="61"/>
      <c r="SSO3" s="61"/>
      <c r="SSP3" s="61"/>
      <c r="SSQ3" s="61"/>
      <c r="SSR3" s="61"/>
      <c r="SSS3" s="61"/>
      <c r="SST3" s="61"/>
      <c r="SSU3" s="61"/>
      <c r="SSV3" s="61"/>
      <c r="SSW3" s="61"/>
      <c r="SSX3" s="61"/>
      <c r="SSY3" s="61"/>
      <c r="SSZ3" s="61"/>
      <c r="STA3" s="61"/>
      <c r="STB3" s="61"/>
      <c r="STC3" s="61"/>
      <c r="STD3" s="61"/>
      <c r="STE3" s="61"/>
      <c r="STF3" s="61"/>
      <c r="STG3" s="61"/>
      <c r="STH3" s="61"/>
      <c r="STI3" s="61"/>
      <c r="STJ3" s="61"/>
      <c r="STK3" s="61"/>
      <c r="STL3" s="61"/>
      <c r="STM3" s="61"/>
      <c r="STN3" s="61"/>
      <c r="STO3" s="61"/>
      <c r="STP3" s="61"/>
      <c r="STQ3" s="61"/>
      <c r="STR3" s="61"/>
      <c r="STS3" s="61"/>
      <c r="STT3" s="61"/>
      <c r="STU3" s="61"/>
      <c r="STV3" s="61"/>
      <c r="STW3" s="61"/>
      <c r="STX3" s="61"/>
      <c r="STY3" s="61"/>
      <c r="STZ3" s="61"/>
      <c r="SUA3" s="61"/>
      <c r="SUB3" s="61"/>
      <c r="SUC3" s="61"/>
      <c r="SUD3" s="61"/>
      <c r="SUE3" s="61"/>
      <c r="SUF3" s="61"/>
      <c r="SUG3" s="61"/>
      <c r="SUH3" s="61"/>
      <c r="SUI3" s="61"/>
      <c r="SUJ3" s="61"/>
      <c r="SUK3" s="61"/>
      <c r="SUL3" s="61"/>
      <c r="SUM3" s="61"/>
      <c r="SUN3" s="61"/>
      <c r="SUO3" s="61"/>
      <c r="SUP3" s="61"/>
      <c r="SUQ3" s="61"/>
      <c r="SUR3" s="61"/>
      <c r="SUS3" s="61"/>
      <c r="SUT3" s="61"/>
      <c r="SUU3" s="61"/>
      <c r="SUV3" s="61"/>
      <c r="SUW3" s="61"/>
      <c r="SUX3" s="61"/>
      <c r="SUY3" s="61"/>
      <c r="SUZ3" s="61"/>
      <c r="SVA3" s="61"/>
      <c r="SVB3" s="61"/>
      <c r="SVC3" s="61"/>
      <c r="SVD3" s="61"/>
      <c r="SVE3" s="61"/>
      <c r="SVF3" s="61"/>
      <c r="SVG3" s="61"/>
      <c r="SVH3" s="61"/>
      <c r="SVI3" s="61"/>
      <c r="SVJ3" s="61"/>
      <c r="SVK3" s="61"/>
      <c r="SVL3" s="61"/>
      <c r="SVM3" s="61"/>
      <c r="SVN3" s="61"/>
      <c r="SVO3" s="61"/>
      <c r="SVP3" s="61"/>
      <c r="SVQ3" s="61"/>
      <c r="SVR3" s="61"/>
      <c r="SVS3" s="61"/>
      <c r="SVT3" s="61"/>
      <c r="SVU3" s="61"/>
      <c r="SVV3" s="61"/>
      <c r="SVW3" s="61"/>
      <c r="SVX3" s="61"/>
      <c r="SVY3" s="61"/>
      <c r="SVZ3" s="61"/>
      <c r="SWA3" s="61"/>
      <c r="SWB3" s="61"/>
      <c r="SWC3" s="61"/>
      <c r="SWD3" s="61"/>
      <c r="SWE3" s="61"/>
      <c r="SWF3" s="61"/>
      <c r="SWG3" s="61"/>
      <c r="SWH3" s="61"/>
      <c r="SWI3" s="61"/>
      <c r="SWJ3" s="61"/>
      <c r="SWK3" s="61"/>
      <c r="SWL3" s="61"/>
      <c r="SWM3" s="61"/>
      <c r="SWN3" s="61"/>
      <c r="SWO3" s="61"/>
      <c r="SWP3" s="61"/>
      <c r="SWQ3" s="61"/>
      <c r="SWR3" s="61"/>
      <c r="SWS3" s="61"/>
      <c r="SWT3" s="61"/>
      <c r="SWU3" s="61"/>
      <c r="SWV3" s="61"/>
      <c r="SWW3" s="61"/>
      <c r="SWX3" s="61"/>
      <c r="SWY3" s="61"/>
      <c r="SWZ3" s="61"/>
      <c r="SXA3" s="61"/>
      <c r="SXB3" s="61"/>
      <c r="SXC3" s="61"/>
      <c r="SXD3" s="61"/>
      <c r="SXE3" s="61"/>
      <c r="SXF3" s="61"/>
      <c r="SXG3" s="61"/>
      <c r="SXH3" s="61"/>
      <c r="SXI3" s="61"/>
      <c r="SXJ3" s="61"/>
      <c r="SXK3" s="61"/>
      <c r="SXL3" s="61"/>
      <c r="SXM3" s="61"/>
      <c r="SXN3" s="61"/>
      <c r="SXO3" s="61"/>
      <c r="SXP3" s="61"/>
      <c r="SXQ3" s="61"/>
      <c r="SXR3" s="61"/>
      <c r="SXS3" s="61"/>
      <c r="SXT3" s="61"/>
      <c r="SXU3" s="61"/>
      <c r="SXV3" s="61"/>
      <c r="SXW3" s="61"/>
      <c r="SXX3" s="61"/>
      <c r="SXY3" s="61"/>
      <c r="SXZ3" s="61"/>
      <c r="SYA3" s="61"/>
      <c r="SYB3" s="61"/>
      <c r="SYC3" s="61"/>
      <c r="SYD3" s="61"/>
      <c r="SYE3" s="61"/>
      <c r="SYF3" s="61"/>
      <c r="SYG3" s="61"/>
      <c r="SYH3" s="61"/>
      <c r="SYI3" s="61"/>
      <c r="SYJ3" s="61"/>
      <c r="SYK3" s="61"/>
      <c r="SYL3" s="61"/>
      <c r="SYM3" s="61"/>
      <c r="SYN3" s="61"/>
      <c r="SYO3" s="61"/>
      <c r="SYP3" s="61"/>
      <c r="SYQ3" s="61"/>
      <c r="SYR3" s="61"/>
      <c r="SYS3" s="61"/>
      <c r="SYT3" s="61"/>
      <c r="SYU3" s="61"/>
      <c r="SYV3" s="61"/>
      <c r="SYW3" s="61"/>
      <c r="SYX3" s="61"/>
      <c r="SYY3" s="61"/>
      <c r="SYZ3" s="61"/>
      <c r="SZA3" s="61"/>
      <c r="SZB3" s="61"/>
      <c r="SZC3" s="61"/>
      <c r="SZD3" s="61"/>
      <c r="SZE3" s="61"/>
      <c r="SZF3" s="61"/>
      <c r="SZG3" s="61"/>
      <c r="SZH3" s="61"/>
      <c r="SZI3" s="61"/>
      <c r="SZJ3" s="61"/>
      <c r="SZK3" s="61"/>
      <c r="SZL3" s="61"/>
      <c r="SZM3" s="61"/>
      <c r="SZN3" s="61"/>
      <c r="SZO3" s="61"/>
      <c r="SZP3" s="61"/>
      <c r="SZQ3" s="61"/>
      <c r="SZR3" s="61"/>
      <c r="SZS3" s="61"/>
      <c r="SZT3" s="61"/>
      <c r="SZU3" s="61"/>
      <c r="SZV3" s="61"/>
      <c r="SZW3" s="61"/>
      <c r="SZX3" s="61"/>
      <c r="SZY3" s="61"/>
      <c r="SZZ3" s="61"/>
      <c r="TAA3" s="61"/>
      <c r="TAB3" s="61"/>
      <c r="TAC3" s="61"/>
      <c r="TAD3" s="61"/>
      <c r="TAE3" s="61"/>
      <c r="TAF3" s="61"/>
      <c r="TAG3" s="61"/>
      <c r="TAH3" s="61"/>
      <c r="TAI3" s="61"/>
      <c r="TAJ3" s="61"/>
      <c r="TAK3" s="61"/>
      <c r="TAL3" s="61"/>
      <c r="TAM3" s="61"/>
      <c r="TAN3" s="61"/>
      <c r="TAO3" s="61"/>
      <c r="TAP3" s="61"/>
      <c r="TAQ3" s="61"/>
      <c r="TAR3" s="61"/>
      <c r="TAS3" s="61"/>
      <c r="TAT3" s="61"/>
      <c r="TAU3" s="61"/>
      <c r="TAV3" s="61"/>
      <c r="TAW3" s="61"/>
      <c r="TAX3" s="61"/>
      <c r="TAY3" s="61"/>
      <c r="TAZ3" s="61"/>
      <c r="TBA3" s="61"/>
      <c r="TBB3" s="61"/>
      <c r="TBC3" s="61"/>
      <c r="TBD3" s="61"/>
      <c r="TBE3" s="61"/>
      <c r="TBF3" s="61"/>
      <c r="TBG3" s="61"/>
      <c r="TBH3" s="61"/>
      <c r="TBI3" s="61"/>
      <c r="TBJ3" s="61"/>
      <c r="TBK3" s="61"/>
      <c r="TBL3" s="61"/>
      <c r="TBM3" s="61"/>
      <c r="TBN3" s="61"/>
      <c r="TBO3" s="61"/>
      <c r="TBP3" s="61"/>
      <c r="TBQ3" s="61"/>
      <c r="TBR3" s="61"/>
      <c r="TBS3" s="61"/>
      <c r="TBT3" s="61"/>
      <c r="TBU3" s="61"/>
      <c r="TBV3" s="61"/>
      <c r="TBW3" s="61"/>
      <c r="TBX3" s="61"/>
      <c r="TBY3" s="61"/>
      <c r="TBZ3" s="61"/>
      <c r="TCA3" s="61"/>
      <c r="TCB3" s="61"/>
      <c r="TCC3" s="61"/>
      <c r="TCD3" s="61"/>
      <c r="TCE3" s="61"/>
      <c r="TCF3" s="61"/>
      <c r="TCG3" s="61"/>
      <c r="TCH3" s="61"/>
      <c r="TCI3" s="61"/>
      <c r="TCJ3" s="61"/>
      <c r="TCK3" s="61"/>
      <c r="TCL3" s="61"/>
      <c r="TCM3" s="61"/>
      <c r="TCN3" s="61"/>
      <c r="TCO3" s="61"/>
      <c r="TCP3" s="61"/>
      <c r="TCQ3" s="61"/>
      <c r="TCR3" s="61"/>
      <c r="TCS3" s="61"/>
      <c r="TCT3" s="61"/>
      <c r="TCU3" s="61"/>
      <c r="TCV3" s="61"/>
      <c r="TCW3" s="61"/>
      <c r="TCX3" s="61"/>
      <c r="TCY3" s="61"/>
      <c r="TCZ3" s="61"/>
      <c r="TDA3" s="61"/>
      <c r="TDB3" s="61"/>
      <c r="TDC3" s="61"/>
      <c r="TDD3" s="61"/>
      <c r="TDE3" s="61"/>
      <c r="TDF3" s="61"/>
      <c r="TDG3" s="61"/>
      <c r="TDH3" s="61"/>
      <c r="TDI3" s="61"/>
      <c r="TDJ3" s="61"/>
      <c r="TDK3" s="61"/>
      <c r="TDL3" s="61"/>
      <c r="TDM3" s="61"/>
      <c r="TDN3" s="61"/>
      <c r="TDO3" s="61"/>
      <c r="TDP3" s="61"/>
      <c r="TDQ3" s="61"/>
      <c r="TDR3" s="61"/>
      <c r="TDS3" s="61"/>
      <c r="TDT3" s="61"/>
      <c r="TDU3" s="61"/>
      <c r="TDV3" s="61"/>
      <c r="TDW3" s="61"/>
      <c r="TDX3" s="61"/>
      <c r="TDY3" s="61"/>
      <c r="TDZ3" s="61"/>
      <c r="TEA3" s="61"/>
      <c r="TEB3" s="61"/>
      <c r="TEC3" s="61"/>
      <c r="TED3" s="61"/>
      <c r="TEE3" s="61"/>
      <c r="TEF3" s="61"/>
      <c r="TEG3" s="61"/>
      <c r="TEH3" s="61"/>
      <c r="TEI3" s="61"/>
      <c r="TEJ3" s="61"/>
      <c r="TEK3" s="61"/>
      <c r="TEL3" s="61"/>
      <c r="TEM3" s="61"/>
      <c r="TEN3" s="61"/>
      <c r="TEO3" s="61"/>
      <c r="TEP3" s="61"/>
      <c r="TEQ3" s="61"/>
      <c r="TER3" s="61"/>
      <c r="TES3" s="61"/>
      <c r="TET3" s="61"/>
      <c r="TEU3" s="61"/>
      <c r="TEV3" s="61"/>
      <c r="TEW3" s="61"/>
      <c r="TEX3" s="61"/>
      <c r="TEY3" s="61"/>
      <c r="TEZ3" s="61"/>
      <c r="TFA3" s="61"/>
      <c r="TFB3" s="61"/>
      <c r="TFC3" s="61"/>
      <c r="TFD3" s="61"/>
      <c r="TFE3" s="61"/>
      <c r="TFF3" s="61"/>
      <c r="TFG3" s="61"/>
      <c r="TFH3" s="61"/>
      <c r="TFI3" s="61"/>
      <c r="TFJ3" s="61"/>
      <c r="TFK3" s="61"/>
      <c r="TFL3" s="61"/>
      <c r="TFM3" s="61"/>
      <c r="TFN3" s="61"/>
      <c r="TFO3" s="61"/>
      <c r="TFP3" s="61"/>
      <c r="TFQ3" s="61"/>
      <c r="TFR3" s="61"/>
      <c r="TFS3" s="61"/>
      <c r="TFT3" s="61"/>
      <c r="TFU3" s="61"/>
      <c r="TFV3" s="61"/>
      <c r="TFW3" s="61"/>
      <c r="TFX3" s="61"/>
      <c r="TFY3" s="61"/>
      <c r="TFZ3" s="61"/>
      <c r="TGA3" s="61"/>
      <c r="TGB3" s="61"/>
      <c r="TGC3" s="61"/>
      <c r="TGD3" s="61"/>
      <c r="TGE3" s="61"/>
      <c r="TGF3" s="61"/>
      <c r="TGG3" s="61"/>
      <c r="TGH3" s="61"/>
      <c r="TGI3" s="61"/>
      <c r="TGJ3" s="61"/>
      <c r="TGK3" s="61"/>
      <c r="TGL3" s="61"/>
      <c r="TGM3" s="61"/>
      <c r="TGN3" s="61"/>
      <c r="TGO3" s="61"/>
      <c r="TGP3" s="61"/>
      <c r="TGQ3" s="61"/>
      <c r="TGR3" s="61"/>
      <c r="TGS3" s="61"/>
      <c r="TGT3" s="61"/>
      <c r="TGU3" s="61"/>
      <c r="TGV3" s="61"/>
      <c r="TGW3" s="61"/>
      <c r="TGX3" s="61"/>
      <c r="TGY3" s="61"/>
      <c r="TGZ3" s="61"/>
      <c r="THA3" s="61"/>
      <c r="THB3" s="61"/>
      <c r="THC3" s="61"/>
      <c r="THD3" s="61"/>
      <c r="THE3" s="61"/>
      <c r="THF3" s="61"/>
      <c r="THG3" s="61"/>
      <c r="THH3" s="61"/>
      <c r="THI3" s="61"/>
      <c r="THJ3" s="61"/>
      <c r="THK3" s="61"/>
      <c r="THL3" s="61"/>
      <c r="THM3" s="61"/>
      <c r="THN3" s="61"/>
      <c r="THO3" s="61"/>
      <c r="THP3" s="61"/>
      <c r="THQ3" s="61"/>
      <c r="THR3" s="61"/>
      <c r="THS3" s="61"/>
      <c r="THT3" s="61"/>
      <c r="THU3" s="61"/>
      <c r="THV3" s="61"/>
      <c r="THW3" s="61"/>
      <c r="THX3" s="61"/>
      <c r="THY3" s="61"/>
      <c r="THZ3" s="61"/>
      <c r="TIA3" s="61"/>
      <c r="TIB3" s="61"/>
      <c r="TIC3" s="61"/>
      <c r="TID3" s="61"/>
      <c r="TIE3" s="61"/>
      <c r="TIF3" s="61"/>
      <c r="TIG3" s="61"/>
      <c r="TIH3" s="61"/>
      <c r="TII3" s="61"/>
      <c r="TIJ3" s="61"/>
      <c r="TIK3" s="61"/>
      <c r="TIL3" s="61"/>
      <c r="TIM3" s="61"/>
      <c r="TIN3" s="61"/>
      <c r="TIO3" s="61"/>
      <c r="TIP3" s="61"/>
      <c r="TIQ3" s="61"/>
      <c r="TIR3" s="61"/>
      <c r="TIS3" s="61"/>
      <c r="TIT3" s="61"/>
      <c r="TIU3" s="61"/>
      <c r="TIV3" s="61"/>
      <c r="TIW3" s="61"/>
      <c r="TIX3" s="61"/>
      <c r="TIY3" s="61"/>
      <c r="TIZ3" s="61"/>
      <c r="TJA3" s="61"/>
      <c r="TJB3" s="61"/>
      <c r="TJC3" s="61"/>
      <c r="TJD3" s="61"/>
      <c r="TJE3" s="61"/>
      <c r="TJF3" s="61"/>
      <c r="TJG3" s="61"/>
      <c r="TJH3" s="61"/>
      <c r="TJI3" s="61"/>
      <c r="TJJ3" s="61"/>
      <c r="TJK3" s="61"/>
      <c r="TJL3" s="61"/>
      <c r="TJM3" s="61"/>
      <c r="TJN3" s="61"/>
      <c r="TJO3" s="61"/>
      <c r="TJP3" s="61"/>
      <c r="TJQ3" s="61"/>
      <c r="TJR3" s="61"/>
      <c r="TJS3" s="61"/>
      <c r="TJT3" s="61"/>
      <c r="TJU3" s="61"/>
      <c r="TJV3" s="61"/>
      <c r="TJW3" s="61"/>
      <c r="TJX3" s="61"/>
      <c r="TJY3" s="61"/>
      <c r="TJZ3" s="61"/>
      <c r="TKA3" s="61"/>
      <c r="TKB3" s="61"/>
      <c r="TKC3" s="61"/>
      <c r="TKD3" s="61"/>
      <c r="TKE3" s="61"/>
      <c r="TKF3" s="61"/>
      <c r="TKG3" s="61"/>
      <c r="TKH3" s="61"/>
      <c r="TKI3" s="61"/>
      <c r="TKJ3" s="61"/>
      <c r="TKK3" s="61"/>
      <c r="TKL3" s="61"/>
      <c r="TKM3" s="61"/>
      <c r="TKN3" s="61"/>
      <c r="TKO3" s="61"/>
      <c r="TKP3" s="61"/>
      <c r="TKQ3" s="61"/>
      <c r="TKR3" s="61"/>
      <c r="TKS3" s="61"/>
      <c r="TKT3" s="61"/>
      <c r="TKU3" s="61"/>
      <c r="TKV3" s="61"/>
      <c r="TKW3" s="61"/>
      <c r="TKX3" s="61"/>
      <c r="TKY3" s="61"/>
      <c r="TKZ3" s="61"/>
      <c r="TLA3" s="61"/>
      <c r="TLB3" s="61"/>
      <c r="TLC3" s="61"/>
      <c r="TLD3" s="61"/>
      <c r="TLE3" s="61"/>
      <c r="TLF3" s="61"/>
      <c r="TLG3" s="61"/>
      <c r="TLH3" s="61"/>
      <c r="TLI3" s="61"/>
      <c r="TLJ3" s="61"/>
      <c r="TLK3" s="61"/>
      <c r="TLL3" s="61"/>
      <c r="TLM3" s="61"/>
      <c r="TLN3" s="61"/>
      <c r="TLO3" s="61"/>
      <c r="TLP3" s="61"/>
      <c r="TLQ3" s="61"/>
      <c r="TLR3" s="61"/>
      <c r="TLS3" s="61"/>
      <c r="TLT3" s="61"/>
      <c r="TLU3" s="61"/>
      <c r="TLV3" s="61"/>
      <c r="TLW3" s="61"/>
      <c r="TLX3" s="61"/>
      <c r="TLY3" s="61"/>
      <c r="TLZ3" s="61"/>
      <c r="TMA3" s="61"/>
      <c r="TMB3" s="61"/>
      <c r="TMC3" s="61"/>
      <c r="TMD3" s="61"/>
      <c r="TME3" s="61"/>
      <c r="TMF3" s="61"/>
      <c r="TMG3" s="61"/>
      <c r="TMH3" s="61"/>
      <c r="TMI3" s="61"/>
      <c r="TMJ3" s="61"/>
      <c r="TMK3" s="61"/>
      <c r="TML3" s="61"/>
      <c r="TMM3" s="61"/>
      <c r="TMN3" s="61"/>
      <c r="TMO3" s="61"/>
      <c r="TMP3" s="61"/>
      <c r="TMQ3" s="61"/>
      <c r="TMR3" s="61"/>
      <c r="TMS3" s="61"/>
      <c r="TMT3" s="61"/>
      <c r="TMU3" s="61"/>
      <c r="TMV3" s="61"/>
      <c r="TMW3" s="61"/>
      <c r="TMX3" s="61"/>
      <c r="TMY3" s="61"/>
      <c r="TMZ3" s="61"/>
      <c r="TNA3" s="61"/>
      <c r="TNB3" s="61"/>
      <c r="TNC3" s="61"/>
      <c r="TND3" s="61"/>
      <c r="TNE3" s="61"/>
      <c r="TNF3" s="61"/>
      <c r="TNG3" s="61"/>
      <c r="TNH3" s="61"/>
      <c r="TNI3" s="61"/>
      <c r="TNJ3" s="61"/>
      <c r="TNK3" s="61"/>
      <c r="TNL3" s="61"/>
      <c r="TNM3" s="61"/>
      <c r="TNN3" s="61"/>
      <c r="TNO3" s="61"/>
      <c r="TNP3" s="61"/>
      <c r="TNQ3" s="61"/>
      <c r="TNR3" s="61"/>
      <c r="TNS3" s="61"/>
      <c r="TNT3" s="61"/>
      <c r="TNU3" s="61"/>
      <c r="TNV3" s="61"/>
      <c r="TNW3" s="61"/>
      <c r="TNX3" s="61"/>
      <c r="TNY3" s="61"/>
      <c r="TNZ3" s="61"/>
      <c r="TOA3" s="61"/>
      <c r="TOB3" s="61"/>
      <c r="TOC3" s="61"/>
      <c r="TOD3" s="61"/>
      <c r="TOE3" s="61"/>
      <c r="TOF3" s="61"/>
      <c r="TOG3" s="61"/>
      <c r="TOH3" s="61"/>
      <c r="TOI3" s="61"/>
      <c r="TOJ3" s="61"/>
      <c r="TOK3" s="61"/>
      <c r="TOL3" s="61"/>
      <c r="TOM3" s="61"/>
      <c r="TON3" s="61"/>
      <c r="TOO3" s="61"/>
      <c r="TOP3" s="61"/>
      <c r="TOQ3" s="61"/>
      <c r="TOR3" s="61"/>
      <c r="TOS3" s="61"/>
      <c r="TOT3" s="61"/>
      <c r="TOU3" s="61"/>
      <c r="TOV3" s="61"/>
      <c r="TOW3" s="61"/>
      <c r="TOX3" s="61"/>
      <c r="TOY3" s="61"/>
      <c r="TOZ3" s="61"/>
      <c r="TPA3" s="61"/>
      <c r="TPB3" s="61"/>
      <c r="TPC3" s="61"/>
      <c r="TPD3" s="61"/>
      <c r="TPE3" s="61"/>
      <c r="TPF3" s="61"/>
      <c r="TPG3" s="61"/>
      <c r="TPH3" s="61"/>
      <c r="TPI3" s="61"/>
      <c r="TPJ3" s="61"/>
      <c r="TPK3" s="61"/>
      <c r="TPL3" s="61"/>
      <c r="TPM3" s="61"/>
      <c r="TPN3" s="61"/>
      <c r="TPO3" s="61"/>
      <c r="TPP3" s="61"/>
      <c r="TPQ3" s="61"/>
      <c r="TPR3" s="61"/>
      <c r="TPS3" s="61"/>
      <c r="TPT3" s="61"/>
      <c r="TPU3" s="61"/>
      <c r="TPV3" s="61"/>
      <c r="TPW3" s="61"/>
      <c r="TPX3" s="61"/>
      <c r="TPY3" s="61"/>
      <c r="TPZ3" s="61"/>
      <c r="TQA3" s="61"/>
      <c r="TQB3" s="61"/>
      <c r="TQC3" s="61"/>
      <c r="TQD3" s="61"/>
      <c r="TQE3" s="61"/>
      <c r="TQF3" s="61"/>
      <c r="TQG3" s="61"/>
      <c r="TQH3" s="61"/>
      <c r="TQI3" s="61"/>
      <c r="TQJ3" s="61"/>
      <c r="TQK3" s="61"/>
      <c r="TQL3" s="61"/>
      <c r="TQM3" s="61"/>
      <c r="TQN3" s="61"/>
      <c r="TQO3" s="61"/>
      <c r="TQP3" s="61"/>
      <c r="TQQ3" s="61"/>
      <c r="TQR3" s="61"/>
      <c r="TQS3" s="61"/>
      <c r="TQT3" s="61"/>
      <c r="TQU3" s="61"/>
      <c r="TQV3" s="61"/>
      <c r="TQW3" s="61"/>
      <c r="TQX3" s="61"/>
      <c r="TQY3" s="61"/>
      <c r="TQZ3" s="61"/>
      <c r="TRA3" s="61"/>
      <c r="TRB3" s="61"/>
      <c r="TRC3" s="61"/>
      <c r="TRD3" s="61"/>
      <c r="TRE3" s="61"/>
      <c r="TRF3" s="61"/>
      <c r="TRG3" s="61"/>
      <c r="TRH3" s="61"/>
      <c r="TRI3" s="61"/>
      <c r="TRJ3" s="61"/>
      <c r="TRK3" s="61"/>
      <c r="TRL3" s="61"/>
      <c r="TRM3" s="61"/>
      <c r="TRN3" s="61"/>
      <c r="TRO3" s="61"/>
      <c r="TRP3" s="61"/>
      <c r="TRQ3" s="61"/>
      <c r="TRR3" s="61"/>
      <c r="TRS3" s="61"/>
      <c r="TRT3" s="61"/>
      <c r="TRU3" s="61"/>
      <c r="TRV3" s="61"/>
      <c r="TRW3" s="61"/>
      <c r="TRX3" s="61"/>
      <c r="TRY3" s="61"/>
      <c r="TRZ3" s="61"/>
      <c r="TSA3" s="61"/>
      <c r="TSB3" s="61"/>
      <c r="TSC3" s="61"/>
      <c r="TSD3" s="61"/>
      <c r="TSE3" s="61"/>
      <c r="TSF3" s="61"/>
      <c r="TSG3" s="61"/>
      <c r="TSH3" s="61"/>
      <c r="TSI3" s="61"/>
      <c r="TSJ3" s="61"/>
      <c r="TSK3" s="61"/>
      <c r="TSL3" s="61"/>
      <c r="TSM3" s="61"/>
      <c r="TSN3" s="61"/>
      <c r="TSO3" s="61"/>
      <c r="TSP3" s="61"/>
      <c r="TSQ3" s="61"/>
      <c r="TSR3" s="61"/>
      <c r="TSS3" s="61"/>
      <c r="TST3" s="61"/>
      <c r="TSU3" s="61"/>
      <c r="TSV3" s="61"/>
      <c r="TSW3" s="61"/>
      <c r="TSX3" s="61"/>
      <c r="TSY3" s="61"/>
      <c r="TSZ3" s="61"/>
      <c r="TTA3" s="61"/>
      <c r="TTB3" s="61"/>
      <c r="TTC3" s="61"/>
      <c r="TTD3" s="61"/>
      <c r="TTE3" s="61"/>
      <c r="TTF3" s="61"/>
      <c r="TTG3" s="61"/>
      <c r="TTH3" s="61"/>
      <c r="TTI3" s="61"/>
      <c r="TTJ3" s="61"/>
      <c r="TTK3" s="61"/>
      <c r="TTL3" s="61"/>
      <c r="TTM3" s="61"/>
      <c r="TTN3" s="61"/>
      <c r="TTO3" s="61"/>
      <c r="TTP3" s="61"/>
      <c r="TTQ3" s="61"/>
      <c r="TTR3" s="61"/>
      <c r="TTS3" s="61"/>
      <c r="TTT3" s="61"/>
      <c r="TTU3" s="61"/>
      <c r="TTV3" s="61"/>
      <c r="TTW3" s="61"/>
      <c r="TTX3" s="61"/>
      <c r="TTY3" s="61"/>
      <c r="TTZ3" s="61"/>
      <c r="TUA3" s="61"/>
      <c r="TUB3" s="61"/>
      <c r="TUC3" s="61"/>
      <c r="TUD3" s="61"/>
      <c r="TUE3" s="61"/>
      <c r="TUF3" s="61"/>
      <c r="TUG3" s="61"/>
      <c r="TUH3" s="61"/>
      <c r="TUI3" s="61"/>
      <c r="TUJ3" s="61"/>
      <c r="TUK3" s="61"/>
      <c r="TUL3" s="61"/>
      <c r="TUM3" s="61"/>
      <c r="TUN3" s="61"/>
      <c r="TUO3" s="61"/>
      <c r="TUP3" s="61"/>
      <c r="TUQ3" s="61"/>
      <c r="TUR3" s="61"/>
      <c r="TUS3" s="61"/>
      <c r="TUT3" s="61"/>
      <c r="TUU3" s="61"/>
      <c r="TUV3" s="61"/>
      <c r="TUW3" s="61"/>
      <c r="TUX3" s="61"/>
      <c r="TUY3" s="61"/>
      <c r="TUZ3" s="61"/>
      <c r="TVA3" s="61"/>
      <c r="TVB3" s="61"/>
      <c r="TVC3" s="61"/>
      <c r="TVD3" s="61"/>
      <c r="TVE3" s="61"/>
      <c r="TVF3" s="61"/>
      <c r="TVG3" s="61"/>
      <c r="TVH3" s="61"/>
      <c r="TVI3" s="61"/>
      <c r="TVJ3" s="61"/>
      <c r="TVK3" s="61"/>
      <c r="TVL3" s="61"/>
      <c r="TVM3" s="61"/>
      <c r="TVN3" s="61"/>
      <c r="TVO3" s="61"/>
      <c r="TVP3" s="61"/>
      <c r="TVQ3" s="61"/>
      <c r="TVR3" s="61"/>
      <c r="TVS3" s="61"/>
      <c r="TVT3" s="61"/>
      <c r="TVU3" s="61"/>
      <c r="TVV3" s="61"/>
      <c r="TVW3" s="61"/>
      <c r="TVX3" s="61"/>
      <c r="TVY3" s="61"/>
      <c r="TVZ3" s="61"/>
      <c r="TWA3" s="61"/>
      <c r="TWB3" s="61"/>
      <c r="TWC3" s="61"/>
      <c r="TWD3" s="61"/>
      <c r="TWE3" s="61"/>
      <c r="TWF3" s="61"/>
      <c r="TWG3" s="61"/>
      <c r="TWH3" s="61"/>
      <c r="TWI3" s="61"/>
      <c r="TWJ3" s="61"/>
      <c r="TWK3" s="61"/>
      <c r="TWL3" s="61"/>
      <c r="TWM3" s="61"/>
      <c r="TWN3" s="61"/>
      <c r="TWO3" s="61"/>
      <c r="TWP3" s="61"/>
      <c r="TWQ3" s="61"/>
      <c r="TWR3" s="61"/>
      <c r="TWS3" s="61"/>
      <c r="TWT3" s="61"/>
      <c r="TWU3" s="61"/>
      <c r="TWV3" s="61"/>
      <c r="TWW3" s="61"/>
      <c r="TWX3" s="61"/>
      <c r="TWY3" s="61"/>
      <c r="TWZ3" s="61"/>
      <c r="TXA3" s="61"/>
      <c r="TXB3" s="61"/>
      <c r="TXC3" s="61"/>
      <c r="TXD3" s="61"/>
      <c r="TXE3" s="61"/>
      <c r="TXF3" s="61"/>
      <c r="TXG3" s="61"/>
      <c r="TXH3" s="61"/>
      <c r="TXI3" s="61"/>
      <c r="TXJ3" s="61"/>
      <c r="TXK3" s="61"/>
      <c r="TXL3" s="61"/>
      <c r="TXM3" s="61"/>
      <c r="TXN3" s="61"/>
      <c r="TXO3" s="61"/>
      <c r="TXP3" s="61"/>
      <c r="TXQ3" s="61"/>
      <c r="TXR3" s="61"/>
      <c r="TXS3" s="61"/>
      <c r="TXT3" s="61"/>
      <c r="TXU3" s="61"/>
      <c r="TXV3" s="61"/>
      <c r="TXW3" s="61"/>
      <c r="TXX3" s="61"/>
      <c r="TXY3" s="61"/>
      <c r="TXZ3" s="61"/>
      <c r="TYA3" s="61"/>
      <c r="TYB3" s="61"/>
      <c r="TYC3" s="61"/>
      <c r="TYD3" s="61"/>
      <c r="TYE3" s="61"/>
      <c r="TYF3" s="61"/>
      <c r="TYG3" s="61"/>
      <c r="TYH3" s="61"/>
      <c r="TYI3" s="61"/>
      <c r="TYJ3" s="61"/>
      <c r="TYK3" s="61"/>
      <c r="TYL3" s="61"/>
      <c r="TYM3" s="61"/>
      <c r="TYN3" s="61"/>
      <c r="TYO3" s="61"/>
      <c r="TYP3" s="61"/>
      <c r="TYQ3" s="61"/>
      <c r="TYR3" s="61"/>
      <c r="TYS3" s="61"/>
      <c r="TYT3" s="61"/>
      <c r="TYU3" s="61"/>
      <c r="TYV3" s="61"/>
      <c r="TYW3" s="61"/>
      <c r="TYX3" s="61"/>
      <c r="TYY3" s="61"/>
      <c r="TYZ3" s="61"/>
      <c r="TZA3" s="61"/>
      <c r="TZB3" s="61"/>
      <c r="TZC3" s="61"/>
      <c r="TZD3" s="61"/>
      <c r="TZE3" s="61"/>
      <c r="TZF3" s="61"/>
      <c r="TZG3" s="61"/>
      <c r="TZH3" s="61"/>
      <c r="TZI3" s="61"/>
      <c r="TZJ3" s="61"/>
      <c r="TZK3" s="61"/>
      <c r="TZL3" s="61"/>
      <c r="TZM3" s="61"/>
      <c r="TZN3" s="61"/>
      <c r="TZO3" s="61"/>
      <c r="TZP3" s="61"/>
      <c r="TZQ3" s="61"/>
      <c r="TZR3" s="61"/>
      <c r="TZS3" s="61"/>
      <c r="TZT3" s="61"/>
      <c r="TZU3" s="61"/>
      <c r="TZV3" s="61"/>
      <c r="TZW3" s="61"/>
      <c r="TZX3" s="61"/>
      <c r="TZY3" s="61"/>
      <c r="TZZ3" s="61"/>
      <c r="UAA3" s="61"/>
      <c r="UAB3" s="61"/>
      <c r="UAC3" s="61"/>
      <c r="UAD3" s="61"/>
      <c r="UAE3" s="61"/>
      <c r="UAF3" s="61"/>
      <c r="UAG3" s="61"/>
      <c r="UAH3" s="61"/>
      <c r="UAI3" s="61"/>
      <c r="UAJ3" s="61"/>
      <c r="UAK3" s="61"/>
      <c r="UAL3" s="61"/>
      <c r="UAM3" s="61"/>
      <c r="UAN3" s="61"/>
      <c r="UAO3" s="61"/>
      <c r="UAP3" s="61"/>
      <c r="UAQ3" s="61"/>
      <c r="UAR3" s="61"/>
      <c r="UAS3" s="61"/>
      <c r="UAT3" s="61"/>
      <c r="UAU3" s="61"/>
      <c r="UAV3" s="61"/>
      <c r="UAW3" s="61"/>
      <c r="UAX3" s="61"/>
      <c r="UAY3" s="61"/>
      <c r="UAZ3" s="61"/>
      <c r="UBA3" s="61"/>
      <c r="UBB3" s="61"/>
      <c r="UBC3" s="61"/>
      <c r="UBD3" s="61"/>
      <c r="UBE3" s="61"/>
      <c r="UBF3" s="61"/>
      <c r="UBG3" s="61"/>
      <c r="UBH3" s="61"/>
      <c r="UBI3" s="61"/>
      <c r="UBJ3" s="61"/>
      <c r="UBK3" s="61"/>
      <c r="UBL3" s="61"/>
      <c r="UBM3" s="61"/>
      <c r="UBN3" s="61"/>
      <c r="UBO3" s="61"/>
      <c r="UBP3" s="61"/>
      <c r="UBQ3" s="61"/>
      <c r="UBR3" s="61"/>
      <c r="UBS3" s="61"/>
      <c r="UBT3" s="61"/>
      <c r="UBU3" s="61"/>
      <c r="UBV3" s="61"/>
      <c r="UBW3" s="61"/>
      <c r="UBX3" s="61"/>
      <c r="UBY3" s="61"/>
      <c r="UBZ3" s="61"/>
      <c r="UCA3" s="61"/>
      <c r="UCB3" s="61"/>
      <c r="UCC3" s="61"/>
      <c r="UCD3" s="61"/>
      <c r="UCE3" s="61"/>
      <c r="UCF3" s="61"/>
      <c r="UCG3" s="61"/>
      <c r="UCH3" s="61"/>
      <c r="UCI3" s="61"/>
      <c r="UCJ3" s="61"/>
      <c r="UCK3" s="61"/>
      <c r="UCL3" s="61"/>
      <c r="UCM3" s="61"/>
      <c r="UCN3" s="61"/>
      <c r="UCO3" s="61"/>
      <c r="UCP3" s="61"/>
      <c r="UCQ3" s="61"/>
      <c r="UCR3" s="61"/>
      <c r="UCS3" s="61"/>
      <c r="UCT3" s="61"/>
      <c r="UCU3" s="61"/>
      <c r="UCV3" s="61"/>
      <c r="UCW3" s="61"/>
      <c r="UCX3" s="61"/>
      <c r="UCY3" s="61"/>
      <c r="UCZ3" s="61"/>
      <c r="UDA3" s="61"/>
      <c r="UDB3" s="61"/>
      <c r="UDC3" s="61"/>
      <c r="UDD3" s="61"/>
      <c r="UDE3" s="61"/>
      <c r="UDF3" s="61"/>
      <c r="UDG3" s="61"/>
      <c r="UDH3" s="61"/>
      <c r="UDI3" s="61"/>
      <c r="UDJ3" s="61"/>
      <c r="UDK3" s="61"/>
      <c r="UDL3" s="61"/>
      <c r="UDM3" s="61"/>
      <c r="UDN3" s="61"/>
      <c r="UDO3" s="61"/>
      <c r="UDP3" s="61"/>
      <c r="UDQ3" s="61"/>
      <c r="UDR3" s="61"/>
      <c r="UDS3" s="61"/>
      <c r="UDT3" s="61"/>
      <c r="UDU3" s="61"/>
      <c r="UDV3" s="61"/>
      <c r="UDW3" s="61"/>
      <c r="UDX3" s="61"/>
      <c r="UDY3" s="61"/>
      <c r="UDZ3" s="61"/>
      <c r="UEA3" s="61"/>
      <c r="UEB3" s="61"/>
      <c r="UEC3" s="61"/>
      <c r="UED3" s="61"/>
      <c r="UEE3" s="61"/>
      <c r="UEF3" s="61"/>
      <c r="UEG3" s="61"/>
      <c r="UEH3" s="61"/>
      <c r="UEI3" s="61"/>
      <c r="UEJ3" s="61"/>
      <c r="UEK3" s="61"/>
      <c r="UEL3" s="61"/>
      <c r="UEM3" s="61"/>
      <c r="UEN3" s="61"/>
      <c r="UEO3" s="61"/>
      <c r="UEP3" s="61"/>
      <c r="UEQ3" s="61"/>
      <c r="UER3" s="61"/>
      <c r="UES3" s="61"/>
      <c r="UET3" s="61"/>
      <c r="UEU3" s="61"/>
      <c r="UEV3" s="61"/>
      <c r="UEW3" s="61"/>
      <c r="UEX3" s="61"/>
      <c r="UEY3" s="61"/>
      <c r="UEZ3" s="61"/>
      <c r="UFA3" s="61"/>
      <c r="UFB3" s="61"/>
      <c r="UFC3" s="61"/>
      <c r="UFD3" s="61"/>
      <c r="UFE3" s="61"/>
      <c r="UFF3" s="61"/>
      <c r="UFG3" s="61"/>
      <c r="UFH3" s="61"/>
      <c r="UFI3" s="61"/>
      <c r="UFJ3" s="61"/>
      <c r="UFK3" s="61"/>
      <c r="UFL3" s="61"/>
      <c r="UFM3" s="61"/>
      <c r="UFN3" s="61"/>
      <c r="UFO3" s="61"/>
      <c r="UFP3" s="61"/>
      <c r="UFQ3" s="61"/>
      <c r="UFR3" s="61"/>
      <c r="UFS3" s="61"/>
      <c r="UFT3" s="61"/>
      <c r="UFU3" s="61"/>
      <c r="UFV3" s="61"/>
      <c r="UFW3" s="61"/>
      <c r="UFX3" s="61"/>
      <c r="UFY3" s="61"/>
      <c r="UFZ3" s="61"/>
      <c r="UGA3" s="61"/>
      <c r="UGB3" s="61"/>
      <c r="UGC3" s="61"/>
      <c r="UGD3" s="61"/>
      <c r="UGE3" s="61"/>
      <c r="UGF3" s="61"/>
      <c r="UGG3" s="61"/>
      <c r="UGH3" s="61"/>
      <c r="UGI3" s="61"/>
      <c r="UGJ3" s="61"/>
      <c r="UGK3" s="61"/>
      <c r="UGL3" s="61"/>
      <c r="UGM3" s="61"/>
      <c r="UGN3" s="61"/>
      <c r="UGO3" s="61"/>
      <c r="UGP3" s="61"/>
      <c r="UGQ3" s="61"/>
      <c r="UGR3" s="61"/>
      <c r="UGS3" s="61"/>
      <c r="UGT3" s="61"/>
      <c r="UGU3" s="61"/>
      <c r="UGV3" s="61"/>
      <c r="UGW3" s="61"/>
      <c r="UGX3" s="61"/>
      <c r="UGY3" s="61"/>
      <c r="UGZ3" s="61"/>
      <c r="UHA3" s="61"/>
      <c r="UHB3" s="61"/>
      <c r="UHC3" s="61"/>
      <c r="UHD3" s="61"/>
      <c r="UHE3" s="61"/>
      <c r="UHF3" s="61"/>
      <c r="UHG3" s="61"/>
      <c r="UHH3" s="61"/>
      <c r="UHI3" s="61"/>
      <c r="UHJ3" s="61"/>
      <c r="UHK3" s="61"/>
      <c r="UHL3" s="61"/>
      <c r="UHM3" s="61"/>
      <c r="UHN3" s="61"/>
      <c r="UHO3" s="61"/>
      <c r="UHP3" s="61"/>
      <c r="UHQ3" s="61"/>
      <c r="UHR3" s="61"/>
      <c r="UHS3" s="61"/>
      <c r="UHT3" s="61"/>
      <c r="UHU3" s="61"/>
      <c r="UHV3" s="61"/>
      <c r="UHW3" s="61"/>
      <c r="UHX3" s="61"/>
      <c r="UHY3" s="61"/>
      <c r="UHZ3" s="61"/>
      <c r="UIA3" s="61"/>
      <c r="UIB3" s="61"/>
      <c r="UIC3" s="61"/>
      <c r="UID3" s="61"/>
      <c r="UIE3" s="61"/>
      <c r="UIF3" s="61"/>
      <c r="UIG3" s="61"/>
      <c r="UIH3" s="61"/>
      <c r="UII3" s="61"/>
      <c r="UIJ3" s="61"/>
      <c r="UIK3" s="61"/>
      <c r="UIL3" s="61"/>
      <c r="UIM3" s="61"/>
      <c r="UIN3" s="61"/>
      <c r="UIO3" s="61"/>
      <c r="UIP3" s="61"/>
      <c r="UIQ3" s="61"/>
      <c r="UIR3" s="61"/>
      <c r="UIS3" s="61"/>
      <c r="UIT3" s="61"/>
      <c r="UIU3" s="61"/>
      <c r="UIV3" s="61"/>
      <c r="UIW3" s="61"/>
      <c r="UIX3" s="61"/>
      <c r="UIY3" s="61"/>
      <c r="UIZ3" s="61"/>
      <c r="UJA3" s="61"/>
      <c r="UJB3" s="61"/>
      <c r="UJC3" s="61"/>
      <c r="UJD3" s="61"/>
      <c r="UJE3" s="61"/>
      <c r="UJF3" s="61"/>
      <c r="UJG3" s="61"/>
      <c r="UJH3" s="61"/>
      <c r="UJI3" s="61"/>
      <c r="UJJ3" s="61"/>
      <c r="UJK3" s="61"/>
      <c r="UJL3" s="61"/>
      <c r="UJM3" s="61"/>
      <c r="UJN3" s="61"/>
      <c r="UJO3" s="61"/>
      <c r="UJP3" s="61"/>
      <c r="UJQ3" s="61"/>
      <c r="UJR3" s="61"/>
      <c r="UJS3" s="61"/>
      <c r="UJT3" s="61"/>
      <c r="UJU3" s="61"/>
      <c r="UJV3" s="61"/>
      <c r="UJW3" s="61"/>
      <c r="UJX3" s="61"/>
      <c r="UJY3" s="61"/>
      <c r="UJZ3" s="61"/>
      <c r="UKA3" s="61"/>
      <c r="UKB3" s="61"/>
      <c r="UKC3" s="61"/>
      <c r="UKD3" s="61"/>
      <c r="UKE3" s="61"/>
      <c r="UKF3" s="61"/>
      <c r="UKG3" s="61"/>
      <c r="UKH3" s="61"/>
      <c r="UKI3" s="61"/>
      <c r="UKJ3" s="61"/>
      <c r="UKK3" s="61"/>
      <c r="UKL3" s="61"/>
      <c r="UKM3" s="61"/>
      <c r="UKN3" s="61"/>
      <c r="UKO3" s="61"/>
      <c r="UKP3" s="61"/>
      <c r="UKQ3" s="61"/>
      <c r="UKR3" s="61"/>
      <c r="UKS3" s="61"/>
      <c r="UKT3" s="61"/>
      <c r="UKU3" s="61"/>
      <c r="UKV3" s="61"/>
      <c r="UKW3" s="61"/>
      <c r="UKX3" s="61"/>
      <c r="UKY3" s="61"/>
      <c r="UKZ3" s="61"/>
      <c r="ULA3" s="61"/>
      <c r="ULB3" s="61"/>
      <c r="ULC3" s="61"/>
      <c r="ULD3" s="61"/>
      <c r="ULE3" s="61"/>
      <c r="ULF3" s="61"/>
      <c r="ULG3" s="61"/>
      <c r="ULH3" s="61"/>
      <c r="ULI3" s="61"/>
      <c r="ULJ3" s="61"/>
      <c r="ULK3" s="61"/>
      <c r="ULL3" s="61"/>
      <c r="ULM3" s="61"/>
      <c r="ULN3" s="61"/>
      <c r="ULO3" s="61"/>
      <c r="ULP3" s="61"/>
      <c r="ULQ3" s="61"/>
      <c r="ULR3" s="61"/>
      <c r="ULS3" s="61"/>
      <c r="ULT3" s="61"/>
      <c r="ULU3" s="61"/>
      <c r="ULV3" s="61"/>
      <c r="ULW3" s="61"/>
      <c r="ULX3" s="61"/>
      <c r="ULY3" s="61"/>
      <c r="ULZ3" s="61"/>
      <c r="UMA3" s="61"/>
      <c r="UMB3" s="61"/>
      <c r="UMC3" s="61"/>
      <c r="UMD3" s="61"/>
      <c r="UME3" s="61"/>
      <c r="UMF3" s="61"/>
      <c r="UMG3" s="61"/>
      <c r="UMH3" s="61"/>
      <c r="UMI3" s="61"/>
      <c r="UMJ3" s="61"/>
      <c r="UMK3" s="61"/>
      <c r="UML3" s="61"/>
      <c r="UMM3" s="61"/>
      <c r="UMN3" s="61"/>
      <c r="UMO3" s="61"/>
      <c r="UMP3" s="61"/>
      <c r="UMQ3" s="61"/>
      <c r="UMR3" s="61"/>
      <c r="UMS3" s="61"/>
      <c r="UMT3" s="61"/>
      <c r="UMU3" s="61"/>
      <c r="UMV3" s="61"/>
      <c r="UMW3" s="61"/>
      <c r="UMX3" s="61"/>
      <c r="UMY3" s="61"/>
      <c r="UMZ3" s="61"/>
      <c r="UNA3" s="61"/>
      <c r="UNB3" s="61"/>
      <c r="UNC3" s="61"/>
      <c r="UND3" s="61"/>
      <c r="UNE3" s="61"/>
      <c r="UNF3" s="61"/>
      <c r="UNG3" s="61"/>
      <c r="UNH3" s="61"/>
      <c r="UNI3" s="61"/>
      <c r="UNJ3" s="61"/>
      <c r="UNK3" s="61"/>
      <c r="UNL3" s="61"/>
      <c r="UNM3" s="61"/>
      <c r="UNN3" s="61"/>
      <c r="UNO3" s="61"/>
      <c r="UNP3" s="61"/>
      <c r="UNQ3" s="61"/>
      <c r="UNR3" s="61"/>
      <c r="UNS3" s="61"/>
      <c r="UNT3" s="61"/>
      <c r="UNU3" s="61"/>
      <c r="UNV3" s="61"/>
      <c r="UNW3" s="61"/>
      <c r="UNX3" s="61"/>
      <c r="UNY3" s="61"/>
      <c r="UNZ3" s="61"/>
      <c r="UOA3" s="61"/>
      <c r="UOB3" s="61"/>
      <c r="UOC3" s="61"/>
      <c r="UOD3" s="61"/>
      <c r="UOE3" s="61"/>
      <c r="UOF3" s="61"/>
      <c r="UOG3" s="61"/>
      <c r="UOH3" s="61"/>
      <c r="UOI3" s="61"/>
      <c r="UOJ3" s="61"/>
      <c r="UOK3" s="61"/>
      <c r="UOL3" s="61"/>
      <c r="UOM3" s="61"/>
      <c r="UON3" s="61"/>
      <c r="UOO3" s="61"/>
      <c r="UOP3" s="61"/>
      <c r="UOQ3" s="61"/>
      <c r="UOR3" s="61"/>
      <c r="UOS3" s="61"/>
      <c r="UOT3" s="61"/>
      <c r="UOU3" s="61"/>
      <c r="UOV3" s="61"/>
      <c r="UOW3" s="61"/>
      <c r="UOX3" s="61"/>
      <c r="UOY3" s="61"/>
      <c r="UOZ3" s="61"/>
      <c r="UPA3" s="61"/>
      <c r="UPB3" s="61"/>
      <c r="UPC3" s="61"/>
      <c r="UPD3" s="61"/>
      <c r="UPE3" s="61"/>
      <c r="UPF3" s="61"/>
      <c r="UPG3" s="61"/>
      <c r="UPH3" s="61"/>
      <c r="UPI3" s="61"/>
      <c r="UPJ3" s="61"/>
      <c r="UPK3" s="61"/>
      <c r="UPL3" s="61"/>
      <c r="UPM3" s="61"/>
      <c r="UPN3" s="61"/>
      <c r="UPO3" s="61"/>
      <c r="UPP3" s="61"/>
      <c r="UPQ3" s="61"/>
      <c r="UPR3" s="61"/>
      <c r="UPS3" s="61"/>
      <c r="UPT3" s="61"/>
      <c r="UPU3" s="61"/>
      <c r="UPV3" s="61"/>
      <c r="UPW3" s="61"/>
      <c r="UPX3" s="61"/>
      <c r="UPY3" s="61"/>
      <c r="UPZ3" s="61"/>
      <c r="UQA3" s="61"/>
      <c r="UQB3" s="61"/>
      <c r="UQC3" s="61"/>
      <c r="UQD3" s="61"/>
      <c r="UQE3" s="61"/>
      <c r="UQF3" s="61"/>
      <c r="UQG3" s="61"/>
      <c r="UQH3" s="61"/>
      <c r="UQI3" s="61"/>
      <c r="UQJ3" s="61"/>
      <c r="UQK3" s="61"/>
      <c r="UQL3" s="61"/>
      <c r="UQM3" s="61"/>
      <c r="UQN3" s="61"/>
      <c r="UQO3" s="61"/>
      <c r="UQP3" s="61"/>
      <c r="UQQ3" s="61"/>
      <c r="UQR3" s="61"/>
      <c r="UQS3" s="61"/>
      <c r="UQT3" s="61"/>
      <c r="UQU3" s="61"/>
      <c r="UQV3" s="61"/>
      <c r="UQW3" s="61"/>
      <c r="UQX3" s="61"/>
      <c r="UQY3" s="61"/>
      <c r="UQZ3" s="61"/>
      <c r="URA3" s="61"/>
      <c r="URB3" s="61"/>
      <c r="URC3" s="61"/>
      <c r="URD3" s="61"/>
      <c r="URE3" s="61"/>
      <c r="URF3" s="61"/>
      <c r="URG3" s="61"/>
      <c r="URH3" s="61"/>
      <c r="URI3" s="61"/>
      <c r="URJ3" s="61"/>
      <c r="URK3" s="61"/>
      <c r="URL3" s="61"/>
      <c r="URM3" s="61"/>
      <c r="URN3" s="61"/>
      <c r="URO3" s="61"/>
      <c r="URP3" s="61"/>
      <c r="URQ3" s="61"/>
      <c r="URR3" s="61"/>
      <c r="URS3" s="61"/>
      <c r="URT3" s="61"/>
      <c r="URU3" s="61"/>
      <c r="URV3" s="61"/>
      <c r="URW3" s="61"/>
      <c r="URX3" s="61"/>
      <c r="URY3" s="61"/>
      <c r="URZ3" s="61"/>
      <c r="USA3" s="61"/>
      <c r="USB3" s="61"/>
      <c r="USC3" s="61"/>
      <c r="USD3" s="61"/>
      <c r="USE3" s="61"/>
      <c r="USF3" s="61"/>
      <c r="USG3" s="61"/>
      <c r="USH3" s="61"/>
      <c r="USI3" s="61"/>
      <c r="USJ3" s="61"/>
      <c r="USK3" s="61"/>
      <c r="USL3" s="61"/>
      <c r="USM3" s="61"/>
      <c r="USN3" s="61"/>
      <c r="USO3" s="61"/>
      <c r="USP3" s="61"/>
      <c r="USQ3" s="61"/>
      <c r="USR3" s="61"/>
      <c r="USS3" s="61"/>
      <c r="UST3" s="61"/>
      <c r="USU3" s="61"/>
      <c r="USV3" s="61"/>
      <c r="USW3" s="61"/>
      <c r="USX3" s="61"/>
      <c r="USY3" s="61"/>
      <c r="USZ3" s="61"/>
      <c r="UTA3" s="61"/>
      <c r="UTB3" s="61"/>
      <c r="UTC3" s="61"/>
      <c r="UTD3" s="61"/>
      <c r="UTE3" s="61"/>
      <c r="UTF3" s="61"/>
      <c r="UTG3" s="61"/>
      <c r="UTH3" s="61"/>
      <c r="UTI3" s="61"/>
      <c r="UTJ3" s="61"/>
      <c r="UTK3" s="61"/>
      <c r="UTL3" s="61"/>
      <c r="UTM3" s="61"/>
      <c r="UTN3" s="61"/>
      <c r="UTO3" s="61"/>
      <c r="UTP3" s="61"/>
      <c r="UTQ3" s="61"/>
      <c r="UTR3" s="61"/>
      <c r="UTS3" s="61"/>
      <c r="UTT3" s="61"/>
      <c r="UTU3" s="61"/>
      <c r="UTV3" s="61"/>
      <c r="UTW3" s="61"/>
      <c r="UTX3" s="61"/>
      <c r="UTY3" s="61"/>
      <c r="UTZ3" s="61"/>
      <c r="UUA3" s="61"/>
      <c r="UUB3" s="61"/>
      <c r="UUC3" s="61"/>
      <c r="UUD3" s="61"/>
      <c r="UUE3" s="61"/>
      <c r="UUF3" s="61"/>
      <c r="UUG3" s="61"/>
      <c r="UUH3" s="61"/>
      <c r="UUI3" s="61"/>
      <c r="UUJ3" s="61"/>
      <c r="UUK3" s="61"/>
      <c r="UUL3" s="61"/>
      <c r="UUM3" s="61"/>
      <c r="UUN3" s="61"/>
      <c r="UUO3" s="61"/>
      <c r="UUP3" s="61"/>
      <c r="UUQ3" s="61"/>
      <c r="UUR3" s="61"/>
      <c r="UUS3" s="61"/>
      <c r="UUT3" s="61"/>
      <c r="UUU3" s="61"/>
      <c r="UUV3" s="61"/>
      <c r="UUW3" s="61"/>
      <c r="UUX3" s="61"/>
      <c r="UUY3" s="61"/>
      <c r="UUZ3" s="61"/>
      <c r="UVA3" s="61"/>
      <c r="UVB3" s="61"/>
      <c r="UVC3" s="61"/>
      <c r="UVD3" s="61"/>
      <c r="UVE3" s="61"/>
      <c r="UVF3" s="61"/>
      <c r="UVG3" s="61"/>
      <c r="UVH3" s="61"/>
      <c r="UVI3" s="61"/>
      <c r="UVJ3" s="61"/>
      <c r="UVK3" s="61"/>
      <c r="UVL3" s="61"/>
      <c r="UVM3" s="61"/>
      <c r="UVN3" s="61"/>
      <c r="UVO3" s="61"/>
      <c r="UVP3" s="61"/>
      <c r="UVQ3" s="61"/>
      <c r="UVR3" s="61"/>
      <c r="UVS3" s="61"/>
      <c r="UVT3" s="61"/>
      <c r="UVU3" s="61"/>
      <c r="UVV3" s="61"/>
      <c r="UVW3" s="61"/>
      <c r="UVX3" s="61"/>
      <c r="UVY3" s="61"/>
      <c r="UVZ3" s="61"/>
      <c r="UWA3" s="61"/>
      <c r="UWB3" s="61"/>
      <c r="UWC3" s="61"/>
      <c r="UWD3" s="61"/>
      <c r="UWE3" s="61"/>
      <c r="UWF3" s="61"/>
      <c r="UWG3" s="61"/>
      <c r="UWH3" s="61"/>
      <c r="UWI3" s="61"/>
      <c r="UWJ3" s="61"/>
      <c r="UWK3" s="61"/>
      <c r="UWL3" s="61"/>
      <c r="UWM3" s="61"/>
      <c r="UWN3" s="61"/>
      <c r="UWO3" s="61"/>
      <c r="UWP3" s="61"/>
      <c r="UWQ3" s="61"/>
      <c r="UWR3" s="61"/>
      <c r="UWS3" s="61"/>
      <c r="UWT3" s="61"/>
      <c r="UWU3" s="61"/>
      <c r="UWV3" s="61"/>
      <c r="UWW3" s="61"/>
      <c r="UWX3" s="61"/>
      <c r="UWY3" s="61"/>
      <c r="UWZ3" s="61"/>
      <c r="UXA3" s="61"/>
      <c r="UXB3" s="61"/>
      <c r="UXC3" s="61"/>
      <c r="UXD3" s="61"/>
      <c r="UXE3" s="61"/>
      <c r="UXF3" s="61"/>
      <c r="UXG3" s="61"/>
      <c r="UXH3" s="61"/>
      <c r="UXI3" s="61"/>
      <c r="UXJ3" s="61"/>
      <c r="UXK3" s="61"/>
      <c r="UXL3" s="61"/>
      <c r="UXM3" s="61"/>
      <c r="UXN3" s="61"/>
      <c r="UXO3" s="61"/>
      <c r="UXP3" s="61"/>
      <c r="UXQ3" s="61"/>
      <c r="UXR3" s="61"/>
      <c r="UXS3" s="61"/>
      <c r="UXT3" s="61"/>
      <c r="UXU3" s="61"/>
      <c r="UXV3" s="61"/>
      <c r="UXW3" s="61"/>
      <c r="UXX3" s="61"/>
      <c r="UXY3" s="61"/>
      <c r="UXZ3" s="61"/>
      <c r="UYA3" s="61"/>
      <c r="UYB3" s="61"/>
      <c r="UYC3" s="61"/>
      <c r="UYD3" s="61"/>
      <c r="UYE3" s="61"/>
      <c r="UYF3" s="61"/>
      <c r="UYG3" s="61"/>
      <c r="UYH3" s="61"/>
      <c r="UYI3" s="61"/>
      <c r="UYJ3" s="61"/>
      <c r="UYK3" s="61"/>
      <c r="UYL3" s="61"/>
      <c r="UYM3" s="61"/>
      <c r="UYN3" s="61"/>
      <c r="UYO3" s="61"/>
      <c r="UYP3" s="61"/>
      <c r="UYQ3" s="61"/>
      <c r="UYR3" s="61"/>
      <c r="UYS3" s="61"/>
      <c r="UYT3" s="61"/>
      <c r="UYU3" s="61"/>
      <c r="UYV3" s="61"/>
      <c r="UYW3" s="61"/>
      <c r="UYX3" s="61"/>
      <c r="UYY3" s="61"/>
      <c r="UYZ3" s="61"/>
      <c r="UZA3" s="61"/>
      <c r="UZB3" s="61"/>
      <c r="UZC3" s="61"/>
      <c r="UZD3" s="61"/>
      <c r="UZE3" s="61"/>
      <c r="UZF3" s="61"/>
      <c r="UZG3" s="61"/>
      <c r="UZH3" s="61"/>
      <c r="UZI3" s="61"/>
      <c r="UZJ3" s="61"/>
      <c r="UZK3" s="61"/>
      <c r="UZL3" s="61"/>
      <c r="UZM3" s="61"/>
      <c r="UZN3" s="61"/>
      <c r="UZO3" s="61"/>
      <c r="UZP3" s="61"/>
      <c r="UZQ3" s="61"/>
      <c r="UZR3" s="61"/>
      <c r="UZS3" s="61"/>
      <c r="UZT3" s="61"/>
      <c r="UZU3" s="61"/>
      <c r="UZV3" s="61"/>
      <c r="UZW3" s="61"/>
      <c r="UZX3" s="61"/>
      <c r="UZY3" s="61"/>
      <c r="UZZ3" s="61"/>
      <c r="VAA3" s="61"/>
      <c r="VAB3" s="61"/>
      <c r="VAC3" s="61"/>
      <c r="VAD3" s="61"/>
      <c r="VAE3" s="61"/>
      <c r="VAF3" s="61"/>
      <c r="VAG3" s="61"/>
      <c r="VAH3" s="61"/>
      <c r="VAI3" s="61"/>
      <c r="VAJ3" s="61"/>
      <c r="VAK3" s="61"/>
      <c r="VAL3" s="61"/>
      <c r="VAM3" s="61"/>
      <c r="VAN3" s="61"/>
      <c r="VAO3" s="61"/>
      <c r="VAP3" s="61"/>
      <c r="VAQ3" s="61"/>
      <c r="VAR3" s="61"/>
      <c r="VAS3" s="61"/>
      <c r="VAT3" s="61"/>
      <c r="VAU3" s="61"/>
      <c r="VAV3" s="61"/>
      <c r="VAW3" s="61"/>
      <c r="VAX3" s="61"/>
      <c r="VAY3" s="61"/>
      <c r="VAZ3" s="61"/>
      <c r="VBA3" s="61"/>
      <c r="VBB3" s="61"/>
      <c r="VBC3" s="61"/>
      <c r="VBD3" s="61"/>
      <c r="VBE3" s="61"/>
      <c r="VBF3" s="61"/>
      <c r="VBG3" s="61"/>
      <c r="VBH3" s="61"/>
      <c r="VBI3" s="61"/>
      <c r="VBJ3" s="61"/>
      <c r="VBK3" s="61"/>
      <c r="VBL3" s="61"/>
      <c r="VBM3" s="61"/>
      <c r="VBN3" s="61"/>
      <c r="VBO3" s="61"/>
      <c r="VBP3" s="61"/>
      <c r="VBQ3" s="61"/>
      <c r="VBR3" s="61"/>
      <c r="VBS3" s="61"/>
      <c r="VBT3" s="61"/>
      <c r="VBU3" s="61"/>
      <c r="VBV3" s="61"/>
      <c r="VBW3" s="61"/>
      <c r="VBX3" s="61"/>
      <c r="VBY3" s="61"/>
      <c r="VBZ3" s="61"/>
      <c r="VCA3" s="61"/>
      <c r="VCB3" s="61"/>
      <c r="VCC3" s="61"/>
      <c r="VCD3" s="61"/>
      <c r="VCE3" s="61"/>
      <c r="VCF3" s="61"/>
      <c r="VCG3" s="61"/>
      <c r="VCH3" s="61"/>
      <c r="VCI3" s="61"/>
      <c r="VCJ3" s="61"/>
      <c r="VCK3" s="61"/>
      <c r="VCL3" s="61"/>
      <c r="VCM3" s="61"/>
      <c r="VCN3" s="61"/>
      <c r="VCO3" s="61"/>
      <c r="VCP3" s="61"/>
      <c r="VCQ3" s="61"/>
      <c r="VCR3" s="61"/>
      <c r="VCS3" s="61"/>
      <c r="VCT3" s="61"/>
      <c r="VCU3" s="61"/>
      <c r="VCV3" s="61"/>
      <c r="VCW3" s="61"/>
      <c r="VCX3" s="61"/>
      <c r="VCY3" s="61"/>
      <c r="VCZ3" s="61"/>
      <c r="VDA3" s="61"/>
      <c r="VDB3" s="61"/>
      <c r="VDC3" s="61"/>
      <c r="VDD3" s="61"/>
      <c r="VDE3" s="61"/>
      <c r="VDF3" s="61"/>
      <c r="VDG3" s="61"/>
      <c r="VDH3" s="61"/>
      <c r="VDI3" s="61"/>
      <c r="VDJ3" s="61"/>
      <c r="VDK3" s="61"/>
      <c r="VDL3" s="61"/>
      <c r="VDM3" s="61"/>
      <c r="VDN3" s="61"/>
      <c r="VDO3" s="61"/>
      <c r="VDP3" s="61"/>
      <c r="VDQ3" s="61"/>
      <c r="VDR3" s="61"/>
      <c r="VDS3" s="61"/>
      <c r="VDT3" s="61"/>
      <c r="VDU3" s="61"/>
      <c r="VDV3" s="61"/>
      <c r="VDW3" s="61"/>
      <c r="VDX3" s="61"/>
      <c r="VDY3" s="61"/>
      <c r="VDZ3" s="61"/>
      <c r="VEA3" s="61"/>
      <c r="VEB3" s="61"/>
      <c r="VEC3" s="61"/>
      <c r="VED3" s="61"/>
      <c r="VEE3" s="61"/>
      <c r="VEF3" s="61"/>
      <c r="VEG3" s="61"/>
      <c r="VEH3" s="61"/>
      <c r="VEI3" s="61"/>
      <c r="VEJ3" s="61"/>
      <c r="VEK3" s="61"/>
      <c r="VEL3" s="61"/>
      <c r="VEM3" s="61"/>
      <c r="VEN3" s="61"/>
      <c r="VEO3" s="61"/>
      <c r="VEP3" s="61"/>
      <c r="VEQ3" s="61"/>
      <c r="VER3" s="61"/>
      <c r="VES3" s="61"/>
      <c r="VET3" s="61"/>
      <c r="VEU3" s="61"/>
      <c r="VEV3" s="61"/>
      <c r="VEW3" s="61"/>
      <c r="VEX3" s="61"/>
      <c r="VEY3" s="61"/>
      <c r="VEZ3" s="61"/>
      <c r="VFA3" s="61"/>
      <c r="VFB3" s="61"/>
      <c r="VFC3" s="61"/>
      <c r="VFD3" s="61"/>
      <c r="VFE3" s="61"/>
      <c r="VFF3" s="61"/>
      <c r="VFG3" s="61"/>
      <c r="VFH3" s="61"/>
      <c r="VFI3" s="61"/>
      <c r="VFJ3" s="61"/>
      <c r="VFK3" s="61"/>
      <c r="VFL3" s="61"/>
      <c r="VFM3" s="61"/>
      <c r="VFN3" s="61"/>
      <c r="VFO3" s="61"/>
      <c r="VFP3" s="61"/>
      <c r="VFQ3" s="61"/>
      <c r="VFR3" s="61"/>
      <c r="VFS3" s="61"/>
      <c r="VFT3" s="61"/>
      <c r="VFU3" s="61"/>
      <c r="VFV3" s="61"/>
      <c r="VFW3" s="61"/>
      <c r="VFX3" s="61"/>
      <c r="VFY3" s="61"/>
      <c r="VFZ3" s="61"/>
      <c r="VGA3" s="61"/>
      <c r="VGB3" s="61"/>
      <c r="VGC3" s="61"/>
      <c r="VGD3" s="61"/>
      <c r="VGE3" s="61"/>
      <c r="VGF3" s="61"/>
      <c r="VGG3" s="61"/>
      <c r="VGH3" s="61"/>
      <c r="VGI3" s="61"/>
      <c r="VGJ3" s="61"/>
      <c r="VGK3" s="61"/>
      <c r="VGL3" s="61"/>
      <c r="VGM3" s="61"/>
      <c r="VGN3" s="61"/>
      <c r="VGO3" s="61"/>
      <c r="VGP3" s="61"/>
      <c r="VGQ3" s="61"/>
      <c r="VGR3" s="61"/>
      <c r="VGS3" s="61"/>
      <c r="VGT3" s="61"/>
      <c r="VGU3" s="61"/>
      <c r="VGV3" s="61"/>
      <c r="VGW3" s="61"/>
      <c r="VGX3" s="61"/>
      <c r="VGY3" s="61"/>
      <c r="VGZ3" s="61"/>
      <c r="VHA3" s="61"/>
      <c r="VHB3" s="61"/>
      <c r="VHC3" s="61"/>
      <c r="VHD3" s="61"/>
      <c r="VHE3" s="61"/>
      <c r="VHF3" s="61"/>
      <c r="VHG3" s="61"/>
      <c r="VHH3" s="61"/>
      <c r="VHI3" s="61"/>
      <c r="VHJ3" s="61"/>
      <c r="VHK3" s="61"/>
      <c r="VHL3" s="61"/>
      <c r="VHM3" s="61"/>
      <c r="VHN3" s="61"/>
      <c r="VHO3" s="61"/>
      <c r="VHP3" s="61"/>
      <c r="VHQ3" s="61"/>
      <c r="VHR3" s="61"/>
      <c r="VHS3" s="61"/>
      <c r="VHT3" s="61"/>
      <c r="VHU3" s="61"/>
      <c r="VHV3" s="61"/>
      <c r="VHW3" s="61"/>
      <c r="VHX3" s="61"/>
      <c r="VHY3" s="61"/>
      <c r="VHZ3" s="61"/>
      <c r="VIA3" s="61"/>
      <c r="VIB3" s="61"/>
      <c r="VIC3" s="61"/>
      <c r="VID3" s="61"/>
      <c r="VIE3" s="61"/>
      <c r="VIF3" s="61"/>
      <c r="VIG3" s="61"/>
      <c r="VIH3" s="61"/>
      <c r="VII3" s="61"/>
      <c r="VIJ3" s="61"/>
      <c r="VIK3" s="61"/>
      <c r="VIL3" s="61"/>
      <c r="VIM3" s="61"/>
      <c r="VIN3" s="61"/>
      <c r="VIO3" s="61"/>
      <c r="VIP3" s="61"/>
      <c r="VIQ3" s="61"/>
      <c r="VIR3" s="61"/>
      <c r="VIS3" s="61"/>
      <c r="VIT3" s="61"/>
      <c r="VIU3" s="61"/>
      <c r="VIV3" s="61"/>
      <c r="VIW3" s="61"/>
      <c r="VIX3" s="61"/>
      <c r="VIY3" s="61"/>
      <c r="VIZ3" s="61"/>
      <c r="VJA3" s="61"/>
      <c r="VJB3" s="61"/>
      <c r="VJC3" s="61"/>
      <c r="VJD3" s="61"/>
      <c r="VJE3" s="61"/>
      <c r="VJF3" s="61"/>
      <c r="VJG3" s="61"/>
      <c r="VJH3" s="61"/>
      <c r="VJI3" s="61"/>
      <c r="VJJ3" s="61"/>
      <c r="VJK3" s="61"/>
      <c r="VJL3" s="61"/>
      <c r="VJM3" s="61"/>
      <c r="VJN3" s="61"/>
      <c r="VJO3" s="61"/>
      <c r="VJP3" s="61"/>
      <c r="VJQ3" s="61"/>
      <c r="VJR3" s="61"/>
      <c r="VJS3" s="61"/>
      <c r="VJT3" s="61"/>
      <c r="VJU3" s="61"/>
      <c r="VJV3" s="61"/>
      <c r="VJW3" s="61"/>
      <c r="VJX3" s="61"/>
      <c r="VJY3" s="61"/>
      <c r="VJZ3" s="61"/>
      <c r="VKA3" s="61"/>
      <c r="VKB3" s="61"/>
      <c r="VKC3" s="61"/>
      <c r="VKD3" s="61"/>
      <c r="VKE3" s="61"/>
      <c r="VKF3" s="61"/>
      <c r="VKG3" s="61"/>
      <c r="VKH3" s="61"/>
      <c r="VKI3" s="61"/>
      <c r="VKJ3" s="61"/>
      <c r="VKK3" s="61"/>
      <c r="VKL3" s="61"/>
      <c r="VKM3" s="61"/>
      <c r="VKN3" s="61"/>
      <c r="VKO3" s="61"/>
      <c r="VKP3" s="61"/>
      <c r="VKQ3" s="61"/>
      <c r="VKR3" s="61"/>
      <c r="VKS3" s="61"/>
      <c r="VKT3" s="61"/>
      <c r="VKU3" s="61"/>
      <c r="VKV3" s="61"/>
      <c r="VKW3" s="61"/>
      <c r="VKX3" s="61"/>
      <c r="VKY3" s="61"/>
      <c r="VKZ3" s="61"/>
      <c r="VLA3" s="61"/>
      <c r="VLB3" s="61"/>
      <c r="VLC3" s="61"/>
      <c r="VLD3" s="61"/>
      <c r="VLE3" s="61"/>
      <c r="VLF3" s="61"/>
      <c r="VLG3" s="61"/>
      <c r="VLH3" s="61"/>
      <c r="VLI3" s="61"/>
      <c r="VLJ3" s="61"/>
      <c r="VLK3" s="61"/>
      <c r="VLL3" s="61"/>
      <c r="VLM3" s="61"/>
      <c r="VLN3" s="61"/>
      <c r="VLO3" s="61"/>
      <c r="VLP3" s="61"/>
      <c r="VLQ3" s="61"/>
      <c r="VLR3" s="61"/>
      <c r="VLS3" s="61"/>
      <c r="VLT3" s="61"/>
      <c r="VLU3" s="61"/>
      <c r="VLV3" s="61"/>
      <c r="VLW3" s="61"/>
      <c r="VLX3" s="61"/>
      <c r="VLY3" s="61"/>
      <c r="VLZ3" s="61"/>
      <c r="VMA3" s="61"/>
      <c r="VMB3" s="61"/>
      <c r="VMC3" s="61"/>
      <c r="VMD3" s="61"/>
      <c r="VME3" s="61"/>
      <c r="VMF3" s="61"/>
      <c r="VMG3" s="61"/>
      <c r="VMH3" s="61"/>
      <c r="VMI3" s="61"/>
      <c r="VMJ3" s="61"/>
      <c r="VMK3" s="61"/>
      <c r="VML3" s="61"/>
      <c r="VMM3" s="61"/>
      <c r="VMN3" s="61"/>
      <c r="VMO3" s="61"/>
      <c r="VMP3" s="61"/>
      <c r="VMQ3" s="61"/>
      <c r="VMR3" s="61"/>
      <c r="VMS3" s="61"/>
      <c r="VMT3" s="61"/>
      <c r="VMU3" s="61"/>
      <c r="VMV3" s="61"/>
      <c r="VMW3" s="61"/>
      <c r="VMX3" s="61"/>
      <c r="VMY3" s="61"/>
      <c r="VMZ3" s="61"/>
      <c r="VNA3" s="61"/>
      <c r="VNB3" s="61"/>
      <c r="VNC3" s="61"/>
      <c r="VND3" s="61"/>
      <c r="VNE3" s="61"/>
      <c r="VNF3" s="61"/>
      <c r="VNG3" s="61"/>
      <c r="VNH3" s="61"/>
      <c r="VNI3" s="61"/>
      <c r="VNJ3" s="61"/>
      <c r="VNK3" s="61"/>
      <c r="VNL3" s="61"/>
      <c r="VNM3" s="61"/>
      <c r="VNN3" s="61"/>
      <c r="VNO3" s="61"/>
      <c r="VNP3" s="61"/>
      <c r="VNQ3" s="61"/>
      <c r="VNR3" s="61"/>
      <c r="VNS3" s="61"/>
      <c r="VNT3" s="61"/>
      <c r="VNU3" s="61"/>
      <c r="VNV3" s="61"/>
      <c r="VNW3" s="61"/>
      <c r="VNX3" s="61"/>
      <c r="VNY3" s="61"/>
      <c r="VNZ3" s="61"/>
      <c r="VOA3" s="61"/>
      <c r="VOB3" s="61"/>
      <c r="VOC3" s="61"/>
      <c r="VOD3" s="61"/>
      <c r="VOE3" s="61"/>
      <c r="VOF3" s="61"/>
      <c r="VOG3" s="61"/>
      <c r="VOH3" s="61"/>
      <c r="VOI3" s="61"/>
      <c r="VOJ3" s="61"/>
      <c r="VOK3" s="61"/>
      <c r="VOL3" s="61"/>
      <c r="VOM3" s="61"/>
      <c r="VON3" s="61"/>
      <c r="VOO3" s="61"/>
      <c r="VOP3" s="61"/>
      <c r="VOQ3" s="61"/>
      <c r="VOR3" s="61"/>
      <c r="VOS3" s="61"/>
      <c r="VOT3" s="61"/>
      <c r="VOU3" s="61"/>
      <c r="VOV3" s="61"/>
      <c r="VOW3" s="61"/>
      <c r="VOX3" s="61"/>
      <c r="VOY3" s="61"/>
      <c r="VOZ3" s="61"/>
      <c r="VPA3" s="61"/>
      <c r="VPB3" s="61"/>
      <c r="VPC3" s="61"/>
      <c r="VPD3" s="61"/>
      <c r="VPE3" s="61"/>
      <c r="VPF3" s="61"/>
      <c r="VPG3" s="61"/>
      <c r="VPH3" s="61"/>
      <c r="VPI3" s="61"/>
      <c r="VPJ3" s="61"/>
      <c r="VPK3" s="61"/>
      <c r="VPL3" s="61"/>
      <c r="VPM3" s="61"/>
      <c r="VPN3" s="61"/>
      <c r="VPO3" s="61"/>
      <c r="VPP3" s="61"/>
      <c r="VPQ3" s="61"/>
      <c r="VPR3" s="61"/>
      <c r="VPS3" s="61"/>
      <c r="VPT3" s="61"/>
      <c r="VPU3" s="61"/>
      <c r="VPV3" s="61"/>
      <c r="VPW3" s="61"/>
      <c r="VPX3" s="61"/>
      <c r="VPY3" s="61"/>
      <c r="VPZ3" s="61"/>
      <c r="VQA3" s="61"/>
      <c r="VQB3" s="61"/>
      <c r="VQC3" s="61"/>
      <c r="VQD3" s="61"/>
      <c r="VQE3" s="61"/>
      <c r="VQF3" s="61"/>
      <c r="VQG3" s="61"/>
      <c r="VQH3" s="61"/>
      <c r="VQI3" s="61"/>
      <c r="VQJ3" s="61"/>
      <c r="VQK3" s="61"/>
      <c r="VQL3" s="61"/>
      <c r="VQM3" s="61"/>
      <c r="VQN3" s="61"/>
      <c r="VQO3" s="61"/>
      <c r="VQP3" s="61"/>
      <c r="VQQ3" s="61"/>
      <c r="VQR3" s="61"/>
      <c r="VQS3" s="61"/>
      <c r="VQT3" s="61"/>
      <c r="VQU3" s="61"/>
      <c r="VQV3" s="61"/>
      <c r="VQW3" s="61"/>
      <c r="VQX3" s="61"/>
      <c r="VQY3" s="61"/>
      <c r="VQZ3" s="61"/>
      <c r="VRA3" s="61"/>
      <c r="VRB3" s="61"/>
      <c r="VRC3" s="61"/>
      <c r="VRD3" s="61"/>
      <c r="VRE3" s="61"/>
      <c r="VRF3" s="61"/>
      <c r="VRG3" s="61"/>
      <c r="VRH3" s="61"/>
      <c r="VRI3" s="61"/>
      <c r="VRJ3" s="61"/>
      <c r="VRK3" s="61"/>
      <c r="VRL3" s="61"/>
      <c r="VRM3" s="61"/>
      <c r="VRN3" s="61"/>
      <c r="VRO3" s="61"/>
      <c r="VRP3" s="61"/>
      <c r="VRQ3" s="61"/>
      <c r="VRR3" s="61"/>
      <c r="VRS3" s="61"/>
      <c r="VRT3" s="61"/>
      <c r="VRU3" s="61"/>
      <c r="VRV3" s="61"/>
      <c r="VRW3" s="61"/>
      <c r="VRX3" s="61"/>
      <c r="VRY3" s="61"/>
      <c r="VRZ3" s="61"/>
      <c r="VSA3" s="61"/>
      <c r="VSB3" s="61"/>
      <c r="VSC3" s="61"/>
      <c r="VSD3" s="61"/>
      <c r="VSE3" s="61"/>
      <c r="VSF3" s="61"/>
      <c r="VSG3" s="61"/>
      <c r="VSH3" s="61"/>
      <c r="VSI3" s="61"/>
      <c r="VSJ3" s="61"/>
      <c r="VSK3" s="61"/>
      <c r="VSL3" s="61"/>
      <c r="VSM3" s="61"/>
      <c r="VSN3" s="61"/>
      <c r="VSO3" s="61"/>
      <c r="VSP3" s="61"/>
      <c r="VSQ3" s="61"/>
      <c r="VSR3" s="61"/>
      <c r="VSS3" s="61"/>
      <c r="VST3" s="61"/>
      <c r="VSU3" s="61"/>
      <c r="VSV3" s="61"/>
      <c r="VSW3" s="61"/>
      <c r="VSX3" s="61"/>
      <c r="VSY3" s="61"/>
      <c r="VSZ3" s="61"/>
      <c r="VTA3" s="61"/>
      <c r="VTB3" s="61"/>
      <c r="VTC3" s="61"/>
      <c r="VTD3" s="61"/>
      <c r="VTE3" s="61"/>
      <c r="VTF3" s="61"/>
      <c r="VTG3" s="61"/>
      <c r="VTH3" s="61"/>
      <c r="VTI3" s="61"/>
      <c r="VTJ3" s="61"/>
      <c r="VTK3" s="61"/>
      <c r="VTL3" s="61"/>
      <c r="VTM3" s="61"/>
      <c r="VTN3" s="61"/>
      <c r="VTO3" s="61"/>
      <c r="VTP3" s="61"/>
      <c r="VTQ3" s="61"/>
      <c r="VTR3" s="61"/>
      <c r="VTS3" s="61"/>
      <c r="VTT3" s="61"/>
      <c r="VTU3" s="61"/>
      <c r="VTV3" s="61"/>
      <c r="VTW3" s="61"/>
      <c r="VTX3" s="61"/>
      <c r="VTY3" s="61"/>
      <c r="VTZ3" s="61"/>
      <c r="VUA3" s="61"/>
      <c r="VUB3" s="61"/>
      <c r="VUC3" s="61"/>
      <c r="VUD3" s="61"/>
      <c r="VUE3" s="61"/>
      <c r="VUF3" s="61"/>
      <c r="VUG3" s="61"/>
      <c r="VUH3" s="61"/>
      <c r="VUI3" s="61"/>
      <c r="VUJ3" s="61"/>
      <c r="VUK3" s="61"/>
      <c r="VUL3" s="61"/>
      <c r="VUM3" s="61"/>
      <c r="VUN3" s="61"/>
      <c r="VUO3" s="61"/>
      <c r="VUP3" s="61"/>
      <c r="VUQ3" s="61"/>
      <c r="VUR3" s="61"/>
      <c r="VUS3" s="61"/>
      <c r="VUT3" s="61"/>
      <c r="VUU3" s="61"/>
      <c r="VUV3" s="61"/>
      <c r="VUW3" s="61"/>
      <c r="VUX3" s="61"/>
      <c r="VUY3" s="61"/>
      <c r="VUZ3" s="61"/>
      <c r="VVA3" s="61"/>
      <c r="VVB3" s="61"/>
      <c r="VVC3" s="61"/>
      <c r="VVD3" s="61"/>
      <c r="VVE3" s="61"/>
      <c r="VVF3" s="61"/>
      <c r="VVG3" s="61"/>
      <c r="VVH3" s="61"/>
      <c r="VVI3" s="61"/>
      <c r="VVJ3" s="61"/>
      <c r="VVK3" s="61"/>
      <c r="VVL3" s="61"/>
      <c r="VVM3" s="61"/>
      <c r="VVN3" s="61"/>
      <c r="VVO3" s="61"/>
      <c r="VVP3" s="61"/>
      <c r="VVQ3" s="61"/>
      <c r="VVR3" s="61"/>
      <c r="VVS3" s="61"/>
      <c r="VVT3" s="61"/>
      <c r="VVU3" s="61"/>
      <c r="VVV3" s="61"/>
      <c r="VVW3" s="61"/>
      <c r="VVX3" s="61"/>
      <c r="VVY3" s="61"/>
      <c r="VVZ3" s="61"/>
      <c r="VWA3" s="61"/>
      <c r="VWB3" s="61"/>
      <c r="VWC3" s="61"/>
      <c r="VWD3" s="61"/>
      <c r="VWE3" s="61"/>
      <c r="VWF3" s="61"/>
      <c r="VWG3" s="61"/>
      <c r="VWH3" s="61"/>
      <c r="VWI3" s="61"/>
      <c r="VWJ3" s="61"/>
      <c r="VWK3" s="61"/>
      <c r="VWL3" s="61"/>
      <c r="VWM3" s="61"/>
      <c r="VWN3" s="61"/>
      <c r="VWO3" s="61"/>
      <c r="VWP3" s="61"/>
      <c r="VWQ3" s="61"/>
      <c r="VWR3" s="61"/>
      <c r="VWS3" s="61"/>
      <c r="VWT3" s="61"/>
      <c r="VWU3" s="61"/>
      <c r="VWV3" s="61"/>
      <c r="VWW3" s="61"/>
      <c r="VWX3" s="61"/>
      <c r="VWY3" s="61"/>
      <c r="VWZ3" s="61"/>
      <c r="VXA3" s="61"/>
      <c r="VXB3" s="61"/>
      <c r="VXC3" s="61"/>
      <c r="VXD3" s="61"/>
      <c r="VXE3" s="61"/>
      <c r="VXF3" s="61"/>
      <c r="VXG3" s="61"/>
      <c r="VXH3" s="61"/>
      <c r="VXI3" s="61"/>
      <c r="VXJ3" s="61"/>
      <c r="VXK3" s="61"/>
      <c r="VXL3" s="61"/>
      <c r="VXM3" s="61"/>
      <c r="VXN3" s="61"/>
      <c r="VXO3" s="61"/>
      <c r="VXP3" s="61"/>
      <c r="VXQ3" s="61"/>
      <c r="VXR3" s="61"/>
      <c r="VXS3" s="61"/>
      <c r="VXT3" s="61"/>
      <c r="VXU3" s="61"/>
      <c r="VXV3" s="61"/>
      <c r="VXW3" s="61"/>
      <c r="VXX3" s="61"/>
      <c r="VXY3" s="61"/>
      <c r="VXZ3" s="61"/>
      <c r="VYA3" s="61"/>
      <c r="VYB3" s="61"/>
      <c r="VYC3" s="61"/>
      <c r="VYD3" s="61"/>
      <c r="VYE3" s="61"/>
      <c r="VYF3" s="61"/>
      <c r="VYG3" s="61"/>
      <c r="VYH3" s="61"/>
      <c r="VYI3" s="61"/>
      <c r="VYJ3" s="61"/>
      <c r="VYK3" s="61"/>
      <c r="VYL3" s="61"/>
      <c r="VYM3" s="61"/>
      <c r="VYN3" s="61"/>
      <c r="VYO3" s="61"/>
      <c r="VYP3" s="61"/>
      <c r="VYQ3" s="61"/>
      <c r="VYR3" s="61"/>
      <c r="VYS3" s="61"/>
      <c r="VYT3" s="61"/>
      <c r="VYU3" s="61"/>
      <c r="VYV3" s="61"/>
      <c r="VYW3" s="61"/>
      <c r="VYX3" s="61"/>
      <c r="VYY3" s="61"/>
      <c r="VYZ3" s="61"/>
      <c r="VZA3" s="61"/>
      <c r="VZB3" s="61"/>
      <c r="VZC3" s="61"/>
      <c r="VZD3" s="61"/>
      <c r="VZE3" s="61"/>
      <c r="VZF3" s="61"/>
      <c r="VZG3" s="61"/>
      <c r="VZH3" s="61"/>
      <c r="VZI3" s="61"/>
      <c r="VZJ3" s="61"/>
      <c r="VZK3" s="61"/>
      <c r="VZL3" s="61"/>
      <c r="VZM3" s="61"/>
      <c r="VZN3" s="61"/>
      <c r="VZO3" s="61"/>
      <c r="VZP3" s="61"/>
      <c r="VZQ3" s="61"/>
      <c r="VZR3" s="61"/>
      <c r="VZS3" s="61"/>
      <c r="VZT3" s="61"/>
      <c r="VZU3" s="61"/>
      <c r="VZV3" s="61"/>
      <c r="VZW3" s="61"/>
      <c r="VZX3" s="61"/>
      <c r="VZY3" s="61"/>
      <c r="VZZ3" s="61"/>
      <c r="WAA3" s="61"/>
      <c r="WAB3" s="61"/>
      <c r="WAC3" s="61"/>
      <c r="WAD3" s="61"/>
      <c r="WAE3" s="61"/>
      <c r="WAF3" s="61"/>
      <c r="WAG3" s="61"/>
      <c r="WAH3" s="61"/>
      <c r="WAI3" s="61"/>
      <c r="WAJ3" s="61"/>
      <c r="WAK3" s="61"/>
      <c r="WAL3" s="61"/>
      <c r="WAM3" s="61"/>
      <c r="WAN3" s="61"/>
      <c r="WAO3" s="61"/>
      <c r="WAP3" s="61"/>
      <c r="WAQ3" s="61"/>
      <c r="WAR3" s="61"/>
      <c r="WAS3" s="61"/>
      <c r="WAT3" s="61"/>
      <c r="WAU3" s="61"/>
      <c r="WAV3" s="61"/>
      <c r="WAW3" s="61"/>
      <c r="WAX3" s="61"/>
      <c r="WAY3" s="61"/>
      <c r="WAZ3" s="61"/>
      <c r="WBA3" s="61"/>
      <c r="WBB3" s="61"/>
      <c r="WBC3" s="61"/>
      <c r="WBD3" s="61"/>
      <c r="WBE3" s="61"/>
      <c r="WBF3" s="61"/>
      <c r="WBG3" s="61"/>
      <c r="WBH3" s="61"/>
      <c r="WBI3" s="61"/>
      <c r="WBJ3" s="61"/>
      <c r="WBK3" s="61"/>
      <c r="WBL3" s="61"/>
      <c r="WBM3" s="61"/>
      <c r="WBN3" s="61"/>
      <c r="WBO3" s="61"/>
      <c r="WBP3" s="61"/>
      <c r="WBQ3" s="61"/>
      <c r="WBR3" s="61"/>
      <c r="WBS3" s="61"/>
      <c r="WBT3" s="61"/>
      <c r="WBU3" s="61"/>
      <c r="WBV3" s="61"/>
      <c r="WBW3" s="61"/>
      <c r="WBX3" s="61"/>
      <c r="WBY3" s="61"/>
      <c r="WBZ3" s="61"/>
      <c r="WCA3" s="61"/>
      <c r="WCB3" s="61"/>
      <c r="WCC3" s="61"/>
      <c r="WCD3" s="61"/>
      <c r="WCE3" s="61"/>
      <c r="WCF3" s="61"/>
      <c r="WCG3" s="61"/>
      <c r="WCH3" s="61"/>
      <c r="WCI3" s="61"/>
      <c r="WCJ3" s="61"/>
      <c r="WCK3" s="61"/>
      <c r="WCL3" s="61"/>
      <c r="WCM3" s="61"/>
      <c r="WCN3" s="61"/>
      <c r="WCO3" s="61"/>
      <c r="WCP3" s="61"/>
      <c r="WCQ3" s="61"/>
      <c r="WCR3" s="61"/>
      <c r="WCS3" s="61"/>
      <c r="WCT3" s="61"/>
      <c r="WCU3" s="61"/>
      <c r="WCV3" s="61"/>
      <c r="WCW3" s="61"/>
      <c r="WCX3" s="61"/>
      <c r="WCY3" s="61"/>
      <c r="WCZ3" s="61"/>
      <c r="WDA3" s="61"/>
      <c r="WDB3" s="61"/>
      <c r="WDC3" s="61"/>
      <c r="WDD3" s="61"/>
      <c r="WDE3" s="61"/>
      <c r="WDF3" s="61"/>
      <c r="WDG3" s="61"/>
      <c r="WDH3" s="61"/>
      <c r="WDI3" s="61"/>
      <c r="WDJ3" s="61"/>
      <c r="WDK3" s="61"/>
      <c r="WDL3" s="61"/>
      <c r="WDM3" s="61"/>
      <c r="WDN3" s="61"/>
      <c r="WDO3" s="61"/>
      <c r="WDP3" s="61"/>
      <c r="WDQ3" s="61"/>
      <c r="WDR3" s="61"/>
      <c r="WDS3" s="61"/>
      <c r="WDT3" s="61"/>
      <c r="WDU3" s="61"/>
      <c r="WDV3" s="61"/>
      <c r="WDW3" s="61"/>
      <c r="WDX3" s="61"/>
      <c r="WDY3" s="61"/>
      <c r="WDZ3" s="61"/>
      <c r="WEA3" s="61"/>
      <c r="WEB3" s="61"/>
      <c r="WEC3" s="61"/>
      <c r="WED3" s="61"/>
      <c r="WEE3" s="61"/>
      <c r="WEF3" s="61"/>
      <c r="WEG3" s="61"/>
      <c r="WEH3" s="61"/>
      <c r="WEI3" s="61"/>
      <c r="WEJ3" s="61"/>
      <c r="WEK3" s="61"/>
      <c r="WEL3" s="61"/>
      <c r="WEM3" s="61"/>
      <c r="WEN3" s="61"/>
      <c r="WEO3" s="61"/>
      <c r="WEP3" s="61"/>
      <c r="WEQ3" s="61"/>
      <c r="WER3" s="61"/>
      <c r="WES3" s="61"/>
      <c r="WET3" s="61"/>
      <c r="WEU3" s="61"/>
      <c r="WEV3" s="61"/>
      <c r="WEW3" s="61"/>
      <c r="WEX3" s="61"/>
      <c r="WEY3" s="61"/>
      <c r="WEZ3" s="61"/>
      <c r="WFA3" s="61"/>
      <c r="WFB3" s="61"/>
      <c r="WFC3" s="61"/>
      <c r="WFD3" s="61"/>
      <c r="WFE3" s="61"/>
      <c r="WFF3" s="61"/>
      <c r="WFG3" s="61"/>
      <c r="WFH3" s="61"/>
      <c r="WFI3" s="61"/>
      <c r="WFJ3" s="61"/>
      <c r="WFK3" s="61"/>
      <c r="WFL3" s="61"/>
      <c r="WFM3" s="61"/>
      <c r="WFN3" s="61"/>
      <c r="WFO3" s="61"/>
      <c r="WFP3" s="61"/>
      <c r="WFQ3" s="61"/>
      <c r="WFR3" s="61"/>
      <c r="WFS3" s="61"/>
      <c r="WFT3" s="61"/>
      <c r="WFU3" s="61"/>
      <c r="WFV3" s="61"/>
      <c r="WFW3" s="61"/>
      <c r="WFX3" s="61"/>
      <c r="WFY3" s="61"/>
      <c r="WFZ3" s="61"/>
      <c r="WGA3" s="61"/>
      <c r="WGB3" s="61"/>
      <c r="WGC3" s="61"/>
      <c r="WGD3" s="61"/>
      <c r="WGE3" s="61"/>
      <c r="WGF3" s="61"/>
      <c r="WGG3" s="61"/>
      <c r="WGH3" s="61"/>
      <c r="WGI3" s="61"/>
      <c r="WGJ3" s="61"/>
      <c r="WGK3" s="61"/>
      <c r="WGL3" s="61"/>
      <c r="WGM3" s="61"/>
      <c r="WGN3" s="61"/>
      <c r="WGO3" s="61"/>
      <c r="WGP3" s="61"/>
      <c r="WGQ3" s="61"/>
      <c r="WGR3" s="61"/>
      <c r="WGS3" s="61"/>
      <c r="WGT3" s="61"/>
      <c r="WGU3" s="61"/>
      <c r="WGV3" s="61"/>
      <c r="WGW3" s="61"/>
      <c r="WGX3" s="61"/>
      <c r="WGY3" s="61"/>
      <c r="WGZ3" s="61"/>
      <c r="WHA3" s="61"/>
      <c r="WHB3" s="61"/>
      <c r="WHC3" s="61"/>
      <c r="WHD3" s="61"/>
      <c r="WHE3" s="61"/>
      <c r="WHF3" s="61"/>
      <c r="WHG3" s="61"/>
      <c r="WHH3" s="61"/>
      <c r="WHI3" s="61"/>
      <c r="WHJ3" s="61"/>
      <c r="WHK3" s="61"/>
      <c r="WHL3" s="61"/>
      <c r="WHM3" s="61"/>
      <c r="WHN3" s="61"/>
      <c r="WHO3" s="61"/>
      <c r="WHP3" s="61"/>
      <c r="WHQ3" s="61"/>
      <c r="WHR3" s="61"/>
      <c r="WHS3" s="61"/>
      <c r="WHT3" s="61"/>
      <c r="WHU3" s="61"/>
      <c r="WHV3" s="61"/>
      <c r="WHW3" s="61"/>
      <c r="WHX3" s="61"/>
      <c r="WHY3" s="61"/>
      <c r="WHZ3" s="61"/>
      <c r="WIA3" s="61"/>
      <c r="WIB3" s="61"/>
      <c r="WIC3" s="61"/>
      <c r="WID3" s="61"/>
      <c r="WIE3" s="61"/>
      <c r="WIF3" s="61"/>
      <c r="WIG3" s="61"/>
      <c r="WIH3" s="61"/>
      <c r="WII3" s="61"/>
      <c r="WIJ3" s="61"/>
      <c r="WIK3" s="61"/>
      <c r="WIL3" s="61"/>
      <c r="WIM3" s="61"/>
      <c r="WIN3" s="61"/>
      <c r="WIO3" s="61"/>
      <c r="WIP3" s="61"/>
      <c r="WIQ3" s="61"/>
      <c r="WIR3" s="61"/>
      <c r="WIS3" s="61"/>
      <c r="WIT3" s="61"/>
      <c r="WIU3" s="61"/>
      <c r="WIV3" s="61"/>
      <c r="WIW3" s="61"/>
      <c r="WIX3" s="61"/>
      <c r="WIY3" s="61"/>
      <c r="WIZ3" s="61"/>
      <c r="WJA3" s="61"/>
      <c r="WJB3" s="61"/>
      <c r="WJC3" s="61"/>
      <c r="WJD3" s="61"/>
      <c r="WJE3" s="61"/>
      <c r="WJF3" s="61"/>
      <c r="WJG3" s="61"/>
      <c r="WJH3" s="61"/>
      <c r="WJI3" s="61"/>
      <c r="WJJ3" s="61"/>
      <c r="WJK3" s="61"/>
      <c r="WJL3" s="61"/>
      <c r="WJM3" s="61"/>
      <c r="WJN3" s="61"/>
      <c r="WJO3" s="61"/>
      <c r="WJP3" s="61"/>
      <c r="WJQ3" s="61"/>
      <c r="WJR3" s="61"/>
      <c r="WJS3" s="61"/>
      <c r="WJT3" s="61"/>
      <c r="WJU3" s="61"/>
      <c r="WJV3" s="61"/>
      <c r="WJW3" s="61"/>
      <c r="WJX3" s="61"/>
      <c r="WJY3" s="61"/>
      <c r="WJZ3" s="61"/>
      <c r="WKA3" s="61"/>
      <c r="WKB3" s="61"/>
      <c r="WKC3" s="61"/>
      <c r="WKD3" s="61"/>
      <c r="WKE3" s="61"/>
      <c r="WKF3" s="61"/>
      <c r="WKG3" s="61"/>
      <c r="WKH3" s="61"/>
      <c r="WKI3" s="61"/>
      <c r="WKJ3" s="61"/>
      <c r="WKK3" s="61"/>
      <c r="WKL3" s="61"/>
      <c r="WKM3" s="61"/>
      <c r="WKN3" s="61"/>
      <c r="WKO3" s="61"/>
      <c r="WKP3" s="61"/>
      <c r="WKQ3" s="61"/>
      <c r="WKR3" s="61"/>
      <c r="WKS3" s="61"/>
      <c r="WKT3" s="61"/>
      <c r="WKU3" s="61"/>
      <c r="WKV3" s="61"/>
      <c r="WKW3" s="61"/>
      <c r="WKX3" s="61"/>
      <c r="WKY3" s="61"/>
      <c r="WKZ3" s="61"/>
      <c r="WLA3" s="61"/>
      <c r="WLB3" s="61"/>
      <c r="WLC3" s="61"/>
      <c r="WLD3" s="61"/>
      <c r="WLE3" s="61"/>
      <c r="WLF3" s="61"/>
      <c r="WLG3" s="61"/>
      <c r="WLH3" s="61"/>
      <c r="WLI3" s="61"/>
      <c r="WLJ3" s="61"/>
      <c r="WLK3" s="61"/>
      <c r="WLL3" s="61"/>
      <c r="WLM3" s="61"/>
      <c r="WLN3" s="61"/>
      <c r="WLO3" s="61"/>
      <c r="WLP3" s="61"/>
      <c r="WLQ3" s="61"/>
      <c r="WLR3" s="61"/>
      <c r="WLS3" s="61"/>
      <c r="WLT3" s="61"/>
      <c r="WLU3" s="61"/>
      <c r="WLV3" s="61"/>
      <c r="WLW3" s="61"/>
      <c r="WLX3" s="61"/>
      <c r="WLY3" s="61"/>
      <c r="WLZ3" s="61"/>
      <c r="WMA3" s="61"/>
      <c r="WMB3" s="61"/>
      <c r="WMC3" s="61"/>
      <c r="WMD3" s="61"/>
      <c r="WME3" s="61"/>
      <c r="WMF3" s="61"/>
      <c r="WMG3" s="61"/>
      <c r="WMH3" s="61"/>
      <c r="WMI3" s="61"/>
      <c r="WMJ3" s="61"/>
      <c r="WMK3" s="61"/>
      <c r="WML3" s="61"/>
      <c r="WMM3" s="61"/>
      <c r="WMN3" s="61"/>
      <c r="WMO3" s="61"/>
      <c r="WMP3" s="61"/>
      <c r="WMQ3" s="61"/>
      <c r="WMR3" s="61"/>
      <c r="WMS3" s="61"/>
      <c r="WMT3" s="61"/>
      <c r="WMU3" s="61"/>
      <c r="WMV3" s="61"/>
      <c r="WMW3" s="61"/>
      <c r="WMX3" s="61"/>
      <c r="WMY3" s="61"/>
      <c r="WMZ3" s="61"/>
      <c r="WNA3" s="61"/>
      <c r="WNB3" s="61"/>
      <c r="WNC3" s="61"/>
      <c r="WND3" s="61"/>
      <c r="WNE3" s="61"/>
      <c r="WNF3" s="61"/>
      <c r="WNG3" s="61"/>
      <c r="WNH3" s="61"/>
      <c r="WNI3" s="61"/>
      <c r="WNJ3" s="61"/>
      <c r="WNK3" s="61"/>
      <c r="WNL3" s="61"/>
      <c r="WNM3" s="61"/>
      <c r="WNN3" s="61"/>
      <c r="WNO3" s="61"/>
      <c r="WNP3" s="61"/>
      <c r="WNQ3" s="61"/>
      <c r="WNR3" s="61"/>
      <c r="WNS3" s="61"/>
      <c r="WNT3" s="61"/>
      <c r="WNU3" s="61"/>
      <c r="WNV3" s="61"/>
      <c r="WNW3" s="61"/>
      <c r="WNX3" s="61"/>
      <c r="WNY3" s="61"/>
      <c r="WNZ3" s="61"/>
      <c r="WOA3" s="61"/>
      <c r="WOB3" s="61"/>
      <c r="WOC3" s="61"/>
      <c r="WOD3" s="61"/>
      <c r="WOE3" s="61"/>
      <c r="WOF3" s="61"/>
      <c r="WOG3" s="61"/>
      <c r="WOH3" s="61"/>
      <c r="WOI3" s="61"/>
      <c r="WOJ3" s="61"/>
      <c r="WOK3" s="61"/>
      <c r="WOL3" s="61"/>
      <c r="WOM3" s="61"/>
      <c r="WON3" s="61"/>
      <c r="WOO3" s="61"/>
      <c r="WOP3" s="61"/>
      <c r="WOQ3" s="61"/>
      <c r="WOR3" s="61"/>
      <c r="WOS3" s="61"/>
      <c r="WOT3" s="61"/>
      <c r="WOU3" s="61"/>
      <c r="WOV3" s="61"/>
      <c r="WOW3" s="61"/>
      <c r="WOX3" s="61"/>
      <c r="WOY3" s="61"/>
      <c r="WOZ3" s="61"/>
      <c r="WPA3" s="61"/>
      <c r="WPB3" s="61"/>
      <c r="WPC3" s="61"/>
      <c r="WPD3" s="61"/>
      <c r="WPE3" s="61"/>
      <c r="WPF3" s="61"/>
      <c r="WPG3" s="61"/>
      <c r="WPH3" s="61"/>
      <c r="WPI3" s="61"/>
      <c r="WPJ3" s="61"/>
      <c r="WPK3" s="61"/>
      <c r="WPL3" s="61"/>
      <c r="WPM3" s="61"/>
      <c r="WPN3" s="61"/>
      <c r="WPO3" s="61"/>
      <c r="WPP3" s="61"/>
      <c r="WPQ3" s="61"/>
      <c r="WPR3" s="61"/>
      <c r="WPS3" s="61"/>
      <c r="WPT3" s="61"/>
      <c r="WPU3" s="61"/>
      <c r="WPV3" s="61"/>
      <c r="WPW3" s="61"/>
      <c r="WPX3" s="61"/>
      <c r="WPY3" s="61"/>
      <c r="WPZ3" s="61"/>
      <c r="WQA3" s="61"/>
      <c r="WQB3" s="61"/>
      <c r="WQC3" s="61"/>
      <c r="WQD3" s="61"/>
      <c r="WQE3" s="61"/>
      <c r="WQF3" s="61"/>
      <c r="WQG3" s="61"/>
      <c r="WQH3" s="61"/>
      <c r="WQI3" s="61"/>
      <c r="WQJ3" s="61"/>
      <c r="WQK3" s="61"/>
      <c r="WQL3" s="61"/>
      <c r="WQM3" s="61"/>
      <c r="WQN3" s="61"/>
      <c r="WQO3" s="61"/>
      <c r="WQP3" s="61"/>
      <c r="WQQ3" s="61"/>
      <c r="WQR3" s="61"/>
      <c r="WQS3" s="61"/>
      <c r="WQT3" s="61"/>
      <c r="WQU3" s="61"/>
      <c r="WQV3" s="61"/>
      <c r="WQW3" s="61"/>
      <c r="WQX3" s="61"/>
      <c r="WQY3" s="61"/>
      <c r="WQZ3" s="61"/>
      <c r="WRA3" s="61"/>
      <c r="WRB3" s="61"/>
      <c r="WRC3" s="61"/>
      <c r="WRD3" s="61"/>
      <c r="WRE3" s="61"/>
      <c r="WRF3" s="61"/>
      <c r="WRG3" s="61"/>
      <c r="WRH3" s="61"/>
      <c r="WRI3" s="61"/>
      <c r="WRJ3" s="61"/>
      <c r="WRK3" s="61"/>
      <c r="WRL3" s="61"/>
      <c r="WRM3" s="61"/>
      <c r="WRN3" s="61"/>
      <c r="WRO3" s="61"/>
      <c r="WRP3" s="61"/>
      <c r="WRQ3" s="61"/>
      <c r="WRR3" s="61"/>
      <c r="WRS3" s="61"/>
      <c r="WRT3" s="61"/>
      <c r="WRU3" s="61"/>
      <c r="WRV3" s="61"/>
      <c r="WRW3" s="61"/>
      <c r="WRX3" s="61"/>
      <c r="WRY3" s="61"/>
      <c r="WRZ3" s="61"/>
      <c r="WSA3" s="61"/>
      <c r="WSB3" s="61"/>
      <c r="WSC3" s="61"/>
      <c r="WSD3" s="61"/>
      <c r="WSE3" s="61"/>
      <c r="WSF3" s="61"/>
      <c r="WSG3" s="61"/>
      <c r="WSH3" s="61"/>
      <c r="WSI3" s="61"/>
      <c r="WSJ3" s="61"/>
      <c r="WSK3" s="61"/>
      <c r="WSL3" s="61"/>
      <c r="WSM3" s="61"/>
      <c r="WSN3" s="61"/>
      <c r="WSO3" s="61"/>
      <c r="WSP3" s="61"/>
      <c r="WSQ3" s="61"/>
      <c r="WSR3" s="61"/>
      <c r="WSS3" s="61"/>
      <c r="WST3" s="61"/>
      <c r="WSU3" s="61"/>
      <c r="WSV3" s="61"/>
      <c r="WSW3" s="61"/>
      <c r="WSX3" s="61"/>
      <c r="WSY3" s="61"/>
      <c r="WSZ3" s="61"/>
      <c r="WTA3" s="61"/>
      <c r="WTB3" s="61"/>
      <c r="WTC3" s="61"/>
      <c r="WTD3" s="61"/>
      <c r="WTE3" s="61"/>
      <c r="WTF3" s="61"/>
      <c r="WTG3" s="61"/>
      <c r="WTH3" s="61"/>
      <c r="WTI3" s="61"/>
      <c r="WTJ3" s="61"/>
      <c r="WTK3" s="61"/>
      <c r="WTL3" s="61"/>
      <c r="WTM3" s="61"/>
      <c r="WTN3" s="61"/>
      <c r="WTO3" s="61"/>
      <c r="WTP3" s="61"/>
      <c r="WTQ3" s="61"/>
      <c r="WTR3" s="61"/>
      <c r="WTS3" s="61"/>
      <c r="WTT3" s="61"/>
      <c r="WTU3" s="61"/>
      <c r="WTV3" s="61"/>
      <c r="WTW3" s="61"/>
      <c r="WTX3" s="61"/>
      <c r="WTY3" s="61"/>
      <c r="WTZ3" s="61"/>
      <c r="WUA3" s="61"/>
      <c r="WUB3" s="61"/>
      <c r="WUC3" s="61"/>
      <c r="WUD3" s="61"/>
      <c r="WUE3" s="61"/>
      <c r="WUF3" s="61"/>
      <c r="WUG3" s="61"/>
      <c r="WUH3" s="61"/>
      <c r="WUI3" s="61"/>
      <c r="WUJ3" s="61"/>
      <c r="WUK3" s="61"/>
      <c r="WUL3" s="61"/>
      <c r="WUM3" s="61"/>
      <c r="WUN3" s="61"/>
      <c r="WUO3" s="61"/>
      <c r="WUP3" s="61"/>
      <c r="WUQ3" s="61"/>
      <c r="WUR3" s="61"/>
      <c r="WUS3" s="61"/>
      <c r="WUT3" s="61"/>
      <c r="WUU3" s="61"/>
      <c r="WUV3" s="61"/>
      <c r="WUW3" s="61"/>
      <c r="WUX3" s="61"/>
      <c r="WUY3" s="61"/>
      <c r="WUZ3" s="61"/>
      <c r="WVA3" s="61"/>
      <c r="WVB3" s="61"/>
      <c r="WVC3" s="61"/>
      <c r="WVD3" s="61"/>
      <c r="WVE3" s="61"/>
      <c r="WVF3" s="61"/>
      <c r="WVG3" s="61"/>
      <c r="WVH3" s="61"/>
      <c r="WVI3" s="61"/>
      <c r="WVJ3" s="61"/>
      <c r="WVK3" s="61"/>
      <c r="WVL3" s="61"/>
      <c r="WVM3" s="61"/>
      <c r="WVN3" s="61"/>
      <c r="WVO3" s="61"/>
      <c r="WVP3" s="61"/>
      <c r="WVQ3" s="61"/>
      <c r="WVR3" s="61"/>
      <c r="WVS3" s="61"/>
      <c r="WVT3" s="61"/>
      <c r="WVU3" s="61"/>
      <c r="WVV3" s="61"/>
      <c r="WVW3" s="61"/>
      <c r="WVX3" s="61"/>
      <c r="WVY3" s="61"/>
      <c r="WVZ3" s="61"/>
      <c r="WWA3" s="61"/>
      <c r="WWB3" s="61"/>
      <c r="WWC3" s="61"/>
      <c r="WWD3" s="61"/>
      <c r="WWE3" s="61"/>
      <c r="WWF3" s="61"/>
      <c r="WWG3" s="61"/>
      <c r="WWH3" s="61"/>
      <c r="WWI3" s="61"/>
      <c r="WWJ3" s="61"/>
      <c r="WWK3" s="61"/>
      <c r="WWL3" s="61"/>
      <c r="WWM3" s="61"/>
      <c r="WWN3" s="61"/>
      <c r="WWO3" s="61"/>
      <c r="WWP3" s="61"/>
      <c r="WWQ3" s="61"/>
      <c r="WWR3" s="61"/>
      <c r="WWS3" s="61"/>
      <c r="WWT3" s="61"/>
      <c r="WWU3" s="61"/>
      <c r="WWV3" s="61"/>
      <c r="WWW3" s="61"/>
      <c r="WWX3" s="61"/>
      <c r="WWY3" s="61"/>
      <c r="WWZ3" s="61"/>
      <c r="WXA3" s="61"/>
      <c r="WXB3" s="61"/>
      <c r="WXC3" s="61"/>
      <c r="WXD3" s="61"/>
      <c r="WXE3" s="61"/>
      <c r="WXF3" s="61"/>
      <c r="WXG3" s="61"/>
      <c r="WXH3" s="61"/>
      <c r="WXI3" s="61"/>
      <c r="WXJ3" s="61"/>
      <c r="WXK3" s="61"/>
      <c r="WXL3" s="61"/>
      <c r="WXM3" s="61"/>
      <c r="WXN3" s="61"/>
      <c r="WXO3" s="61"/>
      <c r="WXP3" s="61"/>
      <c r="WXQ3" s="61"/>
      <c r="WXR3" s="61"/>
      <c r="WXS3" s="61"/>
      <c r="WXT3" s="61"/>
      <c r="WXU3" s="61"/>
      <c r="WXV3" s="61"/>
      <c r="WXW3" s="61"/>
      <c r="WXX3" s="61"/>
      <c r="WXY3" s="61"/>
      <c r="WXZ3" s="61"/>
      <c r="WYA3" s="61"/>
      <c r="WYB3" s="61"/>
      <c r="WYC3" s="61"/>
      <c r="WYD3" s="61"/>
      <c r="WYE3" s="61"/>
      <c r="WYF3" s="61"/>
      <c r="WYG3" s="61"/>
      <c r="WYH3" s="61"/>
      <c r="WYI3" s="61"/>
      <c r="WYJ3" s="61"/>
      <c r="WYK3" s="61"/>
      <c r="WYL3" s="61"/>
      <c r="WYM3" s="61"/>
      <c r="WYN3" s="61"/>
      <c r="WYO3" s="61"/>
      <c r="WYP3" s="61"/>
      <c r="WYQ3" s="61"/>
      <c r="WYR3" s="61"/>
      <c r="WYS3" s="61"/>
      <c r="WYT3" s="61"/>
      <c r="WYU3" s="61"/>
      <c r="WYV3" s="61"/>
      <c r="WYW3" s="61"/>
      <c r="WYX3" s="61"/>
      <c r="WYY3" s="61"/>
      <c r="WYZ3" s="61"/>
      <c r="WZA3" s="61"/>
      <c r="WZB3" s="61"/>
      <c r="WZC3" s="61"/>
      <c r="WZD3" s="61"/>
      <c r="WZE3" s="61"/>
      <c r="WZF3" s="61"/>
      <c r="WZG3" s="61"/>
      <c r="WZH3" s="61"/>
      <c r="WZI3" s="61"/>
      <c r="WZJ3" s="61"/>
      <c r="WZK3" s="61"/>
      <c r="WZL3" s="61"/>
      <c r="WZM3" s="61"/>
      <c r="WZN3" s="61"/>
      <c r="WZO3" s="61"/>
      <c r="WZP3" s="61"/>
      <c r="WZQ3" s="61"/>
      <c r="WZR3" s="61"/>
      <c r="WZS3" s="61"/>
      <c r="WZT3" s="61"/>
      <c r="WZU3" s="61"/>
      <c r="WZV3" s="61"/>
      <c r="WZW3" s="61"/>
      <c r="WZX3" s="61"/>
      <c r="WZY3" s="61"/>
      <c r="WZZ3" s="61"/>
      <c r="XAA3" s="61"/>
      <c r="XAB3" s="61"/>
      <c r="XAC3" s="61"/>
      <c r="XAD3" s="61"/>
      <c r="XAE3" s="61"/>
      <c r="XAF3" s="61"/>
      <c r="XAG3" s="61"/>
      <c r="XAH3" s="61"/>
      <c r="XAI3" s="61"/>
      <c r="XAJ3" s="61"/>
      <c r="XAK3" s="61"/>
      <c r="XAL3" s="61"/>
      <c r="XAM3" s="61"/>
      <c r="XAN3" s="61"/>
      <c r="XAO3" s="61"/>
      <c r="XAP3" s="61"/>
      <c r="XAQ3" s="61"/>
      <c r="XAR3" s="61"/>
      <c r="XAS3" s="61"/>
      <c r="XAT3" s="61"/>
      <c r="XAU3" s="61"/>
      <c r="XAV3" s="61"/>
      <c r="XAW3" s="61"/>
      <c r="XAX3" s="61"/>
      <c r="XAY3" s="61"/>
      <c r="XAZ3" s="61"/>
      <c r="XBA3" s="61"/>
      <c r="XBB3" s="61"/>
      <c r="XBC3" s="61"/>
      <c r="XBD3" s="61"/>
      <c r="XBE3" s="61"/>
      <c r="XBF3" s="61"/>
      <c r="XBG3" s="61"/>
      <c r="XBH3" s="61"/>
      <c r="XBI3" s="61"/>
      <c r="XBJ3" s="61"/>
      <c r="XBK3" s="61"/>
      <c r="XBL3" s="61"/>
      <c r="XBM3" s="61"/>
      <c r="XBN3" s="61"/>
      <c r="XBO3" s="61"/>
      <c r="XBP3" s="61"/>
      <c r="XBQ3" s="61"/>
      <c r="XBR3" s="61"/>
      <c r="XBS3" s="61"/>
      <c r="XBT3" s="61"/>
      <c r="XBU3" s="61"/>
      <c r="XBV3" s="61"/>
      <c r="XBW3" s="61"/>
      <c r="XBX3" s="61"/>
      <c r="XBY3" s="61"/>
      <c r="XBZ3" s="61"/>
      <c r="XCA3" s="61"/>
      <c r="XCB3" s="61"/>
      <c r="XCC3" s="61"/>
      <c r="XCD3" s="61"/>
      <c r="XCE3" s="61"/>
      <c r="XCF3" s="61"/>
      <c r="XCG3" s="61"/>
      <c r="XCH3" s="61"/>
      <c r="XCI3" s="61"/>
      <c r="XCJ3" s="61"/>
      <c r="XCK3" s="61"/>
      <c r="XCL3" s="61"/>
      <c r="XCM3" s="61"/>
      <c r="XCN3" s="61"/>
      <c r="XCO3" s="61"/>
      <c r="XCP3" s="61"/>
      <c r="XCQ3" s="61"/>
      <c r="XCR3" s="61"/>
      <c r="XCS3" s="61"/>
      <c r="XCT3" s="61"/>
      <c r="XCU3" s="61"/>
      <c r="XCV3" s="61"/>
      <c r="XCW3" s="61"/>
      <c r="XCX3" s="61"/>
      <c r="XCY3" s="61"/>
      <c r="XCZ3" s="61"/>
      <c r="XDA3" s="61"/>
      <c r="XDB3" s="61"/>
      <c r="XDC3" s="61"/>
      <c r="XDD3" s="61"/>
      <c r="XDE3" s="61"/>
      <c r="XDF3" s="61"/>
      <c r="XDG3" s="61"/>
      <c r="XDH3" s="61"/>
      <c r="XDI3" s="61"/>
      <c r="XDJ3" s="61"/>
      <c r="XDK3" s="61"/>
      <c r="XDL3" s="61"/>
      <c r="XDM3" s="61"/>
      <c r="XDN3" s="61"/>
      <c r="XDO3" s="61"/>
      <c r="XDP3" s="61"/>
      <c r="XDQ3" s="61"/>
      <c r="XDR3" s="61"/>
      <c r="XDS3" s="61"/>
      <c r="XDT3" s="61"/>
      <c r="XDU3" s="61"/>
      <c r="XDV3" s="61"/>
      <c r="XDW3" s="61"/>
      <c r="XDX3" s="61"/>
      <c r="XDY3" s="61"/>
      <c r="XDZ3" s="61"/>
      <c r="XEA3" s="61"/>
      <c r="XEB3" s="61"/>
      <c r="XEC3" s="61"/>
      <c r="XED3" s="61"/>
      <c r="XEE3" s="61"/>
      <c r="XEF3" s="61"/>
      <c r="XEG3" s="61"/>
      <c r="XEH3" s="61"/>
      <c r="XEI3" s="61"/>
      <c r="XEJ3" s="61"/>
      <c r="XEK3" s="61"/>
      <c r="XEL3" s="61"/>
      <c r="XEM3" s="61"/>
      <c r="XEN3" s="61"/>
      <c r="XEO3" s="61"/>
      <c r="XEP3" s="61"/>
      <c r="XEQ3" s="61"/>
      <c r="XER3" s="61"/>
      <c r="XES3" s="61"/>
      <c r="XET3" s="61"/>
      <c r="XEU3" s="61"/>
      <c r="XEV3" s="61"/>
      <c r="XEW3" s="61"/>
      <c r="XEX3" s="61"/>
      <c r="XEY3" s="61"/>
      <c r="XEZ3" s="61"/>
      <c r="XFA3" s="61"/>
      <c r="XFB3" s="61"/>
      <c r="XFC3" s="61"/>
    </row>
    <row r="4" spans="1:16383" s="65" customFormat="1" ht="15" customHeight="1">
      <c r="A4" s="44" t="s">
        <v>57</v>
      </c>
      <c r="B4" s="63">
        <f t="shared" si="0"/>
        <v>56287713.063410021</v>
      </c>
      <c r="C4" s="64">
        <v>48730094.149690017</v>
      </c>
      <c r="D4" s="64">
        <v>7557618.9137200024</v>
      </c>
      <c r="E4" s="84" t="s">
        <v>24</v>
      </c>
      <c r="F4" s="84" t="s">
        <v>24</v>
      </c>
      <c r="G4" s="84" t="s">
        <v>24</v>
      </c>
      <c r="H4" s="63">
        <f t="shared" ref="H4:H29" si="1">SUM(I4:J4)</f>
        <v>36778733.16112002</v>
      </c>
      <c r="I4" s="64">
        <v>30997331.872620001</v>
      </c>
      <c r="J4" s="64">
        <v>5781401.2885000203</v>
      </c>
      <c r="K4" s="84" t="s">
        <v>24</v>
      </c>
      <c r="L4" s="84" t="s">
        <v>24</v>
      </c>
      <c r="M4" s="84" t="s">
        <v>24</v>
      </c>
      <c r="O4" s="32"/>
    </row>
    <row r="5" spans="1:16383" s="13" customFormat="1" ht="15" customHeight="1">
      <c r="A5" s="44" t="s">
        <v>41</v>
      </c>
      <c r="B5" s="63">
        <f t="shared" si="0"/>
        <v>44095627.018359996</v>
      </c>
      <c r="C5" s="64">
        <v>38499029.881799996</v>
      </c>
      <c r="D5" s="64">
        <v>5596597.1365599995</v>
      </c>
      <c r="E5" s="84">
        <v>98.88</v>
      </c>
      <c r="F5" s="84">
        <v>1.1200000000000001</v>
      </c>
      <c r="G5" s="84"/>
      <c r="H5" s="63">
        <f t="shared" si="1"/>
        <v>30075906.908699989</v>
      </c>
      <c r="I5" s="64">
        <v>25943881.543699987</v>
      </c>
      <c r="J5" s="64">
        <v>4132025.3650000002</v>
      </c>
      <c r="K5" s="64">
        <v>98</v>
      </c>
      <c r="L5" s="64">
        <v>2</v>
      </c>
      <c r="M5" s="64"/>
      <c r="N5" s="65"/>
      <c r="O5" s="65"/>
      <c r="P5" s="65"/>
      <c r="Q5" s="65"/>
      <c r="R5" s="65"/>
      <c r="S5" s="65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  <c r="XEW5" s="61"/>
      <c r="XEX5" s="61"/>
      <c r="XEY5" s="61"/>
      <c r="XEZ5" s="61"/>
      <c r="XFA5" s="61"/>
      <c r="XFB5" s="61"/>
      <c r="XFC5" s="61"/>
    </row>
    <row r="6" spans="1:16383" s="39" customFormat="1" ht="15" customHeight="1">
      <c r="A6" s="44" t="s">
        <v>51</v>
      </c>
      <c r="B6" s="63">
        <f t="shared" si="0"/>
        <v>6601128.6947300034</v>
      </c>
      <c r="C6" s="64">
        <v>6332102.6429000031</v>
      </c>
      <c r="D6" s="64">
        <v>269026.05183000001</v>
      </c>
      <c r="E6" s="84" t="s">
        <v>24</v>
      </c>
      <c r="F6" s="84" t="s">
        <v>24</v>
      </c>
      <c r="G6" s="84" t="s">
        <v>24</v>
      </c>
      <c r="H6" s="63">
        <f t="shared" si="1"/>
        <v>10915884.152529998</v>
      </c>
      <c r="I6" s="64">
        <v>10215982.392829997</v>
      </c>
      <c r="J6" s="64">
        <v>699901.75969999959</v>
      </c>
      <c r="K6" s="84" t="s">
        <v>24</v>
      </c>
      <c r="L6" s="84" t="s">
        <v>24</v>
      </c>
      <c r="M6" s="84" t="s">
        <v>24</v>
      </c>
      <c r="N6" s="65"/>
      <c r="O6" s="65"/>
      <c r="P6" s="65"/>
      <c r="Q6" s="65"/>
      <c r="R6" s="65"/>
      <c r="S6" s="65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  <c r="XFA6" s="61"/>
      <c r="XFB6" s="61"/>
      <c r="XFC6" s="61"/>
    </row>
    <row r="7" spans="1:16383" s="65" customFormat="1" ht="15" customHeight="1">
      <c r="A7" s="44" t="s">
        <v>44</v>
      </c>
      <c r="B7" s="63">
        <f t="shared" si="0"/>
        <v>21207371.446050048</v>
      </c>
      <c r="C7" s="64">
        <v>20333156.312820047</v>
      </c>
      <c r="D7" s="64">
        <v>874215.13322999957</v>
      </c>
      <c r="E7" s="84">
        <v>98.86</v>
      </c>
      <c r="F7" s="84"/>
      <c r="G7" s="84">
        <f>100-E7</f>
        <v>1.1400000000000006</v>
      </c>
      <c r="H7" s="63">
        <f t="shared" si="1"/>
        <v>12424769.15134</v>
      </c>
      <c r="I7" s="64">
        <f>11793905728.24/1000</f>
        <v>11793905.72824</v>
      </c>
      <c r="J7" s="64">
        <f>630863423.1/1000</f>
        <v>630863.42310000001</v>
      </c>
      <c r="K7" s="64">
        <v>98.3</v>
      </c>
      <c r="L7" s="64"/>
      <c r="M7" s="64">
        <v>1.7</v>
      </c>
    </row>
    <row r="8" spans="1:16383" s="39" customFormat="1" ht="15" customHeight="1">
      <c r="A8" s="44" t="s">
        <v>11</v>
      </c>
      <c r="B8" s="63">
        <f t="shared" si="0"/>
        <v>9898853.2102300078</v>
      </c>
      <c r="C8" s="64">
        <v>6639896.22605001</v>
      </c>
      <c r="D8" s="64">
        <v>3258956.9841799969</v>
      </c>
      <c r="E8" s="84">
        <v>100</v>
      </c>
      <c r="F8" s="84"/>
      <c r="G8" s="84"/>
      <c r="H8" s="63">
        <f t="shared" si="1"/>
        <v>7296426.5244800011</v>
      </c>
      <c r="I8" s="64">
        <v>5454101.3885700069</v>
      </c>
      <c r="J8" s="64">
        <v>1842325.1359099941</v>
      </c>
      <c r="K8" s="64">
        <v>100</v>
      </c>
      <c r="L8" s="64"/>
      <c r="M8" s="64"/>
      <c r="N8" s="65"/>
      <c r="O8" s="65"/>
      <c r="P8" s="65"/>
      <c r="Q8" s="65"/>
      <c r="R8" s="65"/>
      <c r="S8" s="65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61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61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61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61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61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61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61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61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61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61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61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61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61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61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61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61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61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61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61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61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61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61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61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61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61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61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61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61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61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61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61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61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61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61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61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61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61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61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61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61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61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61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61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61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61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61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61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61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61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61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61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61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61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61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61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61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61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61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61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61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61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61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61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61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61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61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61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61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61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61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61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61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61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61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61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61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61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61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61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61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61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61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61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61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61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61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61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61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61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61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61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61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61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61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61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61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61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61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61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61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61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61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61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61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61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61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61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61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61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61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61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61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61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61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61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61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61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61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61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61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61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61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61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61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61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61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61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61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61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61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61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61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61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61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61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61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61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61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61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61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61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61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61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61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61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61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61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61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61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61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61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61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61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61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61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61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61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61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61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61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61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61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61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61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61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61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61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61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61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61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61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61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61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61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61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61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61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61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61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61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61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61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61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61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61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61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61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61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61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61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61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61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61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61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61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61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61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61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61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61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61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61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61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61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61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61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61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61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61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61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61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61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61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61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61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61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61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61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61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61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61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61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61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61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61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61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61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61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61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61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61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61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61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61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61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61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61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61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61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61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61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61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61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61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61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61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61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61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61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61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61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61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61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61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61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61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61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61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61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61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61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61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61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61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61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61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61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61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61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61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61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61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61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61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61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61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61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61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61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61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61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61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61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61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61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61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61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61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61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61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61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61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61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61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61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61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61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61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61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61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61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61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61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61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61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61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61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61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61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61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61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61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61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61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61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61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61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61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61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61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61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61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61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61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61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61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61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61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61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61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61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61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61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61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61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61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61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61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61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61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61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61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61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61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61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61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61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61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61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61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61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61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61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61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61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61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61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61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61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61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61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61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61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61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61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61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61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61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61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61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61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61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61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61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61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61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61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61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61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61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61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61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61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61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61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61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61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61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61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61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61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61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61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61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61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61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61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61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61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61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61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61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61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61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61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61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61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61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61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61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61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61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61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61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61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61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61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61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61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61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61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61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61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61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61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61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61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61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61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61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61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61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61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61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61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61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61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61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61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61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61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61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61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61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61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61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61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61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61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61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61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61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61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61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61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61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61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61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61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61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61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61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61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61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61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61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61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61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61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61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61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61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61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61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61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61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61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61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61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61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61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61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61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61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61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61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61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61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61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61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61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61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61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61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61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61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61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61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61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61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61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61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61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61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61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61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61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61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61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61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61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61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61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61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61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61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61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61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61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61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61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61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61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61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61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61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61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61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61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61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61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61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61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61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61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61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61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61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61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61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61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61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61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61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61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61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61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61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61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61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61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61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61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61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61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61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61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61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61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61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61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61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61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61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61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61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61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61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61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61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61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61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61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61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61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61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61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61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61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61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61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61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61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61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61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61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61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61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61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61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61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61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61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61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61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61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61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61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61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61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61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61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61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61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61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61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61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61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61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61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61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61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61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61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61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61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61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61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61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61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61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61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61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61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61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61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61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61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61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61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61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61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61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61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61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61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61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61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61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61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61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61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61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61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61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61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61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61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61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61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61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61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61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61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61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61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61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61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61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61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61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61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61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61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61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61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61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61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61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61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61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61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61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61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61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61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61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61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61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61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61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61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61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61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61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61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61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61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61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61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61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61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61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61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61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61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61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61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61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61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61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61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61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61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61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61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61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61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61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61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61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61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61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61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61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61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61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61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61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61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61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61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61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61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61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61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61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61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61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61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61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61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61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61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61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61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61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61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61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61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61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61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61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61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61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61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61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61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61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61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61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61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61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61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61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61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61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61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61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61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61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61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61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61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61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61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61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61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61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61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61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61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61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61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61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61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61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61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61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61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61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61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61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61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61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61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61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61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61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61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61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61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61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61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61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61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61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61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61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61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61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61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61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61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61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61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61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61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61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61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61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61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61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61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61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61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61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61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61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61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61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61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61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61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61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61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61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61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61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61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61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61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61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61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61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61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61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61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61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61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61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61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61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61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61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61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61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61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61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61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61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61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61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61"/>
      <c r="XEX8" s="61"/>
      <c r="XEY8" s="61"/>
      <c r="XEZ8" s="61"/>
      <c r="XFA8" s="61"/>
      <c r="XFB8" s="61"/>
      <c r="XFC8" s="61"/>
    </row>
    <row r="9" spans="1:16383" s="32" customFormat="1" ht="15" customHeight="1">
      <c r="A9" s="44" t="s">
        <v>40</v>
      </c>
      <c r="B9" s="63">
        <f t="shared" ref="B9:B30" si="2">SUM(C9:D9)</f>
        <v>19970589.086000003</v>
      </c>
      <c r="C9" s="64">
        <v>2430903.872</v>
      </c>
      <c r="D9" s="64">
        <v>17539685.214000002</v>
      </c>
      <c r="E9" s="84">
        <v>100</v>
      </c>
      <c r="F9" s="84"/>
      <c r="G9" s="84"/>
      <c r="H9" s="63">
        <f t="shared" si="1"/>
        <v>7597486.7300000004</v>
      </c>
      <c r="I9" s="64">
        <v>1403942.9350000001</v>
      </c>
      <c r="J9" s="64">
        <v>6193543.7949999999</v>
      </c>
      <c r="K9" s="64">
        <v>100</v>
      </c>
      <c r="L9" s="64"/>
      <c r="M9" s="64"/>
      <c r="N9" s="65"/>
      <c r="O9" s="65"/>
      <c r="P9" s="65"/>
      <c r="Q9" s="65"/>
      <c r="R9" s="65"/>
      <c r="S9" s="65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  <c r="FNF9" s="61"/>
      <c r="FNG9" s="61"/>
      <c r="FNH9" s="61"/>
      <c r="FNI9" s="61"/>
      <c r="FNJ9" s="61"/>
      <c r="FNK9" s="61"/>
      <c r="FNL9" s="61"/>
      <c r="FNM9" s="61"/>
      <c r="FNN9" s="61"/>
      <c r="FNO9" s="61"/>
      <c r="FNP9" s="61"/>
      <c r="FNQ9" s="61"/>
      <c r="FNR9" s="61"/>
      <c r="FNS9" s="61"/>
      <c r="FNT9" s="61"/>
      <c r="FNU9" s="61"/>
      <c r="FNV9" s="61"/>
      <c r="FNW9" s="61"/>
      <c r="FNX9" s="61"/>
      <c r="FNY9" s="61"/>
      <c r="FNZ9" s="61"/>
      <c r="FOA9" s="61"/>
      <c r="FOB9" s="61"/>
      <c r="FOC9" s="61"/>
      <c r="FOD9" s="61"/>
      <c r="FOE9" s="61"/>
      <c r="FOF9" s="61"/>
      <c r="FOG9" s="61"/>
      <c r="FOH9" s="61"/>
      <c r="FOI9" s="61"/>
      <c r="FOJ9" s="61"/>
      <c r="FOK9" s="61"/>
      <c r="FOL9" s="61"/>
      <c r="FOM9" s="61"/>
      <c r="FON9" s="61"/>
      <c r="FOO9" s="61"/>
      <c r="FOP9" s="61"/>
      <c r="FOQ9" s="61"/>
      <c r="FOR9" s="61"/>
      <c r="FOS9" s="61"/>
      <c r="FOT9" s="61"/>
      <c r="FOU9" s="61"/>
      <c r="FOV9" s="61"/>
      <c r="FOW9" s="61"/>
      <c r="FOX9" s="61"/>
      <c r="FOY9" s="61"/>
      <c r="FOZ9" s="61"/>
      <c r="FPA9" s="61"/>
      <c r="FPB9" s="61"/>
      <c r="FPC9" s="61"/>
      <c r="FPD9" s="61"/>
      <c r="FPE9" s="61"/>
      <c r="FPF9" s="61"/>
      <c r="FPG9" s="61"/>
      <c r="FPH9" s="61"/>
      <c r="FPI9" s="61"/>
      <c r="FPJ9" s="61"/>
      <c r="FPK9" s="61"/>
      <c r="FPL9" s="61"/>
      <c r="FPM9" s="61"/>
      <c r="FPN9" s="61"/>
      <c r="FPO9" s="61"/>
      <c r="FPP9" s="61"/>
      <c r="FPQ9" s="61"/>
      <c r="FPR9" s="61"/>
      <c r="FPS9" s="61"/>
      <c r="FPT9" s="61"/>
      <c r="FPU9" s="61"/>
      <c r="FPV9" s="61"/>
      <c r="FPW9" s="61"/>
      <c r="FPX9" s="61"/>
      <c r="FPY9" s="61"/>
      <c r="FPZ9" s="61"/>
      <c r="FQA9" s="61"/>
      <c r="FQB9" s="61"/>
      <c r="FQC9" s="61"/>
      <c r="FQD9" s="61"/>
      <c r="FQE9" s="61"/>
      <c r="FQF9" s="61"/>
      <c r="FQG9" s="61"/>
      <c r="FQH9" s="61"/>
      <c r="FQI9" s="61"/>
      <c r="FQJ9" s="61"/>
      <c r="FQK9" s="61"/>
      <c r="FQL9" s="61"/>
      <c r="FQM9" s="61"/>
      <c r="FQN9" s="61"/>
      <c r="FQO9" s="61"/>
      <c r="FQP9" s="61"/>
      <c r="FQQ9" s="61"/>
      <c r="FQR9" s="61"/>
      <c r="FQS9" s="61"/>
      <c r="FQT9" s="61"/>
      <c r="FQU9" s="61"/>
      <c r="FQV9" s="61"/>
      <c r="FQW9" s="61"/>
      <c r="FQX9" s="61"/>
      <c r="FQY9" s="61"/>
      <c r="FQZ9" s="61"/>
      <c r="FRA9" s="61"/>
      <c r="FRB9" s="61"/>
      <c r="FRC9" s="61"/>
      <c r="FRD9" s="61"/>
      <c r="FRE9" s="61"/>
      <c r="FRF9" s="61"/>
      <c r="FRG9" s="61"/>
      <c r="FRH9" s="61"/>
      <c r="FRI9" s="61"/>
      <c r="FRJ9" s="61"/>
      <c r="FRK9" s="61"/>
      <c r="FRL9" s="61"/>
      <c r="FRM9" s="61"/>
      <c r="FRN9" s="61"/>
      <c r="FRO9" s="61"/>
      <c r="FRP9" s="61"/>
      <c r="FRQ9" s="61"/>
      <c r="FRR9" s="61"/>
      <c r="FRS9" s="61"/>
      <c r="FRT9" s="61"/>
      <c r="FRU9" s="61"/>
      <c r="FRV9" s="61"/>
      <c r="FRW9" s="61"/>
      <c r="FRX9" s="61"/>
      <c r="FRY9" s="61"/>
      <c r="FRZ9" s="61"/>
      <c r="FSA9" s="61"/>
      <c r="FSB9" s="61"/>
      <c r="FSC9" s="61"/>
      <c r="FSD9" s="61"/>
      <c r="FSE9" s="61"/>
      <c r="FSF9" s="61"/>
      <c r="FSG9" s="61"/>
      <c r="FSH9" s="61"/>
      <c r="FSI9" s="61"/>
      <c r="FSJ9" s="61"/>
      <c r="FSK9" s="61"/>
      <c r="FSL9" s="61"/>
      <c r="FSM9" s="61"/>
      <c r="FSN9" s="61"/>
      <c r="FSO9" s="61"/>
      <c r="FSP9" s="61"/>
      <c r="FSQ9" s="61"/>
      <c r="FSR9" s="61"/>
      <c r="FSS9" s="61"/>
      <c r="FST9" s="61"/>
      <c r="FSU9" s="61"/>
      <c r="FSV9" s="61"/>
      <c r="FSW9" s="61"/>
      <c r="FSX9" s="61"/>
      <c r="FSY9" s="61"/>
      <c r="FSZ9" s="61"/>
      <c r="FTA9" s="61"/>
      <c r="FTB9" s="61"/>
      <c r="FTC9" s="61"/>
      <c r="FTD9" s="61"/>
      <c r="FTE9" s="61"/>
      <c r="FTF9" s="61"/>
      <c r="FTG9" s="61"/>
      <c r="FTH9" s="61"/>
      <c r="FTI9" s="61"/>
      <c r="FTJ9" s="61"/>
      <c r="FTK9" s="61"/>
      <c r="FTL9" s="61"/>
      <c r="FTM9" s="61"/>
      <c r="FTN9" s="61"/>
      <c r="FTO9" s="61"/>
      <c r="FTP9" s="61"/>
      <c r="FTQ9" s="61"/>
      <c r="FTR9" s="61"/>
      <c r="FTS9" s="61"/>
      <c r="FTT9" s="61"/>
      <c r="FTU9" s="61"/>
      <c r="FTV9" s="61"/>
      <c r="FTW9" s="61"/>
      <c r="FTX9" s="61"/>
      <c r="FTY9" s="61"/>
      <c r="FTZ9" s="61"/>
      <c r="FUA9" s="61"/>
      <c r="FUB9" s="61"/>
      <c r="FUC9" s="61"/>
      <c r="FUD9" s="61"/>
      <c r="FUE9" s="61"/>
      <c r="FUF9" s="61"/>
      <c r="FUG9" s="61"/>
      <c r="FUH9" s="61"/>
      <c r="FUI9" s="61"/>
      <c r="FUJ9" s="61"/>
      <c r="FUK9" s="61"/>
      <c r="FUL9" s="61"/>
      <c r="FUM9" s="61"/>
      <c r="FUN9" s="61"/>
      <c r="FUO9" s="61"/>
      <c r="FUP9" s="61"/>
      <c r="FUQ9" s="61"/>
      <c r="FUR9" s="61"/>
      <c r="FUS9" s="61"/>
      <c r="FUT9" s="61"/>
      <c r="FUU9" s="61"/>
      <c r="FUV9" s="61"/>
      <c r="FUW9" s="61"/>
      <c r="FUX9" s="61"/>
      <c r="FUY9" s="61"/>
      <c r="FUZ9" s="61"/>
      <c r="FVA9" s="61"/>
      <c r="FVB9" s="61"/>
      <c r="FVC9" s="61"/>
      <c r="FVD9" s="61"/>
      <c r="FVE9" s="61"/>
      <c r="FVF9" s="61"/>
      <c r="FVG9" s="61"/>
      <c r="FVH9" s="61"/>
      <c r="FVI9" s="61"/>
      <c r="FVJ9" s="61"/>
      <c r="FVK9" s="61"/>
      <c r="FVL9" s="61"/>
      <c r="FVM9" s="61"/>
      <c r="FVN9" s="61"/>
      <c r="FVO9" s="61"/>
      <c r="FVP9" s="61"/>
      <c r="FVQ9" s="61"/>
      <c r="FVR9" s="61"/>
      <c r="FVS9" s="61"/>
      <c r="FVT9" s="61"/>
      <c r="FVU9" s="61"/>
      <c r="FVV9" s="61"/>
      <c r="FVW9" s="61"/>
      <c r="FVX9" s="61"/>
      <c r="FVY9" s="61"/>
      <c r="FVZ9" s="61"/>
      <c r="FWA9" s="61"/>
      <c r="FWB9" s="61"/>
      <c r="FWC9" s="61"/>
      <c r="FWD9" s="61"/>
      <c r="FWE9" s="61"/>
      <c r="FWF9" s="61"/>
      <c r="FWG9" s="61"/>
      <c r="FWH9" s="61"/>
      <c r="FWI9" s="61"/>
      <c r="FWJ9" s="61"/>
      <c r="FWK9" s="61"/>
      <c r="FWL9" s="61"/>
      <c r="FWM9" s="61"/>
      <c r="FWN9" s="61"/>
      <c r="FWO9" s="61"/>
      <c r="FWP9" s="61"/>
      <c r="FWQ9" s="61"/>
      <c r="FWR9" s="61"/>
      <c r="FWS9" s="61"/>
      <c r="FWT9" s="61"/>
      <c r="FWU9" s="61"/>
      <c r="FWV9" s="61"/>
      <c r="FWW9" s="61"/>
      <c r="FWX9" s="61"/>
      <c r="FWY9" s="61"/>
      <c r="FWZ9" s="61"/>
      <c r="FXA9" s="61"/>
      <c r="FXB9" s="61"/>
      <c r="FXC9" s="61"/>
      <c r="FXD9" s="61"/>
      <c r="FXE9" s="61"/>
      <c r="FXF9" s="61"/>
      <c r="FXG9" s="61"/>
      <c r="FXH9" s="61"/>
      <c r="FXI9" s="61"/>
      <c r="FXJ9" s="61"/>
      <c r="FXK9" s="61"/>
      <c r="FXL9" s="61"/>
      <c r="FXM9" s="61"/>
      <c r="FXN9" s="61"/>
      <c r="FXO9" s="61"/>
      <c r="FXP9" s="61"/>
      <c r="FXQ9" s="61"/>
      <c r="FXR9" s="61"/>
      <c r="FXS9" s="61"/>
      <c r="FXT9" s="61"/>
      <c r="FXU9" s="61"/>
      <c r="FXV9" s="61"/>
      <c r="FXW9" s="61"/>
      <c r="FXX9" s="61"/>
      <c r="FXY9" s="61"/>
      <c r="FXZ9" s="61"/>
      <c r="FYA9" s="61"/>
      <c r="FYB9" s="61"/>
      <c r="FYC9" s="61"/>
      <c r="FYD9" s="61"/>
      <c r="FYE9" s="61"/>
      <c r="FYF9" s="61"/>
      <c r="FYG9" s="61"/>
      <c r="FYH9" s="61"/>
      <c r="FYI9" s="61"/>
      <c r="FYJ9" s="61"/>
      <c r="FYK9" s="61"/>
      <c r="FYL9" s="61"/>
      <c r="FYM9" s="61"/>
      <c r="FYN9" s="61"/>
      <c r="FYO9" s="61"/>
      <c r="FYP9" s="61"/>
      <c r="FYQ9" s="61"/>
      <c r="FYR9" s="61"/>
      <c r="FYS9" s="61"/>
      <c r="FYT9" s="61"/>
      <c r="FYU9" s="61"/>
      <c r="FYV9" s="61"/>
      <c r="FYW9" s="61"/>
      <c r="FYX9" s="61"/>
      <c r="FYY9" s="61"/>
      <c r="FYZ9" s="61"/>
      <c r="FZA9" s="61"/>
      <c r="FZB9" s="61"/>
      <c r="FZC9" s="61"/>
      <c r="FZD9" s="61"/>
      <c r="FZE9" s="61"/>
      <c r="FZF9" s="61"/>
      <c r="FZG9" s="61"/>
      <c r="FZH9" s="61"/>
      <c r="FZI9" s="61"/>
      <c r="FZJ9" s="61"/>
      <c r="FZK9" s="61"/>
      <c r="FZL9" s="61"/>
      <c r="FZM9" s="61"/>
      <c r="FZN9" s="61"/>
      <c r="FZO9" s="61"/>
      <c r="FZP9" s="61"/>
      <c r="FZQ9" s="61"/>
      <c r="FZR9" s="61"/>
      <c r="FZS9" s="61"/>
      <c r="FZT9" s="61"/>
      <c r="FZU9" s="61"/>
      <c r="FZV9" s="61"/>
      <c r="FZW9" s="61"/>
      <c r="FZX9" s="61"/>
      <c r="FZY9" s="61"/>
      <c r="FZZ9" s="61"/>
      <c r="GAA9" s="61"/>
      <c r="GAB9" s="61"/>
      <c r="GAC9" s="61"/>
      <c r="GAD9" s="61"/>
      <c r="GAE9" s="61"/>
      <c r="GAF9" s="61"/>
      <c r="GAG9" s="61"/>
      <c r="GAH9" s="61"/>
      <c r="GAI9" s="61"/>
      <c r="GAJ9" s="61"/>
      <c r="GAK9" s="61"/>
      <c r="GAL9" s="61"/>
      <c r="GAM9" s="61"/>
      <c r="GAN9" s="61"/>
      <c r="GAO9" s="61"/>
      <c r="GAP9" s="61"/>
      <c r="GAQ9" s="61"/>
      <c r="GAR9" s="61"/>
      <c r="GAS9" s="61"/>
      <c r="GAT9" s="61"/>
      <c r="GAU9" s="61"/>
      <c r="GAV9" s="61"/>
      <c r="GAW9" s="61"/>
      <c r="GAX9" s="61"/>
      <c r="GAY9" s="61"/>
      <c r="GAZ9" s="61"/>
      <c r="GBA9" s="61"/>
      <c r="GBB9" s="61"/>
      <c r="GBC9" s="61"/>
      <c r="GBD9" s="61"/>
      <c r="GBE9" s="61"/>
      <c r="GBF9" s="61"/>
      <c r="GBG9" s="61"/>
      <c r="GBH9" s="61"/>
      <c r="GBI9" s="61"/>
      <c r="GBJ9" s="61"/>
      <c r="GBK9" s="61"/>
      <c r="GBL9" s="61"/>
      <c r="GBM9" s="61"/>
      <c r="GBN9" s="61"/>
      <c r="GBO9" s="61"/>
      <c r="GBP9" s="61"/>
      <c r="GBQ9" s="61"/>
      <c r="GBR9" s="61"/>
      <c r="GBS9" s="61"/>
      <c r="GBT9" s="61"/>
      <c r="GBU9" s="61"/>
      <c r="GBV9" s="61"/>
      <c r="GBW9" s="61"/>
      <c r="GBX9" s="61"/>
      <c r="GBY9" s="61"/>
      <c r="GBZ9" s="61"/>
      <c r="GCA9" s="61"/>
      <c r="GCB9" s="61"/>
      <c r="GCC9" s="61"/>
      <c r="GCD9" s="61"/>
      <c r="GCE9" s="61"/>
      <c r="GCF9" s="61"/>
      <c r="GCG9" s="61"/>
      <c r="GCH9" s="61"/>
      <c r="GCI9" s="61"/>
      <c r="GCJ9" s="61"/>
      <c r="GCK9" s="61"/>
      <c r="GCL9" s="61"/>
      <c r="GCM9" s="61"/>
      <c r="GCN9" s="61"/>
      <c r="GCO9" s="61"/>
      <c r="GCP9" s="61"/>
      <c r="GCQ9" s="61"/>
      <c r="GCR9" s="61"/>
      <c r="GCS9" s="61"/>
      <c r="GCT9" s="61"/>
      <c r="GCU9" s="61"/>
      <c r="GCV9" s="61"/>
      <c r="GCW9" s="61"/>
      <c r="GCX9" s="61"/>
      <c r="GCY9" s="61"/>
      <c r="GCZ9" s="61"/>
      <c r="GDA9" s="61"/>
      <c r="GDB9" s="61"/>
      <c r="GDC9" s="61"/>
      <c r="GDD9" s="61"/>
      <c r="GDE9" s="61"/>
      <c r="GDF9" s="61"/>
      <c r="GDG9" s="61"/>
      <c r="GDH9" s="61"/>
      <c r="GDI9" s="61"/>
      <c r="GDJ9" s="61"/>
      <c r="GDK9" s="61"/>
      <c r="GDL9" s="61"/>
      <c r="GDM9" s="61"/>
      <c r="GDN9" s="61"/>
      <c r="GDO9" s="61"/>
      <c r="GDP9" s="61"/>
      <c r="GDQ9" s="61"/>
      <c r="GDR9" s="61"/>
      <c r="GDS9" s="61"/>
      <c r="GDT9" s="61"/>
      <c r="GDU9" s="61"/>
      <c r="GDV9" s="61"/>
      <c r="GDW9" s="61"/>
      <c r="GDX9" s="61"/>
      <c r="GDY9" s="61"/>
      <c r="GDZ9" s="61"/>
      <c r="GEA9" s="61"/>
      <c r="GEB9" s="61"/>
      <c r="GEC9" s="61"/>
      <c r="GED9" s="61"/>
      <c r="GEE9" s="61"/>
      <c r="GEF9" s="61"/>
      <c r="GEG9" s="61"/>
      <c r="GEH9" s="61"/>
      <c r="GEI9" s="61"/>
      <c r="GEJ9" s="61"/>
      <c r="GEK9" s="61"/>
      <c r="GEL9" s="61"/>
      <c r="GEM9" s="61"/>
      <c r="GEN9" s="61"/>
      <c r="GEO9" s="61"/>
      <c r="GEP9" s="61"/>
      <c r="GEQ9" s="61"/>
      <c r="GER9" s="61"/>
      <c r="GES9" s="61"/>
      <c r="GET9" s="61"/>
      <c r="GEU9" s="61"/>
      <c r="GEV9" s="61"/>
      <c r="GEW9" s="61"/>
      <c r="GEX9" s="61"/>
      <c r="GEY9" s="61"/>
      <c r="GEZ9" s="61"/>
      <c r="GFA9" s="61"/>
      <c r="GFB9" s="61"/>
      <c r="GFC9" s="61"/>
      <c r="GFD9" s="61"/>
      <c r="GFE9" s="61"/>
      <c r="GFF9" s="61"/>
      <c r="GFG9" s="61"/>
      <c r="GFH9" s="61"/>
      <c r="GFI9" s="61"/>
      <c r="GFJ9" s="61"/>
      <c r="GFK9" s="61"/>
      <c r="GFL9" s="61"/>
      <c r="GFM9" s="61"/>
      <c r="GFN9" s="61"/>
      <c r="GFO9" s="61"/>
      <c r="GFP9" s="61"/>
      <c r="GFQ9" s="61"/>
      <c r="GFR9" s="61"/>
      <c r="GFS9" s="61"/>
      <c r="GFT9" s="61"/>
      <c r="GFU9" s="61"/>
      <c r="GFV9" s="61"/>
      <c r="GFW9" s="61"/>
      <c r="GFX9" s="61"/>
      <c r="GFY9" s="61"/>
      <c r="GFZ9" s="61"/>
      <c r="GGA9" s="61"/>
      <c r="GGB9" s="61"/>
      <c r="GGC9" s="61"/>
      <c r="GGD9" s="61"/>
      <c r="GGE9" s="61"/>
      <c r="GGF9" s="61"/>
      <c r="GGG9" s="61"/>
      <c r="GGH9" s="61"/>
      <c r="GGI9" s="61"/>
      <c r="GGJ9" s="61"/>
      <c r="GGK9" s="61"/>
      <c r="GGL9" s="61"/>
      <c r="GGM9" s="61"/>
      <c r="GGN9" s="61"/>
      <c r="GGO9" s="61"/>
      <c r="GGP9" s="61"/>
      <c r="GGQ9" s="61"/>
      <c r="GGR9" s="61"/>
      <c r="GGS9" s="61"/>
      <c r="GGT9" s="61"/>
      <c r="GGU9" s="61"/>
      <c r="GGV9" s="61"/>
      <c r="GGW9" s="61"/>
      <c r="GGX9" s="61"/>
      <c r="GGY9" s="61"/>
      <c r="GGZ9" s="61"/>
      <c r="GHA9" s="61"/>
      <c r="GHB9" s="61"/>
      <c r="GHC9" s="61"/>
      <c r="GHD9" s="61"/>
      <c r="GHE9" s="61"/>
      <c r="GHF9" s="61"/>
      <c r="GHG9" s="61"/>
      <c r="GHH9" s="61"/>
      <c r="GHI9" s="61"/>
      <c r="GHJ9" s="61"/>
      <c r="GHK9" s="61"/>
      <c r="GHL9" s="61"/>
      <c r="GHM9" s="61"/>
      <c r="GHN9" s="61"/>
      <c r="GHO9" s="61"/>
      <c r="GHP9" s="61"/>
      <c r="GHQ9" s="61"/>
      <c r="GHR9" s="61"/>
      <c r="GHS9" s="61"/>
      <c r="GHT9" s="61"/>
      <c r="GHU9" s="61"/>
      <c r="GHV9" s="61"/>
      <c r="GHW9" s="61"/>
      <c r="GHX9" s="61"/>
      <c r="GHY9" s="61"/>
      <c r="GHZ9" s="61"/>
      <c r="GIA9" s="61"/>
      <c r="GIB9" s="61"/>
      <c r="GIC9" s="61"/>
      <c r="GID9" s="61"/>
      <c r="GIE9" s="61"/>
      <c r="GIF9" s="61"/>
      <c r="GIG9" s="61"/>
      <c r="GIH9" s="61"/>
      <c r="GII9" s="61"/>
      <c r="GIJ9" s="61"/>
      <c r="GIK9" s="61"/>
      <c r="GIL9" s="61"/>
      <c r="GIM9" s="61"/>
      <c r="GIN9" s="61"/>
      <c r="GIO9" s="61"/>
      <c r="GIP9" s="61"/>
      <c r="GIQ9" s="61"/>
      <c r="GIR9" s="61"/>
      <c r="GIS9" s="61"/>
      <c r="GIT9" s="61"/>
      <c r="GIU9" s="61"/>
      <c r="GIV9" s="61"/>
      <c r="GIW9" s="61"/>
      <c r="GIX9" s="61"/>
      <c r="GIY9" s="61"/>
      <c r="GIZ9" s="61"/>
      <c r="GJA9" s="61"/>
      <c r="GJB9" s="61"/>
      <c r="GJC9" s="61"/>
      <c r="GJD9" s="61"/>
      <c r="GJE9" s="61"/>
      <c r="GJF9" s="61"/>
      <c r="GJG9" s="61"/>
      <c r="GJH9" s="61"/>
      <c r="GJI9" s="61"/>
      <c r="GJJ9" s="61"/>
      <c r="GJK9" s="61"/>
      <c r="GJL9" s="61"/>
      <c r="GJM9" s="61"/>
      <c r="GJN9" s="61"/>
      <c r="GJO9" s="61"/>
      <c r="GJP9" s="61"/>
      <c r="GJQ9" s="61"/>
      <c r="GJR9" s="61"/>
      <c r="GJS9" s="61"/>
      <c r="GJT9" s="61"/>
      <c r="GJU9" s="61"/>
      <c r="GJV9" s="61"/>
      <c r="GJW9" s="61"/>
      <c r="GJX9" s="61"/>
      <c r="GJY9" s="61"/>
      <c r="GJZ9" s="61"/>
      <c r="GKA9" s="61"/>
      <c r="GKB9" s="61"/>
      <c r="GKC9" s="61"/>
      <c r="GKD9" s="61"/>
      <c r="GKE9" s="61"/>
      <c r="GKF9" s="61"/>
      <c r="GKG9" s="61"/>
      <c r="GKH9" s="61"/>
      <c r="GKI9" s="61"/>
      <c r="GKJ9" s="61"/>
      <c r="GKK9" s="61"/>
      <c r="GKL9" s="61"/>
      <c r="GKM9" s="61"/>
      <c r="GKN9" s="61"/>
      <c r="GKO9" s="61"/>
      <c r="GKP9" s="61"/>
      <c r="GKQ9" s="61"/>
      <c r="GKR9" s="61"/>
      <c r="GKS9" s="61"/>
      <c r="GKT9" s="61"/>
      <c r="GKU9" s="61"/>
      <c r="GKV9" s="61"/>
      <c r="GKW9" s="61"/>
      <c r="GKX9" s="61"/>
      <c r="GKY9" s="61"/>
      <c r="GKZ9" s="61"/>
      <c r="GLA9" s="61"/>
      <c r="GLB9" s="61"/>
      <c r="GLC9" s="61"/>
      <c r="GLD9" s="61"/>
      <c r="GLE9" s="61"/>
      <c r="GLF9" s="61"/>
      <c r="GLG9" s="61"/>
      <c r="GLH9" s="61"/>
      <c r="GLI9" s="61"/>
      <c r="GLJ9" s="61"/>
      <c r="GLK9" s="61"/>
      <c r="GLL9" s="61"/>
      <c r="GLM9" s="61"/>
      <c r="GLN9" s="61"/>
      <c r="GLO9" s="61"/>
      <c r="GLP9" s="61"/>
      <c r="GLQ9" s="61"/>
      <c r="GLR9" s="61"/>
      <c r="GLS9" s="61"/>
      <c r="GLT9" s="61"/>
      <c r="GLU9" s="61"/>
      <c r="GLV9" s="61"/>
      <c r="GLW9" s="61"/>
      <c r="GLX9" s="61"/>
      <c r="GLY9" s="61"/>
      <c r="GLZ9" s="61"/>
      <c r="GMA9" s="61"/>
      <c r="GMB9" s="61"/>
      <c r="GMC9" s="61"/>
      <c r="GMD9" s="61"/>
      <c r="GME9" s="61"/>
      <c r="GMF9" s="61"/>
      <c r="GMG9" s="61"/>
      <c r="GMH9" s="61"/>
      <c r="GMI9" s="61"/>
      <c r="GMJ9" s="61"/>
      <c r="GMK9" s="61"/>
      <c r="GML9" s="61"/>
      <c r="GMM9" s="61"/>
      <c r="GMN9" s="61"/>
      <c r="GMO9" s="61"/>
      <c r="GMP9" s="61"/>
      <c r="GMQ9" s="61"/>
      <c r="GMR9" s="61"/>
      <c r="GMS9" s="61"/>
      <c r="GMT9" s="61"/>
      <c r="GMU9" s="61"/>
      <c r="GMV9" s="61"/>
      <c r="GMW9" s="61"/>
      <c r="GMX9" s="61"/>
      <c r="GMY9" s="61"/>
      <c r="GMZ9" s="61"/>
      <c r="GNA9" s="61"/>
      <c r="GNB9" s="61"/>
      <c r="GNC9" s="61"/>
      <c r="GND9" s="61"/>
      <c r="GNE9" s="61"/>
      <c r="GNF9" s="61"/>
      <c r="GNG9" s="61"/>
      <c r="GNH9" s="61"/>
      <c r="GNI9" s="61"/>
      <c r="GNJ9" s="61"/>
      <c r="GNK9" s="61"/>
      <c r="GNL9" s="61"/>
      <c r="GNM9" s="61"/>
      <c r="GNN9" s="61"/>
      <c r="GNO9" s="61"/>
      <c r="GNP9" s="61"/>
      <c r="GNQ9" s="61"/>
      <c r="GNR9" s="61"/>
      <c r="GNS9" s="61"/>
      <c r="GNT9" s="61"/>
      <c r="GNU9" s="61"/>
      <c r="GNV9" s="61"/>
      <c r="GNW9" s="61"/>
      <c r="GNX9" s="61"/>
      <c r="GNY9" s="61"/>
      <c r="GNZ9" s="61"/>
      <c r="GOA9" s="61"/>
      <c r="GOB9" s="61"/>
      <c r="GOC9" s="61"/>
      <c r="GOD9" s="61"/>
      <c r="GOE9" s="61"/>
      <c r="GOF9" s="61"/>
      <c r="GOG9" s="61"/>
      <c r="GOH9" s="61"/>
      <c r="GOI9" s="61"/>
      <c r="GOJ9" s="61"/>
      <c r="GOK9" s="61"/>
      <c r="GOL9" s="61"/>
      <c r="GOM9" s="61"/>
      <c r="GON9" s="61"/>
      <c r="GOO9" s="61"/>
      <c r="GOP9" s="61"/>
      <c r="GOQ9" s="61"/>
      <c r="GOR9" s="61"/>
      <c r="GOS9" s="61"/>
      <c r="GOT9" s="61"/>
      <c r="GOU9" s="61"/>
      <c r="GOV9" s="61"/>
      <c r="GOW9" s="61"/>
      <c r="GOX9" s="61"/>
      <c r="GOY9" s="61"/>
      <c r="GOZ9" s="61"/>
      <c r="GPA9" s="61"/>
      <c r="GPB9" s="61"/>
      <c r="GPC9" s="61"/>
      <c r="GPD9" s="61"/>
      <c r="GPE9" s="61"/>
      <c r="GPF9" s="61"/>
      <c r="GPG9" s="61"/>
      <c r="GPH9" s="61"/>
      <c r="GPI9" s="61"/>
      <c r="GPJ9" s="61"/>
      <c r="GPK9" s="61"/>
      <c r="GPL9" s="61"/>
      <c r="GPM9" s="61"/>
      <c r="GPN9" s="61"/>
      <c r="GPO9" s="61"/>
      <c r="GPP9" s="61"/>
      <c r="GPQ9" s="61"/>
      <c r="GPR9" s="61"/>
      <c r="GPS9" s="61"/>
      <c r="GPT9" s="61"/>
      <c r="GPU9" s="61"/>
      <c r="GPV9" s="61"/>
      <c r="GPW9" s="61"/>
      <c r="GPX9" s="61"/>
      <c r="GPY9" s="61"/>
      <c r="GPZ9" s="61"/>
      <c r="GQA9" s="61"/>
      <c r="GQB9" s="61"/>
      <c r="GQC9" s="61"/>
      <c r="GQD9" s="61"/>
      <c r="GQE9" s="61"/>
      <c r="GQF9" s="61"/>
      <c r="GQG9" s="61"/>
      <c r="GQH9" s="61"/>
      <c r="GQI9" s="61"/>
      <c r="GQJ9" s="61"/>
      <c r="GQK9" s="61"/>
      <c r="GQL9" s="61"/>
      <c r="GQM9" s="61"/>
      <c r="GQN9" s="61"/>
      <c r="GQO9" s="61"/>
      <c r="GQP9" s="61"/>
      <c r="GQQ9" s="61"/>
      <c r="GQR9" s="61"/>
      <c r="GQS9" s="61"/>
      <c r="GQT9" s="61"/>
      <c r="GQU9" s="61"/>
      <c r="GQV9" s="61"/>
      <c r="GQW9" s="61"/>
      <c r="GQX9" s="61"/>
      <c r="GQY9" s="61"/>
      <c r="GQZ9" s="61"/>
      <c r="GRA9" s="61"/>
      <c r="GRB9" s="61"/>
      <c r="GRC9" s="61"/>
      <c r="GRD9" s="61"/>
      <c r="GRE9" s="61"/>
      <c r="GRF9" s="61"/>
      <c r="GRG9" s="61"/>
      <c r="GRH9" s="61"/>
      <c r="GRI9" s="61"/>
      <c r="GRJ9" s="61"/>
      <c r="GRK9" s="61"/>
      <c r="GRL9" s="61"/>
      <c r="GRM9" s="61"/>
      <c r="GRN9" s="61"/>
      <c r="GRO9" s="61"/>
      <c r="GRP9" s="61"/>
      <c r="GRQ9" s="61"/>
      <c r="GRR9" s="61"/>
      <c r="GRS9" s="61"/>
      <c r="GRT9" s="61"/>
      <c r="GRU9" s="61"/>
      <c r="GRV9" s="61"/>
      <c r="GRW9" s="61"/>
      <c r="GRX9" s="61"/>
      <c r="GRY9" s="61"/>
      <c r="GRZ9" s="61"/>
      <c r="GSA9" s="61"/>
      <c r="GSB9" s="61"/>
      <c r="GSC9" s="61"/>
      <c r="GSD9" s="61"/>
      <c r="GSE9" s="61"/>
      <c r="GSF9" s="61"/>
      <c r="GSG9" s="61"/>
      <c r="GSH9" s="61"/>
      <c r="GSI9" s="61"/>
      <c r="GSJ9" s="61"/>
      <c r="GSK9" s="61"/>
      <c r="GSL9" s="61"/>
      <c r="GSM9" s="61"/>
      <c r="GSN9" s="61"/>
      <c r="GSO9" s="61"/>
      <c r="GSP9" s="61"/>
      <c r="GSQ9" s="61"/>
      <c r="GSR9" s="61"/>
      <c r="GSS9" s="61"/>
      <c r="GST9" s="61"/>
      <c r="GSU9" s="61"/>
      <c r="GSV9" s="61"/>
      <c r="GSW9" s="61"/>
      <c r="GSX9" s="61"/>
      <c r="GSY9" s="61"/>
      <c r="GSZ9" s="61"/>
      <c r="GTA9" s="61"/>
      <c r="GTB9" s="61"/>
      <c r="GTC9" s="61"/>
      <c r="GTD9" s="61"/>
      <c r="GTE9" s="61"/>
      <c r="GTF9" s="61"/>
      <c r="GTG9" s="61"/>
      <c r="GTH9" s="61"/>
      <c r="GTI9" s="61"/>
      <c r="GTJ9" s="61"/>
      <c r="GTK9" s="61"/>
      <c r="GTL9" s="61"/>
      <c r="GTM9" s="61"/>
      <c r="GTN9" s="61"/>
      <c r="GTO9" s="61"/>
      <c r="GTP9" s="61"/>
      <c r="GTQ9" s="61"/>
      <c r="GTR9" s="61"/>
      <c r="GTS9" s="61"/>
      <c r="GTT9" s="61"/>
      <c r="GTU9" s="61"/>
      <c r="GTV9" s="61"/>
      <c r="GTW9" s="61"/>
      <c r="GTX9" s="61"/>
      <c r="GTY9" s="61"/>
      <c r="GTZ9" s="61"/>
      <c r="GUA9" s="61"/>
      <c r="GUB9" s="61"/>
      <c r="GUC9" s="61"/>
      <c r="GUD9" s="61"/>
      <c r="GUE9" s="61"/>
      <c r="GUF9" s="61"/>
      <c r="GUG9" s="61"/>
      <c r="GUH9" s="61"/>
      <c r="GUI9" s="61"/>
      <c r="GUJ9" s="61"/>
      <c r="GUK9" s="61"/>
      <c r="GUL9" s="61"/>
      <c r="GUM9" s="61"/>
      <c r="GUN9" s="61"/>
      <c r="GUO9" s="61"/>
      <c r="GUP9" s="61"/>
      <c r="GUQ9" s="61"/>
      <c r="GUR9" s="61"/>
      <c r="GUS9" s="61"/>
      <c r="GUT9" s="61"/>
      <c r="GUU9" s="61"/>
      <c r="GUV9" s="61"/>
      <c r="GUW9" s="61"/>
      <c r="GUX9" s="61"/>
      <c r="GUY9" s="61"/>
      <c r="GUZ9" s="61"/>
      <c r="GVA9" s="61"/>
      <c r="GVB9" s="61"/>
      <c r="GVC9" s="61"/>
      <c r="GVD9" s="61"/>
      <c r="GVE9" s="61"/>
      <c r="GVF9" s="61"/>
      <c r="GVG9" s="61"/>
      <c r="GVH9" s="61"/>
      <c r="GVI9" s="61"/>
      <c r="GVJ9" s="61"/>
      <c r="GVK9" s="61"/>
      <c r="GVL9" s="61"/>
      <c r="GVM9" s="61"/>
      <c r="GVN9" s="61"/>
      <c r="GVO9" s="61"/>
      <c r="GVP9" s="61"/>
      <c r="GVQ9" s="61"/>
      <c r="GVR9" s="61"/>
      <c r="GVS9" s="61"/>
      <c r="GVT9" s="61"/>
      <c r="GVU9" s="61"/>
      <c r="GVV9" s="61"/>
      <c r="GVW9" s="61"/>
      <c r="GVX9" s="61"/>
      <c r="GVY9" s="61"/>
      <c r="GVZ9" s="61"/>
      <c r="GWA9" s="61"/>
      <c r="GWB9" s="61"/>
      <c r="GWC9" s="61"/>
      <c r="GWD9" s="61"/>
      <c r="GWE9" s="61"/>
      <c r="GWF9" s="61"/>
      <c r="GWG9" s="61"/>
      <c r="GWH9" s="61"/>
      <c r="GWI9" s="61"/>
      <c r="GWJ9" s="61"/>
      <c r="GWK9" s="61"/>
      <c r="GWL9" s="61"/>
      <c r="GWM9" s="61"/>
      <c r="GWN9" s="61"/>
      <c r="GWO9" s="61"/>
      <c r="GWP9" s="61"/>
      <c r="GWQ9" s="61"/>
      <c r="GWR9" s="61"/>
      <c r="GWS9" s="61"/>
      <c r="GWT9" s="61"/>
      <c r="GWU9" s="61"/>
      <c r="GWV9" s="61"/>
      <c r="GWW9" s="61"/>
      <c r="GWX9" s="61"/>
      <c r="GWY9" s="61"/>
      <c r="GWZ9" s="61"/>
      <c r="GXA9" s="61"/>
      <c r="GXB9" s="61"/>
      <c r="GXC9" s="61"/>
      <c r="GXD9" s="61"/>
      <c r="GXE9" s="61"/>
      <c r="GXF9" s="61"/>
      <c r="GXG9" s="61"/>
      <c r="GXH9" s="61"/>
      <c r="GXI9" s="61"/>
      <c r="GXJ9" s="61"/>
      <c r="GXK9" s="61"/>
      <c r="GXL9" s="61"/>
      <c r="GXM9" s="61"/>
      <c r="GXN9" s="61"/>
      <c r="GXO9" s="61"/>
      <c r="GXP9" s="61"/>
      <c r="GXQ9" s="61"/>
      <c r="GXR9" s="61"/>
      <c r="GXS9" s="61"/>
      <c r="GXT9" s="61"/>
      <c r="GXU9" s="61"/>
      <c r="GXV9" s="61"/>
      <c r="GXW9" s="61"/>
      <c r="GXX9" s="61"/>
      <c r="GXY9" s="61"/>
      <c r="GXZ9" s="61"/>
      <c r="GYA9" s="61"/>
      <c r="GYB9" s="61"/>
      <c r="GYC9" s="61"/>
      <c r="GYD9" s="61"/>
      <c r="GYE9" s="61"/>
      <c r="GYF9" s="61"/>
      <c r="GYG9" s="61"/>
      <c r="GYH9" s="61"/>
      <c r="GYI9" s="61"/>
      <c r="GYJ9" s="61"/>
      <c r="GYK9" s="61"/>
      <c r="GYL9" s="61"/>
      <c r="GYM9" s="61"/>
      <c r="GYN9" s="61"/>
      <c r="GYO9" s="61"/>
      <c r="GYP9" s="61"/>
      <c r="GYQ9" s="61"/>
      <c r="GYR9" s="61"/>
      <c r="GYS9" s="61"/>
      <c r="GYT9" s="61"/>
      <c r="GYU9" s="61"/>
      <c r="GYV9" s="61"/>
      <c r="GYW9" s="61"/>
      <c r="GYX9" s="61"/>
      <c r="GYY9" s="61"/>
      <c r="GYZ9" s="61"/>
      <c r="GZA9" s="61"/>
      <c r="GZB9" s="61"/>
      <c r="GZC9" s="61"/>
      <c r="GZD9" s="61"/>
      <c r="GZE9" s="61"/>
      <c r="GZF9" s="61"/>
      <c r="GZG9" s="61"/>
      <c r="GZH9" s="61"/>
      <c r="GZI9" s="61"/>
      <c r="GZJ9" s="61"/>
      <c r="GZK9" s="61"/>
      <c r="GZL9" s="61"/>
      <c r="GZM9" s="61"/>
      <c r="GZN9" s="61"/>
      <c r="GZO9" s="61"/>
      <c r="GZP9" s="61"/>
      <c r="GZQ9" s="61"/>
      <c r="GZR9" s="61"/>
      <c r="GZS9" s="61"/>
      <c r="GZT9" s="61"/>
      <c r="GZU9" s="61"/>
      <c r="GZV9" s="61"/>
      <c r="GZW9" s="61"/>
      <c r="GZX9" s="61"/>
      <c r="GZY9" s="61"/>
      <c r="GZZ9" s="61"/>
      <c r="HAA9" s="61"/>
      <c r="HAB9" s="61"/>
      <c r="HAC9" s="61"/>
      <c r="HAD9" s="61"/>
      <c r="HAE9" s="61"/>
      <c r="HAF9" s="61"/>
      <c r="HAG9" s="61"/>
      <c r="HAH9" s="61"/>
      <c r="HAI9" s="61"/>
      <c r="HAJ9" s="61"/>
      <c r="HAK9" s="61"/>
      <c r="HAL9" s="61"/>
      <c r="HAM9" s="61"/>
      <c r="HAN9" s="61"/>
      <c r="HAO9" s="61"/>
      <c r="HAP9" s="61"/>
      <c r="HAQ9" s="61"/>
      <c r="HAR9" s="61"/>
      <c r="HAS9" s="61"/>
      <c r="HAT9" s="61"/>
      <c r="HAU9" s="61"/>
      <c r="HAV9" s="61"/>
      <c r="HAW9" s="61"/>
      <c r="HAX9" s="61"/>
      <c r="HAY9" s="61"/>
      <c r="HAZ9" s="61"/>
      <c r="HBA9" s="61"/>
      <c r="HBB9" s="61"/>
      <c r="HBC9" s="61"/>
      <c r="HBD9" s="61"/>
      <c r="HBE9" s="61"/>
      <c r="HBF9" s="61"/>
      <c r="HBG9" s="61"/>
      <c r="HBH9" s="61"/>
      <c r="HBI9" s="61"/>
      <c r="HBJ9" s="61"/>
      <c r="HBK9" s="61"/>
      <c r="HBL9" s="61"/>
      <c r="HBM9" s="61"/>
      <c r="HBN9" s="61"/>
      <c r="HBO9" s="61"/>
      <c r="HBP9" s="61"/>
      <c r="HBQ9" s="61"/>
      <c r="HBR9" s="61"/>
      <c r="HBS9" s="61"/>
      <c r="HBT9" s="61"/>
      <c r="HBU9" s="61"/>
      <c r="HBV9" s="61"/>
      <c r="HBW9" s="61"/>
      <c r="HBX9" s="61"/>
      <c r="HBY9" s="61"/>
      <c r="HBZ9" s="61"/>
      <c r="HCA9" s="61"/>
      <c r="HCB9" s="61"/>
      <c r="HCC9" s="61"/>
      <c r="HCD9" s="61"/>
      <c r="HCE9" s="61"/>
      <c r="HCF9" s="61"/>
      <c r="HCG9" s="61"/>
      <c r="HCH9" s="61"/>
      <c r="HCI9" s="61"/>
      <c r="HCJ9" s="61"/>
      <c r="HCK9" s="61"/>
      <c r="HCL9" s="61"/>
      <c r="HCM9" s="61"/>
      <c r="HCN9" s="61"/>
      <c r="HCO9" s="61"/>
      <c r="HCP9" s="61"/>
      <c r="HCQ9" s="61"/>
      <c r="HCR9" s="61"/>
      <c r="HCS9" s="61"/>
      <c r="HCT9" s="61"/>
      <c r="HCU9" s="61"/>
      <c r="HCV9" s="61"/>
      <c r="HCW9" s="61"/>
      <c r="HCX9" s="61"/>
      <c r="HCY9" s="61"/>
      <c r="HCZ9" s="61"/>
      <c r="HDA9" s="61"/>
      <c r="HDB9" s="61"/>
      <c r="HDC9" s="61"/>
      <c r="HDD9" s="61"/>
      <c r="HDE9" s="61"/>
      <c r="HDF9" s="61"/>
      <c r="HDG9" s="61"/>
      <c r="HDH9" s="61"/>
      <c r="HDI9" s="61"/>
      <c r="HDJ9" s="61"/>
      <c r="HDK9" s="61"/>
      <c r="HDL9" s="61"/>
      <c r="HDM9" s="61"/>
      <c r="HDN9" s="61"/>
      <c r="HDO9" s="61"/>
      <c r="HDP9" s="61"/>
      <c r="HDQ9" s="61"/>
      <c r="HDR9" s="61"/>
      <c r="HDS9" s="61"/>
      <c r="HDT9" s="61"/>
      <c r="HDU9" s="61"/>
      <c r="HDV9" s="61"/>
      <c r="HDW9" s="61"/>
      <c r="HDX9" s="61"/>
      <c r="HDY9" s="61"/>
      <c r="HDZ9" s="61"/>
      <c r="HEA9" s="61"/>
      <c r="HEB9" s="61"/>
      <c r="HEC9" s="61"/>
      <c r="HED9" s="61"/>
      <c r="HEE9" s="61"/>
      <c r="HEF9" s="61"/>
      <c r="HEG9" s="61"/>
      <c r="HEH9" s="61"/>
      <c r="HEI9" s="61"/>
      <c r="HEJ9" s="61"/>
      <c r="HEK9" s="61"/>
      <c r="HEL9" s="61"/>
      <c r="HEM9" s="61"/>
      <c r="HEN9" s="61"/>
      <c r="HEO9" s="61"/>
      <c r="HEP9" s="61"/>
      <c r="HEQ9" s="61"/>
      <c r="HER9" s="61"/>
      <c r="HES9" s="61"/>
      <c r="HET9" s="61"/>
      <c r="HEU9" s="61"/>
      <c r="HEV9" s="61"/>
      <c r="HEW9" s="61"/>
      <c r="HEX9" s="61"/>
      <c r="HEY9" s="61"/>
      <c r="HEZ9" s="61"/>
      <c r="HFA9" s="61"/>
      <c r="HFB9" s="61"/>
      <c r="HFC9" s="61"/>
      <c r="HFD9" s="61"/>
      <c r="HFE9" s="61"/>
      <c r="HFF9" s="61"/>
      <c r="HFG9" s="61"/>
      <c r="HFH9" s="61"/>
      <c r="HFI9" s="61"/>
      <c r="HFJ9" s="61"/>
      <c r="HFK9" s="61"/>
      <c r="HFL9" s="61"/>
      <c r="HFM9" s="61"/>
      <c r="HFN9" s="61"/>
      <c r="HFO9" s="61"/>
      <c r="HFP9" s="61"/>
      <c r="HFQ9" s="61"/>
      <c r="HFR9" s="61"/>
      <c r="HFS9" s="61"/>
      <c r="HFT9" s="61"/>
      <c r="HFU9" s="61"/>
      <c r="HFV9" s="61"/>
      <c r="HFW9" s="61"/>
      <c r="HFX9" s="61"/>
      <c r="HFY9" s="61"/>
      <c r="HFZ9" s="61"/>
      <c r="HGA9" s="61"/>
      <c r="HGB9" s="61"/>
      <c r="HGC9" s="61"/>
      <c r="HGD9" s="61"/>
      <c r="HGE9" s="61"/>
      <c r="HGF9" s="61"/>
      <c r="HGG9" s="61"/>
      <c r="HGH9" s="61"/>
      <c r="HGI9" s="61"/>
      <c r="HGJ9" s="61"/>
      <c r="HGK9" s="61"/>
      <c r="HGL9" s="61"/>
      <c r="HGM9" s="61"/>
      <c r="HGN9" s="61"/>
      <c r="HGO9" s="61"/>
      <c r="HGP9" s="61"/>
      <c r="HGQ9" s="61"/>
      <c r="HGR9" s="61"/>
      <c r="HGS9" s="61"/>
      <c r="HGT9" s="61"/>
      <c r="HGU9" s="61"/>
      <c r="HGV9" s="61"/>
      <c r="HGW9" s="61"/>
      <c r="HGX9" s="61"/>
      <c r="HGY9" s="61"/>
      <c r="HGZ9" s="61"/>
      <c r="HHA9" s="61"/>
      <c r="HHB9" s="61"/>
      <c r="HHC9" s="61"/>
      <c r="HHD9" s="61"/>
      <c r="HHE9" s="61"/>
      <c r="HHF9" s="61"/>
      <c r="HHG9" s="61"/>
      <c r="HHH9" s="61"/>
      <c r="HHI9" s="61"/>
      <c r="HHJ9" s="61"/>
      <c r="HHK9" s="61"/>
      <c r="HHL9" s="61"/>
      <c r="HHM9" s="61"/>
      <c r="HHN9" s="61"/>
      <c r="HHO9" s="61"/>
      <c r="HHP9" s="61"/>
      <c r="HHQ9" s="61"/>
      <c r="HHR9" s="61"/>
      <c r="HHS9" s="61"/>
      <c r="HHT9" s="61"/>
      <c r="HHU9" s="61"/>
      <c r="HHV9" s="61"/>
      <c r="HHW9" s="61"/>
      <c r="HHX9" s="61"/>
      <c r="HHY9" s="61"/>
      <c r="HHZ9" s="61"/>
      <c r="HIA9" s="61"/>
      <c r="HIB9" s="61"/>
      <c r="HIC9" s="61"/>
      <c r="HID9" s="61"/>
      <c r="HIE9" s="61"/>
      <c r="HIF9" s="61"/>
      <c r="HIG9" s="61"/>
      <c r="HIH9" s="61"/>
      <c r="HII9" s="61"/>
      <c r="HIJ9" s="61"/>
      <c r="HIK9" s="61"/>
      <c r="HIL9" s="61"/>
      <c r="HIM9" s="61"/>
      <c r="HIN9" s="61"/>
      <c r="HIO9" s="61"/>
      <c r="HIP9" s="61"/>
      <c r="HIQ9" s="61"/>
      <c r="HIR9" s="61"/>
      <c r="HIS9" s="61"/>
      <c r="HIT9" s="61"/>
      <c r="HIU9" s="61"/>
      <c r="HIV9" s="61"/>
      <c r="HIW9" s="61"/>
      <c r="HIX9" s="61"/>
      <c r="HIY9" s="61"/>
      <c r="HIZ9" s="61"/>
      <c r="HJA9" s="61"/>
      <c r="HJB9" s="61"/>
      <c r="HJC9" s="61"/>
      <c r="HJD9" s="61"/>
      <c r="HJE9" s="61"/>
      <c r="HJF9" s="61"/>
      <c r="HJG9" s="61"/>
      <c r="HJH9" s="61"/>
      <c r="HJI9" s="61"/>
      <c r="HJJ9" s="61"/>
      <c r="HJK9" s="61"/>
      <c r="HJL9" s="61"/>
      <c r="HJM9" s="61"/>
      <c r="HJN9" s="61"/>
      <c r="HJO9" s="61"/>
      <c r="HJP9" s="61"/>
      <c r="HJQ9" s="61"/>
      <c r="HJR9" s="61"/>
      <c r="HJS9" s="61"/>
      <c r="HJT9" s="61"/>
      <c r="HJU9" s="61"/>
      <c r="HJV9" s="61"/>
      <c r="HJW9" s="61"/>
      <c r="HJX9" s="61"/>
      <c r="HJY9" s="61"/>
      <c r="HJZ9" s="61"/>
      <c r="HKA9" s="61"/>
      <c r="HKB9" s="61"/>
      <c r="HKC9" s="61"/>
      <c r="HKD9" s="61"/>
      <c r="HKE9" s="61"/>
      <c r="HKF9" s="61"/>
      <c r="HKG9" s="61"/>
      <c r="HKH9" s="61"/>
      <c r="HKI9" s="61"/>
      <c r="HKJ9" s="61"/>
      <c r="HKK9" s="61"/>
      <c r="HKL9" s="61"/>
      <c r="HKM9" s="61"/>
      <c r="HKN9" s="61"/>
      <c r="HKO9" s="61"/>
      <c r="HKP9" s="61"/>
      <c r="HKQ9" s="61"/>
      <c r="HKR9" s="61"/>
      <c r="HKS9" s="61"/>
      <c r="HKT9" s="61"/>
      <c r="HKU9" s="61"/>
      <c r="HKV9" s="61"/>
      <c r="HKW9" s="61"/>
      <c r="HKX9" s="61"/>
      <c r="HKY9" s="61"/>
      <c r="HKZ9" s="61"/>
      <c r="HLA9" s="61"/>
      <c r="HLB9" s="61"/>
      <c r="HLC9" s="61"/>
      <c r="HLD9" s="61"/>
      <c r="HLE9" s="61"/>
      <c r="HLF9" s="61"/>
      <c r="HLG9" s="61"/>
      <c r="HLH9" s="61"/>
      <c r="HLI9" s="61"/>
      <c r="HLJ9" s="61"/>
      <c r="HLK9" s="61"/>
      <c r="HLL9" s="61"/>
      <c r="HLM9" s="61"/>
      <c r="HLN9" s="61"/>
      <c r="HLO9" s="61"/>
      <c r="HLP9" s="61"/>
      <c r="HLQ9" s="61"/>
      <c r="HLR9" s="61"/>
      <c r="HLS9" s="61"/>
      <c r="HLT9" s="61"/>
      <c r="HLU9" s="61"/>
      <c r="HLV9" s="61"/>
      <c r="HLW9" s="61"/>
      <c r="HLX9" s="61"/>
      <c r="HLY9" s="61"/>
      <c r="HLZ9" s="61"/>
      <c r="HMA9" s="61"/>
      <c r="HMB9" s="61"/>
      <c r="HMC9" s="61"/>
      <c r="HMD9" s="61"/>
      <c r="HME9" s="61"/>
      <c r="HMF9" s="61"/>
      <c r="HMG9" s="61"/>
      <c r="HMH9" s="61"/>
      <c r="HMI9" s="61"/>
      <c r="HMJ9" s="61"/>
      <c r="HMK9" s="61"/>
      <c r="HML9" s="61"/>
      <c r="HMM9" s="61"/>
      <c r="HMN9" s="61"/>
      <c r="HMO9" s="61"/>
      <c r="HMP9" s="61"/>
      <c r="HMQ9" s="61"/>
      <c r="HMR9" s="61"/>
      <c r="HMS9" s="61"/>
      <c r="HMT9" s="61"/>
      <c r="HMU9" s="61"/>
      <c r="HMV9" s="61"/>
      <c r="HMW9" s="61"/>
      <c r="HMX9" s="61"/>
      <c r="HMY9" s="61"/>
      <c r="HMZ9" s="61"/>
      <c r="HNA9" s="61"/>
      <c r="HNB9" s="61"/>
      <c r="HNC9" s="61"/>
      <c r="HND9" s="61"/>
      <c r="HNE9" s="61"/>
      <c r="HNF9" s="61"/>
      <c r="HNG9" s="61"/>
      <c r="HNH9" s="61"/>
      <c r="HNI9" s="61"/>
      <c r="HNJ9" s="61"/>
      <c r="HNK9" s="61"/>
      <c r="HNL9" s="61"/>
      <c r="HNM9" s="61"/>
      <c r="HNN9" s="61"/>
      <c r="HNO9" s="61"/>
      <c r="HNP9" s="61"/>
      <c r="HNQ9" s="61"/>
      <c r="HNR9" s="61"/>
      <c r="HNS9" s="61"/>
      <c r="HNT9" s="61"/>
      <c r="HNU9" s="61"/>
      <c r="HNV9" s="61"/>
      <c r="HNW9" s="61"/>
      <c r="HNX9" s="61"/>
      <c r="HNY9" s="61"/>
      <c r="HNZ9" s="61"/>
      <c r="HOA9" s="61"/>
      <c r="HOB9" s="61"/>
      <c r="HOC9" s="61"/>
      <c r="HOD9" s="61"/>
      <c r="HOE9" s="61"/>
      <c r="HOF9" s="61"/>
      <c r="HOG9" s="61"/>
      <c r="HOH9" s="61"/>
      <c r="HOI9" s="61"/>
      <c r="HOJ9" s="61"/>
      <c r="HOK9" s="61"/>
      <c r="HOL9" s="61"/>
      <c r="HOM9" s="61"/>
      <c r="HON9" s="61"/>
      <c r="HOO9" s="61"/>
      <c r="HOP9" s="61"/>
      <c r="HOQ9" s="61"/>
      <c r="HOR9" s="61"/>
      <c r="HOS9" s="61"/>
      <c r="HOT9" s="61"/>
      <c r="HOU9" s="61"/>
      <c r="HOV9" s="61"/>
      <c r="HOW9" s="61"/>
      <c r="HOX9" s="61"/>
      <c r="HOY9" s="61"/>
      <c r="HOZ9" s="61"/>
      <c r="HPA9" s="61"/>
      <c r="HPB9" s="61"/>
      <c r="HPC9" s="61"/>
      <c r="HPD9" s="61"/>
      <c r="HPE9" s="61"/>
      <c r="HPF9" s="61"/>
      <c r="HPG9" s="61"/>
      <c r="HPH9" s="61"/>
      <c r="HPI9" s="61"/>
      <c r="HPJ9" s="61"/>
      <c r="HPK9" s="61"/>
      <c r="HPL9" s="61"/>
      <c r="HPM9" s="61"/>
      <c r="HPN9" s="61"/>
      <c r="HPO9" s="61"/>
      <c r="HPP9" s="61"/>
      <c r="HPQ9" s="61"/>
      <c r="HPR9" s="61"/>
      <c r="HPS9" s="61"/>
      <c r="HPT9" s="61"/>
      <c r="HPU9" s="61"/>
      <c r="HPV9" s="61"/>
      <c r="HPW9" s="61"/>
      <c r="HPX9" s="61"/>
      <c r="HPY9" s="61"/>
      <c r="HPZ9" s="61"/>
      <c r="HQA9" s="61"/>
      <c r="HQB9" s="61"/>
      <c r="HQC9" s="61"/>
      <c r="HQD9" s="61"/>
      <c r="HQE9" s="61"/>
      <c r="HQF9" s="61"/>
      <c r="HQG9" s="61"/>
      <c r="HQH9" s="61"/>
      <c r="HQI9" s="61"/>
      <c r="HQJ9" s="61"/>
      <c r="HQK9" s="61"/>
      <c r="HQL9" s="61"/>
      <c r="HQM9" s="61"/>
      <c r="HQN9" s="61"/>
      <c r="HQO9" s="61"/>
      <c r="HQP9" s="61"/>
      <c r="HQQ9" s="61"/>
      <c r="HQR9" s="61"/>
      <c r="HQS9" s="61"/>
      <c r="HQT9" s="61"/>
      <c r="HQU9" s="61"/>
      <c r="HQV9" s="61"/>
      <c r="HQW9" s="61"/>
      <c r="HQX9" s="61"/>
      <c r="HQY9" s="61"/>
      <c r="HQZ9" s="61"/>
      <c r="HRA9" s="61"/>
      <c r="HRB9" s="61"/>
      <c r="HRC9" s="61"/>
      <c r="HRD9" s="61"/>
      <c r="HRE9" s="61"/>
      <c r="HRF9" s="61"/>
      <c r="HRG9" s="61"/>
      <c r="HRH9" s="61"/>
      <c r="HRI9" s="61"/>
      <c r="HRJ9" s="61"/>
      <c r="HRK9" s="61"/>
      <c r="HRL9" s="61"/>
      <c r="HRM9" s="61"/>
      <c r="HRN9" s="61"/>
      <c r="HRO9" s="61"/>
      <c r="HRP9" s="61"/>
      <c r="HRQ9" s="61"/>
      <c r="HRR9" s="61"/>
      <c r="HRS9" s="61"/>
      <c r="HRT9" s="61"/>
      <c r="HRU9" s="61"/>
      <c r="HRV9" s="61"/>
      <c r="HRW9" s="61"/>
      <c r="HRX9" s="61"/>
      <c r="HRY9" s="61"/>
      <c r="HRZ9" s="61"/>
      <c r="HSA9" s="61"/>
      <c r="HSB9" s="61"/>
      <c r="HSC9" s="61"/>
      <c r="HSD9" s="61"/>
      <c r="HSE9" s="61"/>
      <c r="HSF9" s="61"/>
      <c r="HSG9" s="61"/>
      <c r="HSH9" s="61"/>
      <c r="HSI9" s="61"/>
      <c r="HSJ9" s="61"/>
      <c r="HSK9" s="61"/>
      <c r="HSL9" s="61"/>
      <c r="HSM9" s="61"/>
      <c r="HSN9" s="61"/>
      <c r="HSO9" s="61"/>
      <c r="HSP9" s="61"/>
      <c r="HSQ9" s="61"/>
      <c r="HSR9" s="61"/>
      <c r="HSS9" s="61"/>
      <c r="HST9" s="61"/>
      <c r="HSU9" s="61"/>
      <c r="HSV9" s="61"/>
      <c r="HSW9" s="61"/>
      <c r="HSX9" s="61"/>
      <c r="HSY9" s="61"/>
      <c r="HSZ9" s="61"/>
      <c r="HTA9" s="61"/>
      <c r="HTB9" s="61"/>
      <c r="HTC9" s="61"/>
      <c r="HTD9" s="61"/>
      <c r="HTE9" s="61"/>
      <c r="HTF9" s="61"/>
      <c r="HTG9" s="61"/>
      <c r="HTH9" s="61"/>
      <c r="HTI9" s="61"/>
      <c r="HTJ9" s="61"/>
      <c r="HTK9" s="61"/>
      <c r="HTL9" s="61"/>
      <c r="HTM9" s="61"/>
      <c r="HTN9" s="61"/>
      <c r="HTO9" s="61"/>
      <c r="HTP9" s="61"/>
      <c r="HTQ9" s="61"/>
      <c r="HTR9" s="61"/>
      <c r="HTS9" s="61"/>
      <c r="HTT9" s="61"/>
      <c r="HTU9" s="61"/>
      <c r="HTV9" s="61"/>
      <c r="HTW9" s="61"/>
      <c r="HTX9" s="61"/>
      <c r="HTY9" s="61"/>
      <c r="HTZ9" s="61"/>
      <c r="HUA9" s="61"/>
      <c r="HUB9" s="61"/>
      <c r="HUC9" s="61"/>
      <c r="HUD9" s="61"/>
      <c r="HUE9" s="61"/>
      <c r="HUF9" s="61"/>
      <c r="HUG9" s="61"/>
      <c r="HUH9" s="61"/>
      <c r="HUI9" s="61"/>
      <c r="HUJ9" s="61"/>
      <c r="HUK9" s="61"/>
      <c r="HUL9" s="61"/>
      <c r="HUM9" s="61"/>
      <c r="HUN9" s="61"/>
      <c r="HUO9" s="61"/>
      <c r="HUP9" s="61"/>
      <c r="HUQ9" s="61"/>
      <c r="HUR9" s="61"/>
      <c r="HUS9" s="61"/>
      <c r="HUT9" s="61"/>
      <c r="HUU9" s="61"/>
      <c r="HUV9" s="61"/>
      <c r="HUW9" s="61"/>
      <c r="HUX9" s="61"/>
      <c r="HUY9" s="61"/>
      <c r="HUZ9" s="61"/>
      <c r="HVA9" s="61"/>
      <c r="HVB9" s="61"/>
      <c r="HVC9" s="61"/>
      <c r="HVD9" s="61"/>
      <c r="HVE9" s="61"/>
      <c r="HVF9" s="61"/>
      <c r="HVG9" s="61"/>
      <c r="HVH9" s="61"/>
      <c r="HVI9" s="61"/>
      <c r="HVJ9" s="61"/>
      <c r="HVK9" s="61"/>
      <c r="HVL9" s="61"/>
      <c r="HVM9" s="61"/>
      <c r="HVN9" s="61"/>
      <c r="HVO9" s="61"/>
      <c r="HVP9" s="61"/>
      <c r="HVQ9" s="61"/>
      <c r="HVR9" s="61"/>
      <c r="HVS9" s="61"/>
      <c r="HVT9" s="61"/>
      <c r="HVU9" s="61"/>
      <c r="HVV9" s="61"/>
      <c r="HVW9" s="61"/>
      <c r="HVX9" s="61"/>
      <c r="HVY9" s="61"/>
      <c r="HVZ9" s="61"/>
      <c r="HWA9" s="61"/>
      <c r="HWB9" s="61"/>
      <c r="HWC9" s="61"/>
      <c r="HWD9" s="61"/>
      <c r="HWE9" s="61"/>
      <c r="HWF9" s="61"/>
      <c r="HWG9" s="61"/>
      <c r="HWH9" s="61"/>
      <c r="HWI9" s="61"/>
      <c r="HWJ9" s="61"/>
      <c r="HWK9" s="61"/>
      <c r="HWL9" s="61"/>
      <c r="HWM9" s="61"/>
      <c r="HWN9" s="61"/>
      <c r="HWO9" s="61"/>
      <c r="HWP9" s="61"/>
      <c r="HWQ9" s="61"/>
      <c r="HWR9" s="61"/>
      <c r="HWS9" s="61"/>
      <c r="HWT9" s="61"/>
      <c r="HWU9" s="61"/>
      <c r="HWV9" s="61"/>
      <c r="HWW9" s="61"/>
      <c r="HWX9" s="61"/>
      <c r="HWY9" s="61"/>
      <c r="HWZ9" s="61"/>
      <c r="HXA9" s="61"/>
      <c r="HXB9" s="61"/>
      <c r="HXC9" s="61"/>
      <c r="HXD9" s="61"/>
      <c r="HXE9" s="61"/>
      <c r="HXF9" s="61"/>
      <c r="HXG9" s="61"/>
      <c r="HXH9" s="61"/>
      <c r="HXI9" s="61"/>
      <c r="HXJ9" s="61"/>
      <c r="HXK9" s="61"/>
      <c r="HXL9" s="61"/>
      <c r="HXM9" s="61"/>
      <c r="HXN9" s="61"/>
      <c r="HXO9" s="61"/>
      <c r="HXP9" s="61"/>
      <c r="HXQ9" s="61"/>
      <c r="HXR9" s="61"/>
      <c r="HXS9" s="61"/>
      <c r="HXT9" s="61"/>
      <c r="HXU9" s="61"/>
      <c r="HXV9" s="61"/>
      <c r="HXW9" s="61"/>
      <c r="HXX9" s="61"/>
      <c r="HXY9" s="61"/>
      <c r="HXZ9" s="61"/>
      <c r="HYA9" s="61"/>
      <c r="HYB9" s="61"/>
      <c r="HYC9" s="61"/>
      <c r="HYD9" s="61"/>
      <c r="HYE9" s="61"/>
      <c r="HYF9" s="61"/>
      <c r="HYG9" s="61"/>
      <c r="HYH9" s="61"/>
      <c r="HYI9" s="61"/>
      <c r="HYJ9" s="61"/>
      <c r="HYK9" s="61"/>
      <c r="HYL9" s="61"/>
      <c r="HYM9" s="61"/>
      <c r="HYN9" s="61"/>
      <c r="HYO9" s="61"/>
      <c r="HYP9" s="61"/>
      <c r="HYQ9" s="61"/>
      <c r="HYR9" s="61"/>
      <c r="HYS9" s="61"/>
      <c r="HYT9" s="61"/>
      <c r="HYU9" s="61"/>
      <c r="HYV9" s="61"/>
      <c r="HYW9" s="61"/>
      <c r="HYX9" s="61"/>
      <c r="HYY9" s="61"/>
      <c r="HYZ9" s="61"/>
      <c r="HZA9" s="61"/>
      <c r="HZB9" s="61"/>
      <c r="HZC9" s="61"/>
      <c r="HZD9" s="61"/>
      <c r="HZE9" s="61"/>
      <c r="HZF9" s="61"/>
      <c r="HZG9" s="61"/>
      <c r="HZH9" s="61"/>
      <c r="HZI9" s="61"/>
      <c r="HZJ9" s="61"/>
      <c r="HZK9" s="61"/>
      <c r="HZL9" s="61"/>
      <c r="HZM9" s="61"/>
      <c r="HZN9" s="61"/>
      <c r="HZO9" s="61"/>
      <c r="HZP9" s="61"/>
      <c r="HZQ9" s="61"/>
      <c r="HZR9" s="61"/>
      <c r="HZS9" s="61"/>
      <c r="HZT9" s="61"/>
      <c r="HZU9" s="61"/>
      <c r="HZV9" s="61"/>
      <c r="HZW9" s="61"/>
      <c r="HZX9" s="61"/>
      <c r="HZY9" s="61"/>
      <c r="HZZ9" s="61"/>
      <c r="IAA9" s="61"/>
      <c r="IAB9" s="61"/>
      <c r="IAC9" s="61"/>
      <c r="IAD9" s="61"/>
      <c r="IAE9" s="61"/>
      <c r="IAF9" s="61"/>
      <c r="IAG9" s="61"/>
      <c r="IAH9" s="61"/>
      <c r="IAI9" s="61"/>
      <c r="IAJ9" s="61"/>
      <c r="IAK9" s="61"/>
      <c r="IAL9" s="61"/>
      <c r="IAM9" s="61"/>
      <c r="IAN9" s="61"/>
      <c r="IAO9" s="61"/>
      <c r="IAP9" s="61"/>
      <c r="IAQ9" s="61"/>
      <c r="IAR9" s="61"/>
      <c r="IAS9" s="61"/>
      <c r="IAT9" s="61"/>
      <c r="IAU9" s="61"/>
      <c r="IAV9" s="61"/>
      <c r="IAW9" s="61"/>
      <c r="IAX9" s="61"/>
      <c r="IAY9" s="61"/>
      <c r="IAZ9" s="61"/>
      <c r="IBA9" s="61"/>
      <c r="IBB9" s="61"/>
      <c r="IBC9" s="61"/>
      <c r="IBD9" s="61"/>
      <c r="IBE9" s="61"/>
      <c r="IBF9" s="61"/>
      <c r="IBG9" s="61"/>
      <c r="IBH9" s="61"/>
      <c r="IBI9" s="61"/>
      <c r="IBJ9" s="61"/>
      <c r="IBK9" s="61"/>
      <c r="IBL9" s="61"/>
      <c r="IBM9" s="61"/>
      <c r="IBN9" s="61"/>
      <c r="IBO9" s="61"/>
      <c r="IBP9" s="61"/>
      <c r="IBQ9" s="61"/>
      <c r="IBR9" s="61"/>
      <c r="IBS9" s="61"/>
      <c r="IBT9" s="61"/>
      <c r="IBU9" s="61"/>
      <c r="IBV9" s="61"/>
      <c r="IBW9" s="61"/>
      <c r="IBX9" s="61"/>
      <c r="IBY9" s="61"/>
      <c r="IBZ9" s="61"/>
      <c r="ICA9" s="61"/>
      <c r="ICB9" s="61"/>
      <c r="ICC9" s="61"/>
      <c r="ICD9" s="61"/>
      <c r="ICE9" s="61"/>
      <c r="ICF9" s="61"/>
      <c r="ICG9" s="61"/>
      <c r="ICH9" s="61"/>
      <c r="ICI9" s="61"/>
      <c r="ICJ9" s="61"/>
      <c r="ICK9" s="61"/>
      <c r="ICL9" s="61"/>
      <c r="ICM9" s="61"/>
      <c r="ICN9" s="61"/>
      <c r="ICO9" s="61"/>
      <c r="ICP9" s="61"/>
      <c r="ICQ9" s="61"/>
      <c r="ICR9" s="61"/>
      <c r="ICS9" s="61"/>
      <c r="ICT9" s="61"/>
      <c r="ICU9" s="61"/>
      <c r="ICV9" s="61"/>
      <c r="ICW9" s="61"/>
      <c r="ICX9" s="61"/>
      <c r="ICY9" s="61"/>
      <c r="ICZ9" s="61"/>
      <c r="IDA9" s="61"/>
      <c r="IDB9" s="61"/>
      <c r="IDC9" s="61"/>
      <c r="IDD9" s="61"/>
      <c r="IDE9" s="61"/>
      <c r="IDF9" s="61"/>
      <c r="IDG9" s="61"/>
      <c r="IDH9" s="61"/>
      <c r="IDI9" s="61"/>
      <c r="IDJ9" s="61"/>
      <c r="IDK9" s="61"/>
      <c r="IDL9" s="61"/>
      <c r="IDM9" s="61"/>
      <c r="IDN9" s="61"/>
      <c r="IDO9" s="61"/>
      <c r="IDP9" s="61"/>
      <c r="IDQ9" s="61"/>
      <c r="IDR9" s="61"/>
      <c r="IDS9" s="61"/>
      <c r="IDT9" s="61"/>
      <c r="IDU9" s="61"/>
      <c r="IDV9" s="61"/>
      <c r="IDW9" s="61"/>
      <c r="IDX9" s="61"/>
      <c r="IDY9" s="61"/>
      <c r="IDZ9" s="61"/>
      <c r="IEA9" s="61"/>
      <c r="IEB9" s="61"/>
      <c r="IEC9" s="61"/>
      <c r="IED9" s="61"/>
      <c r="IEE9" s="61"/>
      <c r="IEF9" s="61"/>
      <c r="IEG9" s="61"/>
      <c r="IEH9" s="61"/>
      <c r="IEI9" s="61"/>
      <c r="IEJ9" s="61"/>
      <c r="IEK9" s="61"/>
      <c r="IEL9" s="61"/>
      <c r="IEM9" s="61"/>
      <c r="IEN9" s="61"/>
      <c r="IEO9" s="61"/>
      <c r="IEP9" s="61"/>
      <c r="IEQ9" s="61"/>
      <c r="IER9" s="61"/>
      <c r="IES9" s="61"/>
      <c r="IET9" s="61"/>
      <c r="IEU9" s="61"/>
      <c r="IEV9" s="61"/>
      <c r="IEW9" s="61"/>
      <c r="IEX9" s="61"/>
      <c r="IEY9" s="61"/>
      <c r="IEZ9" s="61"/>
      <c r="IFA9" s="61"/>
      <c r="IFB9" s="61"/>
      <c r="IFC9" s="61"/>
      <c r="IFD9" s="61"/>
      <c r="IFE9" s="61"/>
      <c r="IFF9" s="61"/>
      <c r="IFG9" s="61"/>
      <c r="IFH9" s="61"/>
      <c r="IFI9" s="61"/>
      <c r="IFJ9" s="61"/>
      <c r="IFK9" s="61"/>
      <c r="IFL9" s="61"/>
      <c r="IFM9" s="61"/>
      <c r="IFN9" s="61"/>
      <c r="IFO9" s="61"/>
      <c r="IFP9" s="61"/>
      <c r="IFQ9" s="61"/>
      <c r="IFR9" s="61"/>
      <c r="IFS9" s="61"/>
      <c r="IFT9" s="61"/>
      <c r="IFU9" s="61"/>
      <c r="IFV9" s="61"/>
      <c r="IFW9" s="61"/>
      <c r="IFX9" s="61"/>
      <c r="IFY9" s="61"/>
      <c r="IFZ9" s="61"/>
      <c r="IGA9" s="61"/>
      <c r="IGB9" s="61"/>
      <c r="IGC9" s="61"/>
      <c r="IGD9" s="61"/>
      <c r="IGE9" s="61"/>
      <c r="IGF9" s="61"/>
      <c r="IGG9" s="61"/>
      <c r="IGH9" s="61"/>
      <c r="IGI9" s="61"/>
      <c r="IGJ9" s="61"/>
      <c r="IGK9" s="61"/>
      <c r="IGL9" s="61"/>
      <c r="IGM9" s="61"/>
      <c r="IGN9" s="61"/>
      <c r="IGO9" s="61"/>
      <c r="IGP9" s="61"/>
      <c r="IGQ9" s="61"/>
      <c r="IGR9" s="61"/>
      <c r="IGS9" s="61"/>
      <c r="IGT9" s="61"/>
      <c r="IGU9" s="61"/>
      <c r="IGV9" s="61"/>
      <c r="IGW9" s="61"/>
      <c r="IGX9" s="61"/>
      <c r="IGY9" s="61"/>
      <c r="IGZ9" s="61"/>
      <c r="IHA9" s="61"/>
      <c r="IHB9" s="61"/>
      <c r="IHC9" s="61"/>
      <c r="IHD9" s="61"/>
      <c r="IHE9" s="61"/>
      <c r="IHF9" s="61"/>
      <c r="IHG9" s="61"/>
      <c r="IHH9" s="61"/>
      <c r="IHI9" s="61"/>
      <c r="IHJ9" s="61"/>
      <c r="IHK9" s="61"/>
      <c r="IHL9" s="61"/>
      <c r="IHM9" s="61"/>
      <c r="IHN9" s="61"/>
      <c r="IHO9" s="61"/>
      <c r="IHP9" s="61"/>
      <c r="IHQ9" s="61"/>
      <c r="IHR9" s="61"/>
      <c r="IHS9" s="61"/>
      <c r="IHT9" s="61"/>
      <c r="IHU9" s="61"/>
      <c r="IHV9" s="61"/>
      <c r="IHW9" s="61"/>
      <c r="IHX9" s="61"/>
      <c r="IHY9" s="61"/>
      <c r="IHZ9" s="61"/>
      <c r="IIA9" s="61"/>
      <c r="IIB9" s="61"/>
      <c r="IIC9" s="61"/>
      <c r="IID9" s="61"/>
      <c r="IIE9" s="61"/>
      <c r="IIF9" s="61"/>
      <c r="IIG9" s="61"/>
      <c r="IIH9" s="61"/>
      <c r="III9" s="61"/>
      <c r="IIJ9" s="61"/>
      <c r="IIK9" s="61"/>
      <c r="IIL9" s="61"/>
      <c r="IIM9" s="61"/>
      <c r="IIN9" s="61"/>
      <c r="IIO9" s="61"/>
      <c r="IIP9" s="61"/>
      <c r="IIQ9" s="61"/>
      <c r="IIR9" s="61"/>
      <c r="IIS9" s="61"/>
      <c r="IIT9" s="61"/>
      <c r="IIU9" s="61"/>
      <c r="IIV9" s="61"/>
      <c r="IIW9" s="61"/>
      <c r="IIX9" s="61"/>
      <c r="IIY9" s="61"/>
      <c r="IIZ9" s="61"/>
      <c r="IJA9" s="61"/>
      <c r="IJB9" s="61"/>
      <c r="IJC9" s="61"/>
      <c r="IJD9" s="61"/>
      <c r="IJE9" s="61"/>
      <c r="IJF9" s="61"/>
      <c r="IJG9" s="61"/>
      <c r="IJH9" s="61"/>
      <c r="IJI9" s="61"/>
      <c r="IJJ9" s="61"/>
      <c r="IJK9" s="61"/>
      <c r="IJL9" s="61"/>
      <c r="IJM9" s="61"/>
      <c r="IJN9" s="61"/>
      <c r="IJO9" s="61"/>
      <c r="IJP9" s="61"/>
      <c r="IJQ9" s="61"/>
      <c r="IJR9" s="61"/>
      <c r="IJS9" s="61"/>
      <c r="IJT9" s="61"/>
      <c r="IJU9" s="61"/>
      <c r="IJV9" s="61"/>
      <c r="IJW9" s="61"/>
      <c r="IJX9" s="61"/>
      <c r="IJY9" s="61"/>
      <c r="IJZ9" s="61"/>
      <c r="IKA9" s="61"/>
      <c r="IKB9" s="61"/>
      <c r="IKC9" s="61"/>
      <c r="IKD9" s="61"/>
      <c r="IKE9" s="61"/>
      <c r="IKF9" s="61"/>
      <c r="IKG9" s="61"/>
      <c r="IKH9" s="61"/>
      <c r="IKI9" s="61"/>
      <c r="IKJ9" s="61"/>
      <c r="IKK9" s="61"/>
      <c r="IKL9" s="61"/>
      <c r="IKM9" s="61"/>
      <c r="IKN9" s="61"/>
      <c r="IKO9" s="61"/>
      <c r="IKP9" s="61"/>
      <c r="IKQ9" s="61"/>
      <c r="IKR9" s="61"/>
      <c r="IKS9" s="61"/>
      <c r="IKT9" s="61"/>
      <c r="IKU9" s="61"/>
      <c r="IKV9" s="61"/>
      <c r="IKW9" s="61"/>
      <c r="IKX9" s="61"/>
      <c r="IKY9" s="61"/>
      <c r="IKZ9" s="61"/>
      <c r="ILA9" s="61"/>
      <c r="ILB9" s="61"/>
      <c r="ILC9" s="61"/>
      <c r="ILD9" s="61"/>
      <c r="ILE9" s="61"/>
      <c r="ILF9" s="61"/>
      <c r="ILG9" s="61"/>
      <c r="ILH9" s="61"/>
      <c r="ILI9" s="61"/>
      <c r="ILJ9" s="61"/>
      <c r="ILK9" s="61"/>
      <c r="ILL9" s="61"/>
      <c r="ILM9" s="61"/>
      <c r="ILN9" s="61"/>
      <c r="ILO9" s="61"/>
      <c r="ILP9" s="61"/>
      <c r="ILQ9" s="61"/>
      <c r="ILR9" s="61"/>
      <c r="ILS9" s="61"/>
      <c r="ILT9" s="61"/>
      <c r="ILU9" s="61"/>
      <c r="ILV9" s="61"/>
      <c r="ILW9" s="61"/>
      <c r="ILX9" s="61"/>
      <c r="ILY9" s="61"/>
      <c r="ILZ9" s="61"/>
      <c r="IMA9" s="61"/>
      <c r="IMB9" s="61"/>
      <c r="IMC9" s="61"/>
      <c r="IMD9" s="61"/>
      <c r="IME9" s="61"/>
      <c r="IMF9" s="61"/>
      <c r="IMG9" s="61"/>
      <c r="IMH9" s="61"/>
      <c r="IMI9" s="61"/>
      <c r="IMJ9" s="61"/>
      <c r="IMK9" s="61"/>
      <c r="IML9" s="61"/>
      <c r="IMM9" s="61"/>
      <c r="IMN9" s="61"/>
      <c r="IMO9" s="61"/>
      <c r="IMP9" s="61"/>
      <c r="IMQ9" s="61"/>
      <c r="IMR9" s="61"/>
      <c r="IMS9" s="61"/>
      <c r="IMT9" s="61"/>
      <c r="IMU9" s="61"/>
      <c r="IMV9" s="61"/>
      <c r="IMW9" s="61"/>
      <c r="IMX9" s="61"/>
      <c r="IMY9" s="61"/>
      <c r="IMZ9" s="61"/>
      <c r="INA9" s="61"/>
      <c r="INB9" s="61"/>
      <c r="INC9" s="61"/>
      <c r="IND9" s="61"/>
      <c r="INE9" s="61"/>
      <c r="INF9" s="61"/>
      <c r="ING9" s="61"/>
      <c r="INH9" s="61"/>
      <c r="INI9" s="61"/>
      <c r="INJ9" s="61"/>
      <c r="INK9" s="61"/>
      <c r="INL9" s="61"/>
      <c r="INM9" s="61"/>
      <c r="INN9" s="61"/>
      <c r="INO9" s="61"/>
      <c r="INP9" s="61"/>
      <c r="INQ9" s="61"/>
      <c r="INR9" s="61"/>
      <c r="INS9" s="61"/>
      <c r="INT9" s="61"/>
      <c r="INU9" s="61"/>
      <c r="INV9" s="61"/>
      <c r="INW9" s="61"/>
      <c r="INX9" s="61"/>
      <c r="INY9" s="61"/>
      <c r="INZ9" s="61"/>
      <c r="IOA9" s="61"/>
      <c r="IOB9" s="61"/>
      <c r="IOC9" s="61"/>
      <c r="IOD9" s="61"/>
      <c r="IOE9" s="61"/>
      <c r="IOF9" s="61"/>
      <c r="IOG9" s="61"/>
      <c r="IOH9" s="61"/>
      <c r="IOI9" s="61"/>
      <c r="IOJ9" s="61"/>
      <c r="IOK9" s="61"/>
      <c r="IOL9" s="61"/>
      <c r="IOM9" s="61"/>
      <c r="ION9" s="61"/>
      <c r="IOO9" s="61"/>
      <c r="IOP9" s="61"/>
      <c r="IOQ9" s="61"/>
      <c r="IOR9" s="61"/>
      <c r="IOS9" s="61"/>
      <c r="IOT9" s="61"/>
      <c r="IOU9" s="61"/>
      <c r="IOV9" s="61"/>
      <c r="IOW9" s="61"/>
      <c r="IOX9" s="61"/>
      <c r="IOY9" s="61"/>
      <c r="IOZ9" s="61"/>
      <c r="IPA9" s="61"/>
      <c r="IPB9" s="61"/>
      <c r="IPC9" s="61"/>
      <c r="IPD9" s="61"/>
      <c r="IPE9" s="61"/>
      <c r="IPF9" s="61"/>
      <c r="IPG9" s="61"/>
      <c r="IPH9" s="61"/>
      <c r="IPI9" s="61"/>
      <c r="IPJ9" s="61"/>
      <c r="IPK9" s="61"/>
      <c r="IPL9" s="61"/>
      <c r="IPM9" s="61"/>
      <c r="IPN9" s="61"/>
      <c r="IPO9" s="61"/>
      <c r="IPP9" s="61"/>
      <c r="IPQ9" s="61"/>
      <c r="IPR9" s="61"/>
      <c r="IPS9" s="61"/>
      <c r="IPT9" s="61"/>
      <c r="IPU9" s="61"/>
      <c r="IPV9" s="61"/>
      <c r="IPW9" s="61"/>
      <c r="IPX9" s="61"/>
      <c r="IPY9" s="61"/>
      <c r="IPZ9" s="61"/>
      <c r="IQA9" s="61"/>
      <c r="IQB9" s="61"/>
      <c r="IQC9" s="61"/>
      <c r="IQD9" s="61"/>
      <c r="IQE9" s="61"/>
      <c r="IQF9" s="61"/>
      <c r="IQG9" s="61"/>
      <c r="IQH9" s="61"/>
      <c r="IQI9" s="61"/>
      <c r="IQJ9" s="61"/>
      <c r="IQK9" s="61"/>
      <c r="IQL9" s="61"/>
      <c r="IQM9" s="61"/>
      <c r="IQN9" s="61"/>
      <c r="IQO9" s="61"/>
      <c r="IQP9" s="61"/>
      <c r="IQQ9" s="61"/>
      <c r="IQR9" s="61"/>
      <c r="IQS9" s="61"/>
      <c r="IQT9" s="61"/>
      <c r="IQU9" s="61"/>
      <c r="IQV9" s="61"/>
      <c r="IQW9" s="61"/>
      <c r="IQX9" s="61"/>
      <c r="IQY9" s="61"/>
      <c r="IQZ9" s="61"/>
      <c r="IRA9" s="61"/>
      <c r="IRB9" s="61"/>
      <c r="IRC9" s="61"/>
      <c r="IRD9" s="61"/>
      <c r="IRE9" s="61"/>
      <c r="IRF9" s="61"/>
      <c r="IRG9" s="61"/>
      <c r="IRH9" s="61"/>
      <c r="IRI9" s="61"/>
      <c r="IRJ9" s="61"/>
      <c r="IRK9" s="61"/>
      <c r="IRL9" s="61"/>
      <c r="IRM9" s="61"/>
      <c r="IRN9" s="61"/>
      <c r="IRO9" s="61"/>
      <c r="IRP9" s="61"/>
      <c r="IRQ9" s="61"/>
      <c r="IRR9" s="61"/>
      <c r="IRS9" s="61"/>
      <c r="IRT9" s="61"/>
      <c r="IRU9" s="61"/>
      <c r="IRV9" s="61"/>
      <c r="IRW9" s="61"/>
      <c r="IRX9" s="61"/>
      <c r="IRY9" s="61"/>
      <c r="IRZ9" s="61"/>
      <c r="ISA9" s="61"/>
      <c r="ISB9" s="61"/>
      <c r="ISC9" s="61"/>
      <c r="ISD9" s="61"/>
      <c r="ISE9" s="61"/>
      <c r="ISF9" s="61"/>
      <c r="ISG9" s="61"/>
      <c r="ISH9" s="61"/>
      <c r="ISI9" s="61"/>
      <c r="ISJ9" s="61"/>
      <c r="ISK9" s="61"/>
      <c r="ISL9" s="61"/>
      <c r="ISM9" s="61"/>
      <c r="ISN9" s="61"/>
      <c r="ISO9" s="61"/>
      <c r="ISP9" s="61"/>
      <c r="ISQ9" s="61"/>
      <c r="ISR9" s="61"/>
      <c r="ISS9" s="61"/>
      <c r="IST9" s="61"/>
      <c r="ISU9" s="61"/>
      <c r="ISV9" s="61"/>
      <c r="ISW9" s="61"/>
      <c r="ISX9" s="61"/>
      <c r="ISY9" s="61"/>
      <c r="ISZ9" s="61"/>
      <c r="ITA9" s="61"/>
      <c r="ITB9" s="61"/>
      <c r="ITC9" s="61"/>
      <c r="ITD9" s="61"/>
      <c r="ITE9" s="61"/>
      <c r="ITF9" s="61"/>
      <c r="ITG9" s="61"/>
      <c r="ITH9" s="61"/>
      <c r="ITI9" s="61"/>
      <c r="ITJ9" s="61"/>
      <c r="ITK9" s="61"/>
      <c r="ITL9" s="61"/>
      <c r="ITM9" s="61"/>
      <c r="ITN9" s="61"/>
      <c r="ITO9" s="61"/>
      <c r="ITP9" s="61"/>
      <c r="ITQ9" s="61"/>
      <c r="ITR9" s="61"/>
      <c r="ITS9" s="61"/>
      <c r="ITT9" s="61"/>
      <c r="ITU9" s="61"/>
      <c r="ITV9" s="61"/>
      <c r="ITW9" s="61"/>
      <c r="ITX9" s="61"/>
      <c r="ITY9" s="61"/>
      <c r="ITZ9" s="61"/>
      <c r="IUA9" s="61"/>
      <c r="IUB9" s="61"/>
      <c r="IUC9" s="61"/>
      <c r="IUD9" s="61"/>
      <c r="IUE9" s="61"/>
      <c r="IUF9" s="61"/>
      <c r="IUG9" s="61"/>
      <c r="IUH9" s="61"/>
      <c r="IUI9" s="61"/>
      <c r="IUJ9" s="61"/>
      <c r="IUK9" s="61"/>
      <c r="IUL9" s="61"/>
      <c r="IUM9" s="61"/>
      <c r="IUN9" s="61"/>
      <c r="IUO9" s="61"/>
      <c r="IUP9" s="61"/>
      <c r="IUQ9" s="61"/>
      <c r="IUR9" s="61"/>
      <c r="IUS9" s="61"/>
      <c r="IUT9" s="61"/>
      <c r="IUU9" s="61"/>
      <c r="IUV9" s="61"/>
      <c r="IUW9" s="61"/>
      <c r="IUX9" s="61"/>
      <c r="IUY9" s="61"/>
      <c r="IUZ9" s="61"/>
      <c r="IVA9" s="61"/>
      <c r="IVB9" s="61"/>
      <c r="IVC9" s="61"/>
      <c r="IVD9" s="61"/>
      <c r="IVE9" s="61"/>
      <c r="IVF9" s="61"/>
      <c r="IVG9" s="61"/>
      <c r="IVH9" s="61"/>
      <c r="IVI9" s="61"/>
      <c r="IVJ9" s="61"/>
      <c r="IVK9" s="61"/>
      <c r="IVL9" s="61"/>
      <c r="IVM9" s="61"/>
      <c r="IVN9" s="61"/>
      <c r="IVO9" s="61"/>
      <c r="IVP9" s="61"/>
      <c r="IVQ9" s="61"/>
      <c r="IVR9" s="61"/>
      <c r="IVS9" s="61"/>
      <c r="IVT9" s="61"/>
      <c r="IVU9" s="61"/>
      <c r="IVV9" s="61"/>
      <c r="IVW9" s="61"/>
      <c r="IVX9" s="61"/>
      <c r="IVY9" s="61"/>
      <c r="IVZ9" s="61"/>
      <c r="IWA9" s="61"/>
      <c r="IWB9" s="61"/>
      <c r="IWC9" s="61"/>
      <c r="IWD9" s="61"/>
      <c r="IWE9" s="61"/>
      <c r="IWF9" s="61"/>
      <c r="IWG9" s="61"/>
      <c r="IWH9" s="61"/>
      <c r="IWI9" s="61"/>
      <c r="IWJ9" s="61"/>
      <c r="IWK9" s="61"/>
      <c r="IWL9" s="61"/>
      <c r="IWM9" s="61"/>
      <c r="IWN9" s="61"/>
      <c r="IWO9" s="61"/>
      <c r="IWP9" s="61"/>
      <c r="IWQ9" s="61"/>
      <c r="IWR9" s="61"/>
      <c r="IWS9" s="61"/>
      <c r="IWT9" s="61"/>
      <c r="IWU9" s="61"/>
      <c r="IWV9" s="61"/>
      <c r="IWW9" s="61"/>
      <c r="IWX9" s="61"/>
      <c r="IWY9" s="61"/>
      <c r="IWZ9" s="61"/>
      <c r="IXA9" s="61"/>
      <c r="IXB9" s="61"/>
      <c r="IXC9" s="61"/>
      <c r="IXD9" s="61"/>
      <c r="IXE9" s="61"/>
      <c r="IXF9" s="61"/>
      <c r="IXG9" s="61"/>
      <c r="IXH9" s="61"/>
      <c r="IXI9" s="61"/>
      <c r="IXJ9" s="61"/>
      <c r="IXK9" s="61"/>
      <c r="IXL9" s="61"/>
      <c r="IXM9" s="61"/>
      <c r="IXN9" s="61"/>
      <c r="IXO9" s="61"/>
      <c r="IXP9" s="61"/>
      <c r="IXQ9" s="61"/>
      <c r="IXR9" s="61"/>
      <c r="IXS9" s="61"/>
      <c r="IXT9" s="61"/>
      <c r="IXU9" s="61"/>
      <c r="IXV9" s="61"/>
      <c r="IXW9" s="61"/>
      <c r="IXX9" s="61"/>
      <c r="IXY9" s="61"/>
      <c r="IXZ9" s="61"/>
      <c r="IYA9" s="61"/>
      <c r="IYB9" s="61"/>
      <c r="IYC9" s="61"/>
      <c r="IYD9" s="61"/>
      <c r="IYE9" s="61"/>
      <c r="IYF9" s="61"/>
      <c r="IYG9" s="61"/>
      <c r="IYH9" s="61"/>
      <c r="IYI9" s="61"/>
      <c r="IYJ9" s="61"/>
      <c r="IYK9" s="61"/>
      <c r="IYL9" s="61"/>
      <c r="IYM9" s="61"/>
      <c r="IYN9" s="61"/>
      <c r="IYO9" s="61"/>
      <c r="IYP9" s="61"/>
      <c r="IYQ9" s="61"/>
      <c r="IYR9" s="61"/>
      <c r="IYS9" s="61"/>
      <c r="IYT9" s="61"/>
      <c r="IYU9" s="61"/>
      <c r="IYV9" s="61"/>
      <c r="IYW9" s="61"/>
      <c r="IYX9" s="61"/>
      <c r="IYY9" s="61"/>
      <c r="IYZ9" s="61"/>
      <c r="IZA9" s="61"/>
      <c r="IZB9" s="61"/>
      <c r="IZC9" s="61"/>
      <c r="IZD9" s="61"/>
      <c r="IZE9" s="61"/>
      <c r="IZF9" s="61"/>
      <c r="IZG9" s="61"/>
      <c r="IZH9" s="61"/>
      <c r="IZI9" s="61"/>
      <c r="IZJ9" s="61"/>
      <c r="IZK9" s="61"/>
      <c r="IZL9" s="61"/>
      <c r="IZM9" s="61"/>
      <c r="IZN9" s="61"/>
      <c r="IZO9" s="61"/>
      <c r="IZP9" s="61"/>
      <c r="IZQ9" s="61"/>
      <c r="IZR9" s="61"/>
      <c r="IZS9" s="61"/>
      <c r="IZT9" s="61"/>
      <c r="IZU9" s="61"/>
      <c r="IZV9" s="61"/>
      <c r="IZW9" s="61"/>
      <c r="IZX9" s="61"/>
      <c r="IZY9" s="61"/>
      <c r="IZZ9" s="61"/>
      <c r="JAA9" s="61"/>
      <c r="JAB9" s="61"/>
      <c r="JAC9" s="61"/>
      <c r="JAD9" s="61"/>
      <c r="JAE9" s="61"/>
      <c r="JAF9" s="61"/>
      <c r="JAG9" s="61"/>
      <c r="JAH9" s="61"/>
      <c r="JAI9" s="61"/>
      <c r="JAJ9" s="61"/>
      <c r="JAK9" s="61"/>
      <c r="JAL9" s="61"/>
      <c r="JAM9" s="61"/>
      <c r="JAN9" s="61"/>
      <c r="JAO9" s="61"/>
      <c r="JAP9" s="61"/>
      <c r="JAQ9" s="61"/>
      <c r="JAR9" s="61"/>
      <c r="JAS9" s="61"/>
      <c r="JAT9" s="61"/>
      <c r="JAU9" s="61"/>
      <c r="JAV9" s="61"/>
      <c r="JAW9" s="61"/>
      <c r="JAX9" s="61"/>
      <c r="JAY9" s="61"/>
      <c r="JAZ9" s="61"/>
      <c r="JBA9" s="61"/>
      <c r="JBB9" s="61"/>
      <c r="JBC9" s="61"/>
      <c r="JBD9" s="61"/>
      <c r="JBE9" s="61"/>
      <c r="JBF9" s="61"/>
      <c r="JBG9" s="61"/>
      <c r="JBH9" s="61"/>
      <c r="JBI9" s="61"/>
      <c r="JBJ9" s="61"/>
      <c r="JBK9" s="61"/>
      <c r="JBL9" s="61"/>
      <c r="JBM9" s="61"/>
      <c r="JBN9" s="61"/>
      <c r="JBO9" s="61"/>
      <c r="JBP9" s="61"/>
      <c r="JBQ9" s="61"/>
      <c r="JBR9" s="61"/>
      <c r="JBS9" s="61"/>
      <c r="JBT9" s="61"/>
      <c r="JBU9" s="61"/>
      <c r="JBV9" s="61"/>
      <c r="JBW9" s="61"/>
      <c r="JBX9" s="61"/>
      <c r="JBY9" s="61"/>
      <c r="JBZ9" s="61"/>
      <c r="JCA9" s="61"/>
      <c r="JCB9" s="61"/>
      <c r="JCC9" s="61"/>
      <c r="JCD9" s="61"/>
      <c r="JCE9" s="61"/>
      <c r="JCF9" s="61"/>
      <c r="JCG9" s="61"/>
      <c r="JCH9" s="61"/>
      <c r="JCI9" s="61"/>
      <c r="JCJ9" s="61"/>
      <c r="JCK9" s="61"/>
      <c r="JCL9" s="61"/>
      <c r="JCM9" s="61"/>
      <c r="JCN9" s="61"/>
      <c r="JCO9" s="61"/>
      <c r="JCP9" s="61"/>
      <c r="JCQ9" s="61"/>
      <c r="JCR9" s="61"/>
      <c r="JCS9" s="61"/>
      <c r="JCT9" s="61"/>
      <c r="JCU9" s="61"/>
      <c r="JCV9" s="61"/>
      <c r="JCW9" s="61"/>
      <c r="JCX9" s="61"/>
      <c r="JCY9" s="61"/>
      <c r="JCZ9" s="61"/>
      <c r="JDA9" s="61"/>
      <c r="JDB9" s="61"/>
      <c r="JDC9" s="61"/>
      <c r="JDD9" s="61"/>
      <c r="JDE9" s="61"/>
      <c r="JDF9" s="61"/>
      <c r="JDG9" s="61"/>
      <c r="JDH9" s="61"/>
      <c r="JDI9" s="61"/>
      <c r="JDJ9" s="61"/>
      <c r="JDK9" s="61"/>
      <c r="JDL9" s="61"/>
      <c r="JDM9" s="61"/>
      <c r="JDN9" s="61"/>
      <c r="JDO9" s="61"/>
      <c r="JDP9" s="61"/>
      <c r="JDQ9" s="61"/>
      <c r="JDR9" s="61"/>
      <c r="JDS9" s="61"/>
      <c r="JDT9" s="61"/>
      <c r="JDU9" s="61"/>
      <c r="JDV9" s="61"/>
      <c r="JDW9" s="61"/>
      <c r="JDX9" s="61"/>
      <c r="JDY9" s="61"/>
      <c r="JDZ9" s="61"/>
      <c r="JEA9" s="61"/>
      <c r="JEB9" s="61"/>
      <c r="JEC9" s="61"/>
      <c r="JED9" s="61"/>
      <c r="JEE9" s="61"/>
      <c r="JEF9" s="61"/>
      <c r="JEG9" s="61"/>
      <c r="JEH9" s="61"/>
      <c r="JEI9" s="61"/>
      <c r="JEJ9" s="61"/>
      <c r="JEK9" s="61"/>
      <c r="JEL9" s="61"/>
      <c r="JEM9" s="61"/>
      <c r="JEN9" s="61"/>
      <c r="JEO9" s="61"/>
      <c r="JEP9" s="61"/>
      <c r="JEQ9" s="61"/>
      <c r="JER9" s="61"/>
      <c r="JES9" s="61"/>
      <c r="JET9" s="61"/>
      <c r="JEU9" s="61"/>
      <c r="JEV9" s="61"/>
      <c r="JEW9" s="61"/>
      <c r="JEX9" s="61"/>
      <c r="JEY9" s="61"/>
      <c r="JEZ9" s="61"/>
      <c r="JFA9" s="61"/>
      <c r="JFB9" s="61"/>
      <c r="JFC9" s="61"/>
      <c r="JFD9" s="61"/>
      <c r="JFE9" s="61"/>
      <c r="JFF9" s="61"/>
      <c r="JFG9" s="61"/>
      <c r="JFH9" s="61"/>
      <c r="JFI9" s="61"/>
      <c r="JFJ9" s="61"/>
      <c r="JFK9" s="61"/>
      <c r="JFL9" s="61"/>
      <c r="JFM9" s="61"/>
      <c r="JFN9" s="61"/>
      <c r="JFO9" s="61"/>
      <c r="JFP9" s="61"/>
      <c r="JFQ9" s="61"/>
      <c r="JFR9" s="61"/>
      <c r="JFS9" s="61"/>
      <c r="JFT9" s="61"/>
      <c r="JFU9" s="61"/>
      <c r="JFV9" s="61"/>
      <c r="JFW9" s="61"/>
      <c r="JFX9" s="61"/>
      <c r="JFY9" s="61"/>
      <c r="JFZ9" s="61"/>
      <c r="JGA9" s="61"/>
      <c r="JGB9" s="61"/>
      <c r="JGC9" s="61"/>
      <c r="JGD9" s="61"/>
      <c r="JGE9" s="61"/>
      <c r="JGF9" s="61"/>
      <c r="JGG9" s="61"/>
      <c r="JGH9" s="61"/>
      <c r="JGI9" s="61"/>
      <c r="JGJ9" s="61"/>
      <c r="JGK9" s="61"/>
      <c r="JGL9" s="61"/>
      <c r="JGM9" s="61"/>
      <c r="JGN9" s="61"/>
      <c r="JGO9" s="61"/>
      <c r="JGP9" s="61"/>
      <c r="JGQ9" s="61"/>
      <c r="JGR9" s="61"/>
      <c r="JGS9" s="61"/>
      <c r="JGT9" s="61"/>
      <c r="JGU9" s="61"/>
      <c r="JGV9" s="61"/>
      <c r="JGW9" s="61"/>
      <c r="JGX9" s="61"/>
      <c r="JGY9" s="61"/>
      <c r="JGZ9" s="61"/>
      <c r="JHA9" s="61"/>
      <c r="JHB9" s="61"/>
      <c r="JHC9" s="61"/>
      <c r="JHD9" s="61"/>
      <c r="JHE9" s="61"/>
      <c r="JHF9" s="61"/>
      <c r="JHG9" s="61"/>
      <c r="JHH9" s="61"/>
      <c r="JHI9" s="61"/>
      <c r="JHJ9" s="61"/>
      <c r="JHK9" s="61"/>
      <c r="JHL9" s="61"/>
      <c r="JHM9" s="61"/>
      <c r="JHN9" s="61"/>
      <c r="JHO9" s="61"/>
      <c r="JHP9" s="61"/>
      <c r="JHQ9" s="61"/>
      <c r="JHR9" s="61"/>
      <c r="JHS9" s="61"/>
      <c r="JHT9" s="61"/>
      <c r="JHU9" s="61"/>
      <c r="JHV9" s="61"/>
      <c r="JHW9" s="61"/>
      <c r="JHX9" s="61"/>
      <c r="JHY9" s="61"/>
      <c r="JHZ9" s="61"/>
      <c r="JIA9" s="61"/>
      <c r="JIB9" s="61"/>
      <c r="JIC9" s="61"/>
      <c r="JID9" s="61"/>
      <c r="JIE9" s="61"/>
      <c r="JIF9" s="61"/>
      <c r="JIG9" s="61"/>
      <c r="JIH9" s="61"/>
      <c r="JII9" s="61"/>
      <c r="JIJ9" s="61"/>
      <c r="JIK9" s="61"/>
      <c r="JIL9" s="61"/>
      <c r="JIM9" s="61"/>
      <c r="JIN9" s="61"/>
      <c r="JIO9" s="61"/>
      <c r="JIP9" s="61"/>
      <c r="JIQ9" s="61"/>
      <c r="JIR9" s="61"/>
      <c r="JIS9" s="61"/>
      <c r="JIT9" s="61"/>
      <c r="JIU9" s="61"/>
      <c r="JIV9" s="61"/>
      <c r="JIW9" s="61"/>
      <c r="JIX9" s="61"/>
      <c r="JIY9" s="61"/>
      <c r="JIZ9" s="61"/>
      <c r="JJA9" s="61"/>
      <c r="JJB9" s="61"/>
      <c r="JJC9" s="61"/>
      <c r="JJD9" s="61"/>
      <c r="JJE9" s="61"/>
      <c r="JJF9" s="61"/>
      <c r="JJG9" s="61"/>
      <c r="JJH9" s="61"/>
      <c r="JJI9" s="61"/>
      <c r="JJJ9" s="61"/>
      <c r="JJK9" s="61"/>
      <c r="JJL9" s="61"/>
      <c r="JJM9" s="61"/>
      <c r="JJN9" s="61"/>
      <c r="JJO9" s="61"/>
      <c r="JJP9" s="61"/>
      <c r="JJQ9" s="61"/>
      <c r="JJR9" s="61"/>
      <c r="JJS9" s="61"/>
      <c r="JJT9" s="61"/>
      <c r="JJU9" s="61"/>
      <c r="JJV9" s="61"/>
      <c r="JJW9" s="61"/>
      <c r="JJX9" s="61"/>
      <c r="JJY9" s="61"/>
      <c r="JJZ9" s="61"/>
      <c r="JKA9" s="61"/>
      <c r="JKB9" s="61"/>
      <c r="JKC9" s="61"/>
      <c r="JKD9" s="61"/>
      <c r="JKE9" s="61"/>
      <c r="JKF9" s="61"/>
      <c r="JKG9" s="61"/>
      <c r="JKH9" s="61"/>
      <c r="JKI9" s="61"/>
      <c r="JKJ9" s="61"/>
      <c r="JKK9" s="61"/>
      <c r="JKL9" s="61"/>
      <c r="JKM9" s="61"/>
      <c r="JKN9" s="61"/>
      <c r="JKO9" s="61"/>
      <c r="JKP9" s="61"/>
      <c r="JKQ9" s="61"/>
      <c r="JKR9" s="61"/>
      <c r="JKS9" s="61"/>
      <c r="JKT9" s="61"/>
      <c r="JKU9" s="61"/>
      <c r="JKV9" s="61"/>
      <c r="JKW9" s="61"/>
      <c r="JKX9" s="61"/>
      <c r="JKY9" s="61"/>
      <c r="JKZ9" s="61"/>
      <c r="JLA9" s="61"/>
      <c r="JLB9" s="61"/>
      <c r="JLC9" s="61"/>
      <c r="JLD9" s="61"/>
      <c r="JLE9" s="61"/>
      <c r="JLF9" s="61"/>
      <c r="JLG9" s="61"/>
      <c r="JLH9" s="61"/>
      <c r="JLI9" s="61"/>
      <c r="JLJ9" s="61"/>
      <c r="JLK9" s="61"/>
      <c r="JLL9" s="61"/>
      <c r="JLM9" s="61"/>
      <c r="JLN9" s="61"/>
      <c r="JLO9" s="61"/>
      <c r="JLP9" s="61"/>
      <c r="JLQ9" s="61"/>
      <c r="JLR9" s="61"/>
      <c r="JLS9" s="61"/>
      <c r="JLT9" s="61"/>
      <c r="JLU9" s="61"/>
      <c r="JLV9" s="61"/>
      <c r="JLW9" s="61"/>
      <c r="JLX9" s="61"/>
      <c r="JLY9" s="61"/>
      <c r="JLZ9" s="61"/>
      <c r="JMA9" s="61"/>
      <c r="JMB9" s="61"/>
      <c r="JMC9" s="61"/>
      <c r="JMD9" s="61"/>
      <c r="JME9" s="61"/>
      <c r="JMF9" s="61"/>
      <c r="JMG9" s="61"/>
      <c r="JMH9" s="61"/>
      <c r="JMI9" s="61"/>
      <c r="JMJ9" s="61"/>
      <c r="JMK9" s="61"/>
      <c r="JML9" s="61"/>
      <c r="JMM9" s="61"/>
      <c r="JMN9" s="61"/>
      <c r="JMO9" s="61"/>
      <c r="JMP9" s="61"/>
      <c r="JMQ9" s="61"/>
      <c r="JMR9" s="61"/>
      <c r="JMS9" s="61"/>
      <c r="JMT9" s="61"/>
      <c r="JMU9" s="61"/>
      <c r="JMV9" s="61"/>
      <c r="JMW9" s="61"/>
      <c r="JMX9" s="61"/>
      <c r="JMY9" s="61"/>
      <c r="JMZ9" s="61"/>
      <c r="JNA9" s="61"/>
      <c r="JNB9" s="61"/>
      <c r="JNC9" s="61"/>
      <c r="JND9" s="61"/>
      <c r="JNE9" s="61"/>
      <c r="JNF9" s="61"/>
      <c r="JNG9" s="61"/>
      <c r="JNH9" s="61"/>
      <c r="JNI9" s="61"/>
      <c r="JNJ9" s="61"/>
      <c r="JNK9" s="61"/>
      <c r="JNL9" s="61"/>
      <c r="JNM9" s="61"/>
      <c r="JNN9" s="61"/>
      <c r="JNO9" s="61"/>
      <c r="JNP9" s="61"/>
      <c r="JNQ9" s="61"/>
      <c r="JNR9" s="61"/>
      <c r="JNS9" s="61"/>
      <c r="JNT9" s="61"/>
      <c r="JNU9" s="61"/>
      <c r="JNV9" s="61"/>
      <c r="JNW9" s="61"/>
      <c r="JNX9" s="61"/>
      <c r="JNY9" s="61"/>
      <c r="JNZ9" s="61"/>
      <c r="JOA9" s="61"/>
      <c r="JOB9" s="61"/>
      <c r="JOC9" s="61"/>
      <c r="JOD9" s="61"/>
      <c r="JOE9" s="61"/>
      <c r="JOF9" s="61"/>
      <c r="JOG9" s="61"/>
      <c r="JOH9" s="61"/>
      <c r="JOI9" s="61"/>
      <c r="JOJ9" s="61"/>
      <c r="JOK9" s="61"/>
      <c r="JOL9" s="61"/>
      <c r="JOM9" s="61"/>
      <c r="JON9" s="61"/>
      <c r="JOO9" s="61"/>
      <c r="JOP9" s="61"/>
      <c r="JOQ9" s="61"/>
      <c r="JOR9" s="61"/>
      <c r="JOS9" s="61"/>
      <c r="JOT9" s="61"/>
      <c r="JOU9" s="61"/>
      <c r="JOV9" s="61"/>
      <c r="JOW9" s="61"/>
      <c r="JOX9" s="61"/>
      <c r="JOY9" s="61"/>
      <c r="JOZ9" s="61"/>
      <c r="JPA9" s="61"/>
      <c r="JPB9" s="61"/>
      <c r="JPC9" s="61"/>
      <c r="JPD9" s="61"/>
      <c r="JPE9" s="61"/>
      <c r="JPF9" s="61"/>
      <c r="JPG9" s="61"/>
      <c r="JPH9" s="61"/>
      <c r="JPI9" s="61"/>
      <c r="JPJ9" s="61"/>
      <c r="JPK9" s="61"/>
      <c r="JPL9" s="61"/>
      <c r="JPM9" s="61"/>
      <c r="JPN9" s="61"/>
      <c r="JPO9" s="61"/>
      <c r="JPP9" s="61"/>
      <c r="JPQ9" s="61"/>
      <c r="JPR9" s="61"/>
      <c r="JPS9" s="61"/>
      <c r="JPT9" s="61"/>
      <c r="JPU9" s="61"/>
      <c r="JPV9" s="61"/>
      <c r="JPW9" s="61"/>
      <c r="JPX9" s="61"/>
      <c r="JPY9" s="61"/>
      <c r="JPZ9" s="61"/>
      <c r="JQA9" s="61"/>
      <c r="JQB9" s="61"/>
      <c r="JQC9" s="61"/>
      <c r="JQD9" s="61"/>
      <c r="JQE9" s="61"/>
      <c r="JQF9" s="61"/>
      <c r="JQG9" s="61"/>
      <c r="JQH9" s="61"/>
      <c r="JQI9" s="61"/>
      <c r="JQJ9" s="61"/>
      <c r="JQK9" s="61"/>
      <c r="JQL9" s="61"/>
      <c r="JQM9" s="61"/>
      <c r="JQN9" s="61"/>
      <c r="JQO9" s="61"/>
      <c r="JQP9" s="61"/>
      <c r="JQQ9" s="61"/>
      <c r="JQR9" s="61"/>
      <c r="JQS9" s="61"/>
      <c r="JQT9" s="61"/>
      <c r="JQU9" s="61"/>
      <c r="JQV9" s="61"/>
      <c r="JQW9" s="61"/>
      <c r="JQX9" s="61"/>
      <c r="JQY9" s="61"/>
      <c r="JQZ9" s="61"/>
      <c r="JRA9" s="61"/>
      <c r="JRB9" s="61"/>
      <c r="JRC9" s="61"/>
      <c r="JRD9" s="61"/>
      <c r="JRE9" s="61"/>
      <c r="JRF9" s="61"/>
      <c r="JRG9" s="61"/>
      <c r="JRH9" s="61"/>
      <c r="JRI9" s="61"/>
      <c r="JRJ9" s="61"/>
      <c r="JRK9" s="61"/>
      <c r="JRL9" s="61"/>
      <c r="JRM9" s="61"/>
      <c r="JRN9" s="61"/>
      <c r="JRO9" s="61"/>
      <c r="JRP9" s="61"/>
      <c r="JRQ9" s="61"/>
      <c r="JRR9" s="61"/>
      <c r="JRS9" s="61"/>
      <c r="JRT9" s="61"/>
      <c r="JRU9" s="61"/>
      <c r="JRV9" s="61"/>
      <c r="JRW9" s="61"/>
      <c r="JRX9" s="61"/>
      <c r="JRY9" s="61"/>
      <c r="JRZ9" s="61"/>
      <c r="JSA9" s="61"/>
      <c r="JSB9" s="61"/>
      <c r="JSC9" s="61"/>
      <c r="JSD9" s="61"/>
      <c r="JSE9" s="61"/>
      <c r="JSF9" s="61"/>
      <c r="JSG9" s="61"/>
      <c r="JSH9" s="61"/>
      <c r="JSI9" s="61"/>
      <c r="JSJ9" s="61"/>
      <c r="JSK9" s="61"/>
      <c r="JSL9" s="61"/>
      <c r="JSM9" s="61"/>
      <c r="JSN9" s="61"/>
      <c r="JSO9" s="61"/>
      <c r="JSP9" s="61"/>
      <c r="JSQ9" s="61"/>
      <c r="JSR9" s="61"/>
      <c r="JSS9" s="61"/>
      <c r="JST9" s="61"/>
      <c r="JSU9" s="61"/>
      <c r="JSV9" s="61"/>
      <c r="JSW9" s="61"/>
      <c r="JSX9" s="61"/>
      <c r="JSY9" s="61"/>
      <c r="JSZ9" s="61"/>
      <c r="JTA9" s="61"/>
      <c r="JTB9" s="61"/>
      <c r="JTC9" s="61"/>
      <c r="JTD9" s="61"/>
      <c r="JTE9" s="61"/>
      <c r="JTF9" s="61"/>
      <c r="JTG9" s="61"/>
      <c r="JTH9" s="61"/>
      <c r="JTI9" s="61"/>
      <c r="JTJ9" s="61"/>
      <c r="JTK9" s="61"/>
      <c r="JTL9" s="61"/>
      <c r="JTM9" s="61"/>
      <c r="JTN9" s="61"/>
      <c r="JTO9" s="61"/>
      <c r="JTP9" s="61"/>
      <c r="JTQ9" s="61"/>
      <c r="JTR9" s="61"/>
      <c r="JTS9" s="61"/>
      <c r="JTT9" s="61"/>
      <c r="JTU9" s="61"/>
      <c r="JTV9" s="61"/>
      <c r="JTW9" s="61"/>
      <c r="JTX9" s="61"/>
      <c r="JTY9" s="61"/>
      <c r="JTZ9" s="61"/>
      <c r="JUA9" s="61"/>
      <c r="JUB9" s="61"/>
      <c r="JUC9" s="61"/>
      <c r="JUD9" s="61"/>
      <c r="JUE9" s="61"/>
      <c r="JUF9" s="61"/>
      <c r="JUG9" s="61"/>
      <c r="JUH9" s="61"/>
      <c r="JUI9" s="61"/>
      <c r="JUJ9" s="61"/>
      <c r="JUK9" s="61"/>
      <c r="JUL9" s="61"/>
      <c r="JUM9" s="61"/>
      <c r="JUN9" s="61"/>
      <c r="JUO9" s="61"/>
      <c r="JUP9" s="61"/>
      <c r="JUQ9" s="61"/>
      <c r="JUR9" s="61"/>
      <c r="JUS9" s="61"/>
      <c r="JUT9" s="61"/>
      <c r="JUU9" s="61"/>
      <c r="JUV9" s="61"/>
      <c r="JUW9" s="61"/>
      <c r="JUX9" s="61"/>
      <c r="JUY9" s="61"/>
      <c r="JUZ9" s="61"/>
      <c r="JVA9" s="61"/>
      <c r="JVB9" s="61"/>
      <c r="JVC9" s="61"/>
      <c r="JVD9" s="61"/>
      <c r="JVE9" s="61"/>
      <c r="JVF9" s="61"/>
      <c r="JVG9" s="61"/>
      <c r="JVH9" s="61"/>
      <c r="JVI9" s="61"/>
      <c r="JVJ9" s="61"/>
      <c r="JVK9" s="61"/>
      <c r="JVL9" s="61"/>
      <c r="JVM9" s="61"/>
      <c r="JVN9" s="61"/>
      <c r="JVO9" s="61"/>
      <c r="JVP9" s="61"/>
      <c r="JVQ9" s="61"/>
      <c r="JVR9" s="61"/>
      <c r="JVS9" s="61"/>
      <c r="JVT9" s="61"/>
      <c r="JVU9" s="61"/>
      <c r="JVV9" s="61"/>
      <c r="JVW9" s="61"/>
      <c r="JVX9" s="61"/>
      <c r="JVY9" s="61"/>
      <c r="JVZ9" s="61"/>
      <c r="JWA9" s="61"/>
      <c r="JWB9" s="61"/>
      <c r="JWC9" s="61"/>
      <c r="JWD9" s="61"/>
      <c r="JWE9" s="61"/>
      <c r="JWF9" s="61"/>
      <c r="JWG9" s="61"/>
      <c r="JWH9" s="61"/>
      <c r="JWI9" s="61"/>
      <c r="JWJ9" s="61"/>
      <c r="JWK9" s="61"/>
      <c r="JWL9" s="61"/>
      <c r="JWM9" s="61"/>
      <c r="JWN9" s="61"/>
      <c r="JWO9" s="61"/>
      <c r="JWP9" s="61"/>
      <c r="JWQ9" s="61"/>
      <c r="JWR9" s="61"/>
      <c r="JWS9" s="61"/>
      <c r="JWT9" s="61"/>
      <c r="JWU9" s="61"/>
      <c r="JWV9" s="61"/>
      <c r="JWW9" s="61"/>
      <c r="JWX9" s="61"/>
      <c r="JWY9" s="61"/>
      <c r="JWZ9" s="61"/>
      <c r="JXA9" s="61"/>
      <c r="JXB9" s="61"/>
      <c r="JXC9" s="61"/>
      <c r="JXD9" s="61"/>
      <c r="JXE9" s="61"/>
      <c r="JXF9" s="61"/>
      <c r="JXG9" s="61"/>
      <c r="JXH9" s="61"/>
      <c r="JXI9" s="61"/>
      <c r="JXJ9" s="61"/>
      <c r="JXK9" s="61"/>
      <c r="JXL9" s="61"/>
      <c r="JXM9" s="61"/>
      <c r="JXN9" s="61"/>
      <c r="JXO9" s="61"/>
      <c r="JXP9" s="61"/>
      <c r="JXQ9" s="61"/>
      <c r="JXR9" s="61"/>
      <c r="JXS9" s="61"/>
      <c r="JXT9" s="61"/>
      <c r="JXU9" s="61"/>
      <c r="JXV9" s="61"/>
      <c r="JXW9" s="61"/>
      <c r="JXX9" s="61"/>
      <c r="JXY9" s="61"/>
      <c r="JXZ9" s="61"/>
      <c r="JYA9" s="61"/>
      <c r="JYB9" s="61"/>
      <c r="JYC9" s="61"/>
      <c r="JYD9" s="61"/>
      <c r="JYE9" s="61"/>
      <c r="JYF9" s="61"/>
      <c r="JYG9" s="61"/>
      <c r="JYH9" s="61"/>
      <c r="JYI9" s="61"/>
      <c r="JYJ9" s="61"/>
      <c r="JYK9" s="61"/>
      <c r="JYL9" s="61"/>
      <c r="JYM9" s="61"/>
      <c r="JYN9" s="61"/>
      <c r="JYO9" s="61"/>
      <c r="JYP9" s="61"/>
      <c r="JYQ9" s="61"/>
      <c r="JYR9" s="61"/>
      <c r="JYS9" s="61"/>
      <c r="JYT9" s="61"/>
      <c r="JYU9" s="61"/>
      <c r="JYV9" s="61"/>
      <c r="JYW9" s="61"/>
      <c r="JYX9" s="61"/>
      <c r="JYY9" s="61"/>
      <c r="JYZ9" s="61"/>
      <c r="JZA9" s="61"/>
      <c r="JZB9" s="61"/>
      <c r="JZC9" s="61"/>
      <c r="JZD9" s="61"/>
      <c r="JZE9" s="61"/>
      <c r="JZF9" s="61"/>
      <c r="JZG9" s="61"/>
      <c r="JZH9" s="61"/>
      <c r="JZI9" s="61"/>
      <c r="JZJ9" s="61"/>
      <c r="JZK9" s="61"/>
      <c r="JZL9" s="61"/>
      <c r="JZM9" s="61"/>
      <c r="JZN9" s="61"/>
      <c r="JZO9" s="61"/>
      <c r="JZP9" s="61"/>
      <c r="JZQ9" s="61"/>
      <c r="JZR9" s="61"/>
      <c r="JZS9" s="61"/>
      <c r="JZT9" s="61"/>
      <c r="JZU9" s="61"/>
      <c r="JZV9" s="61"/>
      <c r="JZW9" s="61"/>
      <c r="JZX9" s="61"/>
      <c r="JZY9" s="61"/>
      <c r="JZZ9" s="61"/>
      <c r="KAA9" s="61"/>
      <c r="KAB9" s="61"/>
      <c r="KAC9" s="61"/>
      <c r="KAD9" s="61"/>
      <c r="KAE9" s="61"/>
      <c r="KAF9" s="61"/>
      <c r="KAG9" s="61"/>
      <c r="KAH9" s="61"/>
      <c r="KAI9" s="61"/>
      <c r="KAJ9" s="61"/>
      <c r="KAK9" s="61"/>
      <c r="KAL9" s="61"/>
      <c r="KAM9" s="61"/>
      <c r="KAN9" s="61"/>
      <c r="KAO9" s="61"/>
      <c r="KAP9" s="61"/>
      <c r="KAQ9" s="61"/>
      <c r="KAR9" s="61"/>
      <c r="KAS9" s="61"/>
      <c r="KAT9" s="61"/>
      <c r="KAU9" s="61"/>
      <c r="KAV9" s="61"/>
      <c r="KAW9" s="61"/>
      <c r="KAX9" s="61"/>
      <c r="KAY9" s="61"/>
      <c r="KAZ9" s="61"/>
      <c r="KBA9" s="61"/>
      <c r="KBB9" s="61"/>
      <c r="KBC9" s="61"/>
      <c r="KBD9" s="61"/>
      <c r="KBE9" s="61"/>
      <c r="KBF9" s="61"/>
      <c r="KBG9" s="61"/>
      <c r="KBH9" s="61"/>
      <c r="KBI9" s="61"/>
      <c r="KBJ9" s="61"/>
      <c r="KBK9" s="61"/>
      <c r="KBL9" s="61"/>
      <c r="KBM9" s="61"/>
      <c r="KBN9" s="61"/>
      <c r="KBO9" s="61"/>
      <c r="KBP9" s="61"/>
      <c r="KBQ9" s="61"/>
      <c r="KBR9" s="61"/>
      <c r="KBS9" s="61"/>
      <c r="KBT9" s="61"/>
      <c r="KBU9" s="61"/>
      <c r="KBV9" s="61"/>
      <c r="KBW9" s="61"/>
      <c r="KBX9" s="61"/>
      <c r="KBY9" s="61"/>
      <c r="KBZ9" s="61"/>
      <c r="KCA9" s="61"/>
      <c r="KCB9" s="61"/>
      <c r="KCC9" s="61"/>
      <c r="KCD9" s="61"/>
      <c r="KCE9" s="61"/>
      <c r="KCF9" s="61"/>
      <c r="KCG9" s="61"/>
      <c r="KCH9" s="61"/>
      <c r="KCI9" s="61"/>
      <c r="KCJ9" s="61"/>
      <c r="KCK9" s="61"/>
      <c r="KCL9" s="61"/>
      <c r="KCM9" s="61"/>
      <c r="KCN9" s="61"/>
      <c r="KCO9" s="61"/>
      <c r="KCP9" s="61"/>
      <c r="KCQ9" s="61"/>
      <c r="KCR9" s="61"/>
      <c r="KCS9" s="61"/>
      <c r="KCT9" s="61"/>
      <c r="KCU9" s="61"/>
      <c r="KCV9" s="61"/>
      <c r="KCW9" s="61"/>
      <c r="KCX9" s="61"/>
      <c r="KCY9" s="61"/>
      <c r="KCZ9" s="61"/>
      <c r="KDA9" s="61"/>
      <c r="KDB9" s="61"/>
      <c r="KDC9" s="61"/>
      <c r="KDD9" s="61"/>
      <c r="KDE9" s="61"/>
      <c r="KDF9" s="61"/>
      <c r="KDG9" s="61"/>
      <c r="KDH9" s="61"/>
      <c r="KDI9" s="61"/>
      <c r="KDJ9" s="61"/>
      <c r="KDK9" s="61"/>
      <c r="KDL9" s="61"/>
      <c r="KDM9" s="61"/>
      <c r="KDN9" s="61"/>
      <c r="KDO9" s="61"/>
      <c r="KDP9" s="61"/>
      <c r="KDQ9" s="61"/>
      <c r="KDR9" s="61"/>
      <c r="KDS9" s="61"/>
      <c r="KDT9" s="61"/>
      <c r="KDU9" s="61"/>
      <c r="KDV9" s="61"/>
      <c r="KDW9" s="61"/>
      <c r="KDX9" s="61"/>
      <c r="KDY9" s="61"/>
      <c r="KDZ9" s="61"/>
      <c r="KEA9" s="61"/>
      <c r="KEB9" s="61"/>
      <c r="KEC9" s="61"/>
      <c r="KED9" s="61"/>
      <c r="KEE9" s="61"/>
      <c r="KEF9" s="61"/>
      <c r="KEG9" s="61"/>
      <c r="KEH9" s="61"/>
      <c r="KEI9" s="61"/>
      <c r="KEJ9" s="61"/>
      <c r="KEK9" s="61"/>
      <c r="KEL9" s="61"/>
      <c r="KEM9" s="61"/>
      <c r="KEN9" s="61"/>
      <c r="KEO9" s="61"/>
      <c r="KEP9" s="61"/>
      <c r="KEQ9" s="61"/>
      <c r="KER9" s="61"/>
      <c r="KES9" s="61"/>
      <c r="KET9" s="61"/>
      <c r="KEU9" s="61"/>
      <c r="KEV9" s="61"/>
      <c r="KEW9" s="61"/>
      <c r="KEX9" s="61"/>
      <c r="KEY9" s="61"/>
      <c r="KEZ9" s="61"/>
      <c r="KFA9" s="61"/>
      <c r="KFB9" s="61"/>
      <c r="KFC9" s="61"/>
      <c r="KFD9" s="61"/>
      <c r="KFE9" s="61"/>
      <c r="KFF9" s="61"/>
      <c r="KFG9" s="61"/>
      <c r="KFH9" s="61"/>
      <c r="KFI9" s="61"/>
      <c r="KFJ9" s="61"/>
      <c r="KFK9" s="61"/>
      <c r="KFL9" s="61"/>
      <c r="KFM9" s="61"/>
      <c r="KFN9" s="61"/>
      <c r="KFO9" s="61"/>
      <c r="KFP9" s="61"/>
      <c r="KFQ9" s="61"/>
      <c r="KFR9" s="61"/>
      <c r="KFS9" s="61"/>
      <c r="KFT9" s="61"/>
      <c r="KFU9" s="61"/>
      <c r="KFV9" s="61"/>
      <c r="KFW9" s="61"/>
      <c r="KFX9" s="61"/>
      <c r="KFY9" s="61"/>
      <c r="KFZ9" s="61"/>
      <c r="KGA9" s="61"/>
      <c r="KGB9" s="61"/>
      <c r="KGC9" s="61"/>
      <c r="KGD9" s="61"/>
      <c r="KGE9" s="61"/>
      <c r="KGF9" s="61"/>
      <c r="KGG9" s="61"/>
      <c r="KGH9" s="61"/>
      <c r="KGI9" s="61"/>
      <c r="KGJ9" s="61"/>
      <c r="KGK9" s="61"/>
      <c r="KGL9" s="61"/>
      <c r="KGM9" s="61"/>
      <c r="KGN9" s="61"/>
      <c r="KGO9" s="61"/>
      <c r="KGP9" s="61"/>
      <c r="KGQ9" s="61"/>
      <c r="KGR9" s="61"/>
      <c r="KGS9" s="61"/>
      <c r="KGT9" s="61"/>
      <c r="KGU9" s="61"/>
      <c r="KGV9" s="61"/>
      <c r="KGW9" s="61"/>
      <c r="KGX9" s="61"/>
      <c r="KGY9" s="61"/>
      <c r="KGZ9" s="61"/>
      <c r="KHA9" s="61"/>
      <c r="KHB9" s="61"/>
      <c r="KHC9" s="61"/>
      <c r="KHD9" s="61"/>
      <c r="KHE9" s="61"/>
      <c r="KHF9" s="61"/>
      <c r="KHG9" s="61"/>
      <c r="KHH9" s="61"/>
      <c r="KHI9" s="61"/>
      <c r="KHJ9" s="61"/>
      <c r="KHK9" s="61"/>
      <c r="KHL9" s="61"/>
      <c r="KHM9" s="61"/>
      <c r="KHN9" s="61"/>
      <c r="KHO9" s="61"/>
      <c r="KHP9" s="61"/>
      <c r="KHQ9" s="61"/>
      <c r="KHR9" s="61"/>
      <c r="KHS9" s="61"/>
      <c r="KHT9" s="61"/>
      <c r="KHU9" s="61"/>
      <c r="KHV9" s="61"/>
      <c r="KHW9" s="61"/>
      <c r="KHX9" s="61"/>
      <c r="KHY9" s="61"/>
      <c r="KHZ9" s="61"/>
      <c r="KIA9" s="61"/>
      <c r="KIB9" s="61"/>
      <c r="KIC9" s="61"/>
      <c r="KID9" s="61"/>
      <c r="KIE9" s="61"/>
      <c r="KIF9" s="61"/>
      <c r="KIG9" s="61"/>
      <c r="KIH9" s="61"/>
      <c r="KII9" s="61"/>
      <c r="KIJ9" s="61"/>
      <c r="KIK9" s="61"/>
      <c r="KIL9" s="61"/>
      <c r="KIM9" s="61"/>
      <c r="KIN9" s="61"/>
      <c r="KIO9" s="61"/>
      <c r="KIP9" s="61"/>
      <c r="KIQ9" s="61"/>
      <c r="KIR9" s="61"/>
      <c r="KIS9" s="61"/>
      <c r="KIT9" s="61"/>
      <c r="KIU9" s="61"/>
      <c r="KIV9" s="61"/>
      <c r="KIW9" s="61"/>
      <c r="KIX9" s="61"/>
      <c r="KIY9" s="61"/>
      <c r="KIZ9" s="61"/>
      <c r="KJA9" s="61"/>
      <c r="KJB9" s="61"/>
      <c r="KJC9" s="61"/>
      <c r="KJD9" s="61"/>
      <c r="KJE9" s="61"/>
      <c r="KJF9" s="61"/>
      <c r="KJG9" s="61"/>
      <c r="KJH9" s="61"/>
      <c r="KJI9" s="61"/>
      <c r="KJJ9" s="61"/>
      <c r="KJK9" s="61"/>
      <c r="KJL9" s="61"/>
      <c r="KJM9" s="61"/>
      <c r="KJN9" s="61"/>
      <c r="KJO9" s="61"/>
      <c r="KJP9" s="61"/>
      <c r="KJQ9" s="61"/>
      <c r="KJR9" s="61"/>
      <c r="KJS9" s="61"/>
      <c r="KJT9" s="61"/>
      <c r="KJU9" s="61"/>
      <c r="KJV9" s="61"/>
      <c r="KJW9" s="61"/>
      <c r="KJX9" s="61"/>
      <c r="KJY9" s="61"/>
      <c r="KJZ9" s="61"/>
      <c r="KKA9" s="61"/>
      <c r="KKB9" s="61"/>
      <c r="KKC9" s="61"/>
      <c r="KKD9" s="61"/>
      <c r="KKE9" s="61"/>
      <c r="KKF9" s="61"/>
      <c r="KKG9" s="61"/>
      <c r="KKH9" s="61"/>
      <c r="KKI9" s="61"/>
      <c r="KKJ9" s="61"/>
      <c r="KKK9" s="61"/>
      <c r="KKL9" s="61"/>
      <c r="KKM9" s="61"/>
      <c r="KKN9" s="61"/>
      <c r="KKO9" s="61"/>
      <c r="KKP9" s="61"/>
      <c r="KKQ9" s="61"/>
      <c r="KKR9" s="61"/>
      <c r="KKS9" s="61"/>
      <c r="KKT9" s="61"/>
      <c r="KKU9" s="61"/>
      <c r="KKV9" s="61"/>
      <c r="KKW9" s="61"/>
      <c r="KKX9" s="61"/>
      <c r="KKY9" s="61"/>
      <c r="KKZ9" s="61"/>
      <c r="KLA9" s="61"/>
      <c r="KLB9" s="61"/>
      <c r="KLC9" s="61"/>
      <c r="KLD9" s="61"/>
      <c r="KLE9" s="61"/>
      <c r="KLF9" s="61"/>
      <c r="KLG9" s="61"/>
      <c r="KLH9" s="61"/>
      <c r="KLI9" s="61"/>
      <c r="KLJ9" s="61"/>
      <c r="KLK9" s="61"/>
      <c r="KLL9" s="61"/>
      <c r="KLM9" s="61"/>
      <c r="KLN9" s="61"/>
      <c r="KLO9" s="61"/>
      <c r="KLP9" s="61"/>
      <c r="KLQ9" s="61"/>
      <c r="KLR9" s="61"/>
      <c r="KLS9" s="61"/>
      <c r="KLT9" s="61"/>
      <c r="KLU9" s="61"/>
      <c r="KLV9" s="61"/>
      <c r="KLW9" s="61"/>
      <c r="KLX9" s="61"/>
      <c r="KLY9" s="61"/>
      <c r="KLZ9" s="61"/>
      <c r="KMA9" s="61"/>
      <c r="KMB9" s="61"/>
      <c r="KMC9" s="61"/>
      <c r="KMD9" s="61"/>
      <c r="KME9" s="61"/>
      <c r="KMF9" s="61"/>
      <c r="KMG9" s="61"/>
      <c r="KMH9" s="61"/>
      <c r="KMI9" s="61"/>
      <c r="KMJ9" s="61"/>
      <c r="KMK9" s="61"/>
      <c r="KML9" s="61"/>
      <c r="KMM9" s="61"/>
      <c r="KMN9" s="61"/>
      <c r="KMO9" s="61"/>
      <c r="KMP9" s="61"/>
      <c r="KMQ9" s="61"/>
      <c r="KMR9" s="61"/>
      <c r="KMS9" s="61"/>
      <c r="KMT9" s="61"/>
      <c r="KMU9" s="61"/>
      <c r="KMV9" s="61"/>
      <c r="KMW9" s="61"/>
      <c r="KMX9" s="61"/>
      <c r="KMY9" s="61"/>
      <c r="KMZ9" s="61"/>
      <c r="KNA9" s="61"/>
      <c r="KNB9" s="61"/>
      <c r="KNC9" s="61"/>
      <c r="KND9" s="61"/>
      <c r="KNE9" s="61"/>
      <c r="KNF9" s="61"/>
      <c r="KNG9" s="61"/>
      <c r="KNH9" s="61"/>
      <c r="KNI9" s="61"/>
      <c r="KNJ9" s="61"/>
      <c r="KNK9" s="61"/>
      <c r="KNL9" s="61"/>
      <c r="KNM9" s="61"/>
      <c r="KNN9" s="61"/>
      <c r="KNO9" s="61"/>
      <c r="KNP9" s="61"/>
      <c r="KNQ9" s="61"/>
      <c r="KNR9" s="61"/>
      <c r="KNS9" s="61"/>
      <c r="KNT9" s="61"/>
      <c r="KNU9" s="61"/>
      <c r="KNV9" s="61"/>
      <c r="KNW9" s="61"/>
      <c r="KNX9" s="61"/>
      <c r="KNY9" s="61"/>
      <c r="KNZ9" s="61"/>
      <c r="KOA9" s="61"/>
      <c r="KOB9" s="61"/>
      <c r="KOC9" s="61"/>
      <c r="KOD9" s="61"/>
      <c r="KOE9" s="61"/>
      <c r="KOF9" s="61"/>
      <c r="KOG9" s="61"/>
      <c r="KOH9" s="61"/>
      <c r="KOI9" s="61"/>
      <c r="KOJ9" s="61"/>
      <c r="KOK9" s="61"/>
      <c r="KOL9" s="61"/>
      <c r="KOM9" s="61"/>
      <c r="KON9" s="61"/>
      <c r="KOO9" s="61"/>
      <c r="KOP9" s="61"/>
      <c r="KOQ9" s="61"/>
      <c r="KOR9" s="61"/>
      <c r="KOS9" s="61"/>
      <c r="KOT9" s="61"/>
      <c r="KOU9" s="61"/>
      <c r="KOV9" s="61"/>
      <c r="KOW9" s="61"/>
      <c r="KOX9" s="61"/>
      <c r="KOY9" s="61"/>
      <c r="KOZ9" s="61"/>
      <c r="KPA9" s="61"/>
      <c r="KPB9" s="61"/>
      <c r="KPC9" s="61"/>
      <c r="KPD9" s="61"/>
      <c r="KPE9" s="61"/>
      <c r="KPF9" s="61"/>
      <c r="KPG9" s="61"/>
      <c r="KPH9" s="61"/>
      <c r="KPI9" s="61"/>
      <c r="KPJ9" s="61"/>
      <c r="KPK9" s="61"/>
      <c r="KPL9" s="61"/>
      <c r="KPM9" s="61"/>
      <c r="KPN9" s="61"/>
      <c r="KPO9" s="61"/>
      <c r="KPP9" s="61"/>
      <c r="KPQ9" s="61"/>
      <c r="KPR9" s="61"/>
      <c r="KPS9" s="61"/>
      <c r="KPT9" s="61"/>
      <c r="KPU9" s="61"/>
      <c r="KPV9" s="61"/>
      <c r="KPW9" s="61"/>
      <c r="KPX9" s="61"/>
      <c r="KPY9" s="61"/>
      <c r="KPZ9" s="61"/>
      <c r="KQA9" s="61"/>
      <c r="KQB9" s="61"/>
      <c r="KQC9" s="61"/>
      <c r="KQD9" s="61"/>
      <c r="KQE9" s="61"/>
      <c r="KQF9" s="61"/>
      <c r="KQG9" s="61"/>
      <c r="KQH9" s="61"/>
      <c r="KQI9" s="61"/>
      <c r="KQJ9" s="61"/>
      <c r="KQK9" s="61"/>
      <c r="KQL9" s="61"/>
      <c r="KQM9" s="61"/>
      <c r="KQN9" s="61"/>
      <c r="KQO9" s="61"/>
      <c r="KQP9" s="61"/>
      <c r="KQQ9" s="61"/>
      <c r="KQR9" s="61"/>
      <c r="KQS9" s="61"/>
      <c r="KQT9" s="61"/>
      <c r="KQU9" s="61"/>
      <c r="KQV9" s="61"/>
      <c r="KQW9" s="61"/>
      <c r="KQX9" s="61"/>
      <c r="KQY9" s="61"/>
      <c r="KQZ9" s="61"/>
      <c r="KRA9" s="61"/>
      <c r="KRB9" s="61"/>
      <c r="KRC9" s="61"/>
      <c r="KRD9" s="61"/>
      <c r="KRE9" s="61"/>
      <c r="KRF9" s="61"/>
      <c r="KRG9" s="61"/>
      <c r="KRH9" s="61"/>
      <c r="KRI9" s="61"/>
      <c r="KRJ9" s="61"/>
      <c r="KRK9" s="61"/>
      <c r="KRL9" s="61"/>
      <c r="KRM9" s="61"/>
      <c r="KRN9" s="61"/>
      <c r="KRO9" s="61"/>
      <c r="KRP9" s="61"/>
      <c r="KRQ9" s="61"/>
      <c r="KRR9" s="61"/>
      <c r="KRS9" s="61"/>
      <c r="KRT9" s="61"/>
      <c r="KRU9" s="61"/>
      <c r="KRV9" s="61"/>
      <c r="KRW9" s="61"/>
      <c r="KRX9" s="61"/>
      <c r="KRY9" s="61"/>
      <c r="KRZ9" s="61"/>
      <c r="KSA9" s="61"/>
      <c r="KSB9" s="61"/>
      <c r="KSC9" s="61"/>
      <c r="KSD9" s="61"/>
      <c r="KSE9" s="61"/>
      <c r="KSF9" s="61"/>
      <c r="KSG9" s="61"/>
      <c r="KSH9" s="61"/>
      <c r="KSI9" s="61"/>
      <c r="KSJ9" s="61"/>
      <c r="KSK9" s="61"/>
      <c r="KSL9" s="61"/>
      <c r="KSM9" s="61"/>
      <c r="KSN9" s="61"/>
      <c r="KSO9" s="61"/>
      <c r="KSP9" s="61"/>
      <c r="KSQ9" s="61"/>
      <c r="KSR9" s="61"/>
      <c r="KSS9" s="61"/>
      <c r="KST9" s="61"/>
      <c r="KSU9" s="61"/>
      <c r="KSV9" s="61"/>
      <c r="KSW9" s="61"/>
      <c r="KSX9" s="61"/>
      <c r="KSY9" s="61"/>
      <c r="KSZ9" s="61"/>
      <c r="KTA9" s="61"/>
      <c r="KTB9" s="61"/>
      <c r="KTC9" s="61"/>
      <c r="KTD9" s="61"/>
      <c r="KTE9" s="61"/>
      <c r="KTF9" s="61"/>
      <c r="KTG9" s="61"/>
      <c r="KTH9" s="61"/>
      <c r="KTI9" s="61"/>
      <c r="KTJ9" s="61"/>
      <c r="KTK9" s="61"/>
      <c r="KTL9" s="61"/>
      <c r="KTM9" s="61"/>
      <c r="KTN9" s="61"/>
      <c r="KTO9" s="61"/>
      <c r="KTP9" s="61"/>
      <c r="KTQ9" s="61"/>
      <c r="KTR9" s="61"/>
      <c r="KTS9" s="61"/>
      <c r="KTT9" s="61"/>
      <c r="KTU9" s="61"/>
      <c r="KTV9" s="61"/>
      <c r="KTW9" s="61"/>
      <c r="KTX9" s="61"/>
      <c r="KTY9" s="61"/>
      <c r="KTZ9" s="61"/>
      <c r="KUA9" s="61"/>
      <c r="KUB9" s="61"/>
      <c r="KUC9" s="61"/>
      <c r="KUD9" s="61"/>
      <c r="KUE9" s="61"/>
      <c r="KUF9" s="61"/>
      <c r="KUG9" s="61"/>
      <c r="KUH9" s="61"/>
      <c r="KUI9" s="61"/>
      <c r="KUJ9" s="61"/>
      <c r="KUK9" s="61"/>
      <c r="KUL9" s="61"/>
      <c r="KUM9" s="61"/>
      <c r="KUN9" s="61"/>
      <c r="KUO9" s="61"/>
      <c r="KUP9" s="61"/>
      <c r="KUQ9" s="61"/>
      <c r="KUR9" s="61"/>
      <c r="KUS9" s="61"/>
      <c r="KUT9" s="61"/>
      <c r="KUU9" s="61"/>
      <c r="KUV9" s="61"/>
      <c r="KUW9" s="61"/>
      <c r="KUX9" s="61"/>
      <c r="KUY9" s="61"/>
      <c r="KUZ9" s="61"/>
      <c r="KVA9" s="61"/>
      <c r="KVB9" s="61"/>
      <c r="KVC9" s="61"/>
      <c r="KVD9" s="61"/>
      <c r="KVE9" s="61"/>
      <c r="KVF9" s="61"/>
      <c r="KVG9" s="61"/>
      <c r="KVH9" s="61"/>
      <c r="KVI9" s="61"/>
      <c r="KVJ9" s="61"/>
      <c r="KVK9" s="61"/>
      <c r="KVL9" s="61"/>
      <c r="KVM9" s="61"/>
      <c r="KVN9" s="61"/>
      <c r="KVO9" s="61"/>
      <c r="KVP9" s="61"/>
      <c r="KVQ9" s="61"/>
      <c r="KVR9" s="61"/>
      <c r="KVS9" s="61"/>
      <c r="KVT9" s="61"/>
      <c r="KVU9" s="61"/>
      <c r="KVV9" s="61"/>
      <c r="KVW9" s="61"/>
      <c r="KVX9" s="61"/>
      <c r="KVY9" s="61"/>
      <c r="KVZ9" s="61"/>
      <c r="KWA9" s="61"/>
      <c r="KWB9" s="61"/>
      <c r="KWC9" s="61"/>
      <c r="KWD9" s="61"/>
      <c r="KWE9" s="61"/>
      <c r="KWF9" s="61"/>
      <c r="KWG9" s="61"/>
      <c r="KWH9" s="61"/>
      <c r="KWI9" s="61"/>
      <c r="KWJ9" s="61"/>
      <c r="KWK9" s="61"/>
      <c r="KWL9" s="61"/>
      <c r="KWM9" s="61"/>
      <c r="KWN9" s="61"/>
      <c r="KWO9" s="61"/>
      <c r="KWP9" s="61"/>
      <c r="KWQ9" s="61"/>
      <c r="KWR9" s="61"/>
      <c r="KWS9" s="61"/>
      <c r="KWT9" s="61"/>
      <c r="KWU9" s="61"/>
      <c r="KWV9" s="61"/>
      <c r="KWW9" s="61"/>
      <c r="KWX9" s="61"/>
      <c r="KWY9" s="61"/>
      <c r="KWZ9" s="61"/>
      <c r="KXA9" s="61"/>
      <c r="KXB9" s="61"/>
      <c r="KXC9" s="61"/>
      <c r="KXD9" s="61"/>
      <c r="KXE9" s="61"/>
      <c r="KXF9" s="61"/>
      <c r="KXG9" s="61"/>
      <c r="KXH9" s="61"/>
      <c r="KXI9" s="61"/>
      <c r="KXJ9" s="61"/>
      <c r="KXK9" s="61"/>
      <c r="KXL9" s="61"/>
      <c r="KXM9" s="61"/>
      <c r="KXN9" s="61"/>
      <c r="KXO9" s="61"/>
      <c r="KXP9" s="61"/>
      <c r="KXQ9" s="61"/>
      <c r="KXR9" s="61"/>
      <c r="KXS9" s="61"/>
      <c r="KXT9" s="61"/>
      <c r="KXU9" s="61"/>
      <c r="KXV9" s="61"/>
      <c r="KXW9" s="61"/>
      <c r="KXX9" s="61"/>
      <c r="KXY9" s="61"/>
      <c r="KXZ9" s="61"/>
      <c r="KYA9" s="61"/>
      <c r="KYB9" s="61"/>
      <c r="KYC9" s="61"/>
      <c r="KYD9" s="61"/>
      <c r="KYE9" s="61"/>
      <c r="KYF9" s="61"/>
      <c r="KYG9" s="61"/>
      <c r="KYH9" s="61"/>
      <c r="KYI9" s="61"/>
      <c r="KYJ9" s="61"/>
      <c r="KYK9" s="61"/>
      <c r="KYL9" s="61"/>
      <c r="KYM9" s="61"/>
      <c r="KYN9" s="61"/>
      <c r="KYO9" s="61"/>
      <c r="KYP9" s="61"/>
      <c r="KYQ9" s="61"/>
      <c r="KYR9" s="61"/>
      <c r="KYS9" s="61"/>
      <c r="KYT9" s="61"/>
      <c r="KYU9" s="61"/>
      <c r="KYV9" s="61"/>
      <c r="KYW9" s="61"/>
      <c r="KYX9" s="61"/>
      <c r="KYY9" s="61"/>
      <c r="KYZ9" s="61"/>
      <c r="KZA9" s="61"/>
      <c r="KZB9" s="61"/>
      <c r="KZC9" s="61"/>
      <c r="KZD9" s="61"/>
      <c r="KZE9" s="61"/>
      <c r="KZF9" s="61"/>
      <c r="KZG9" s="61"/>
      <c r="KZH9" s="61"/>
      <c r="KZI9" s="61"/>
      <c r="KZJ9" s="61"/>
      <c r="KZK9" s="61"/>
      <c r="KZL9" s="61"/>
      <c r="KZM9" s="61"/>
      <c r="KZN9" s="61"/>
      <c r="KZO9" s="61"/>
      <c r="KZP9" s="61"/>
      <c r="KZQ9" s="61"/>
      <c r="KZR9" s="61"/>
      <c r="KZS9" s="61"/>
      <c r="KZT9" s="61"/>
      <c r="KZU9" s="61"/>
      <c r="KZV9" s="61"/>
      <c r="KZW9" s="61"/>
      <c r="KZX9" s="61"/>
      <c r="KZY9" s="61"/>
      <c r="KZZ9" s="61"/>
      <c r="LAA9" s="61"/>
      <c r="LAB9" s="61"/>
      <c r="LAC9" s="61"/>
      <c r="LAD9" s="61"/>
      <c r="LAE9" s="61"/>
      <c r="LAF9" s="61"/>
      <c r="LAG9" s="61"/>
      <c r="LAH9" s="61"/>
      <c r="LAI9" s="61"/>
      <c r="LAJ9" s="61"/>
      <c r="LAK9" s="61"/>
      <c r="LAL9" s="61"/>
      <c r="LAM9" s="61"/>
      <c r="LAN9" s="61"/>
      <c r="LAO9" s="61"/>
      <c r="LAP9" s="61"/>
      <c r="LAQ9" s="61"/>
      <c r="LAR9" s="61"/>
      <c r="LAS9" s="61"/>
      <c r="LAT9" s="61"/>
      <c r="LAU9" s="61"/>
      <c r="LAV9" s="61"/>
      <c r="LAW9" s="61"/>
      <c r="LAX9" s="61"/>
      <c r="LAY9" s="61"/>
      <c r="LAZ9" s="61"/>
      <c r="LBA9" s="61"/>
      <c r="LBB9" s="61"/>
      <c r="LBC9" s="61"/>
      <c r="LBD9" s="61"/>
      <c r="LBE9" s="61"/>
      <c r="LBF9" s="61"/>
      <c r="LBG9" s="61"/>
      <c r="LBH9" s="61"/>
      <c r="LBI9" s="61"/>
      <c r="LBJ9" s="61"/>
      <c r="LBK9" s="61"/>
      <c r="LBL9" s="61"/>
      <c r="LBM9" s="61"/>
      <c r="LBN9" s="61"/>
      <c r="LBO9" s="61"/>
      <c r="LBP9" s="61"/>
      <c r="LBQ9" s="61"/>
      <c r="LBR9" s="61"/>
      <c r="LBS9" s="61"/>
      <c r="LBT9" s="61"/>
      <c r="LBU9" s="61"/>
      <c r="LBV9" s="61"/>
      <c r="LBW9" s="61"/>
      <c r="LBX9" s="61"/>
      <c r="LBY9" s="61"/>
      <c r="LBZ9" s="61"/>
      <c r="LCA9" s="61"/>
      <c r="LCB9" s="61"/>
      <c r="LCC9" s="61"/>
      <c r="LCD9" s="61"/>
      <c r="LCE9" s="61"/>
      <c r="LCF9" s="61"/>
      <c r="LCG9" s="61"/>
      <c r="LCH9" s="61"/>
      <c r="LCI9" s="61"/>
      <c r="LCJ9" s="61"/>
      <c r="LCK9" s="61"/>
      <c r="LCL9" s="61"/>
      <c r="LCM9" s="61"/>
      <c r="LCN9" s="61"/>
      <c r="LCO9" s="61"/>
      <c r="LCP9" s="61"/>
      <c r="LCQ9" s="61"/>
      <c r="LCR9" s="61"/>
      <c r="LCS9" s="61"/>
      <c r="LCT9" s="61"/>
      <c r="LCU9" s="61"/>
      <c r="LCV9" s="61"/>
      <c r="LCW9" s="61"/>
      <c r="LCX9" s="61"/>
      <c r="LCY9" s="61"/>
      <c r="LCZ9" s="61"/>
      <c r="LDA9" s="61"/>
      <c r="LDB9" s="61"/>
      <c r="LDC9" s="61"/>
      <c r="LDD9" s="61"/>
      <c r="LDE9" s="61"/>
      <c r="LDF9" s="61"/>
      <c r="LDG9" s="61"/>
      <c r="LDH9" s="61"/>
      <c r="LDI9" s="61"/>
      <c r="LDJ9" s="61"/>
      <c r="LDK9" s="61"/>
      <c r="LDL9" s="61"/>
      <c r="LDM9" s="61"/>
      <c r="LDN9" s="61"/>
      <c r="LDO9" s="61"/>
      <c r="LDP9" s="61"/>
      <c r="LDQ9" s="61"/>
      <c r="LDR9" s="61"/>
      <c r="LDS9" s="61"/>
      <c r="LDT9" s="61"/>
      <c r="LDU9" s="61"/>
      <c r="LDV9" s="61"/>
      <c r="LDW9" s="61"/>
      <c r="LDX9" s="61"/>
      <c r="LDY9" s="61"/>
      <c r="LDZ9" s="61"/>
      <c r="LEA9" s="61"/>
      <c r="LEB9" s="61"/>
      <c r="LEC9" s="61"/>
      <c r="LED9" s="61"/>
      <c r="LEE9" s="61"/>
      <c r="LEF9" s="61"/>
      <c r="LEG9" s="61"/>
      <c r="LEH9" s="61"/>
      <c r="LEI9" s="61"/>
      <c r="LEJ9" s="61"/>
      <c r="LEK9" s="61"/>
      <c r="LEL9" s="61"/>
      <c r="LEM9" s="61"/>
      <c r="LEN9" s="61"/>
      <c r="LEO9" s="61"/>
      <c r="LEP9" s="61"/>
      <c r="LEQ9" s="61"/>
      <c r="LER9" s="61"/>
      <c r="LES9" s="61"/>
      <c r="LET9" s="61"/>
      <c r="LEU9" s="61"/>
      <c r="LEV9" s="61"/>
      <c r="LEW9" s="61"/>
      <c r="LEX9" s="61"/>
      <c r="LEY9" s="61"/>
      <c r="LEZ9" s="61"/>
      <c r="LFA9" s="61"/>
      <c r="LFB9" s="61"/>
      <c r="LFC9" s="61"/>
      <c r="LFD9" s="61"/>
      <c r="LFE9" s="61"/>
      <c r="LFF9" s="61"/>
      <c r="LFG9" s="61"/>
      <c r="LFH9" s="61"/>
      <c r="LFI9" s="61"/>
      <c r="LFJ9" s="61"/>
      <c r="LFK9" s="61"/>
      <c r="LFL9" s="61"/>
      <c r="LFM9" s="61"/>
      <c r="LFN9" s="61"/>
      <c r="LFO9" s="61"/>
      <c r="LFP9" s="61"/>
      <c r="LFQ9" s="61"/>
      <c r="LFR9" s="61"/>
      <c r="LFS9" s="61"/>
      <c r="LFT9" s="61"/>
      <c r="LFU9" s="61"/>
      <c r="LFV9" s="61"/>
      <c r="LFW9" s="61"/>
      <c r="LFX9" s="61"/>
      <c r="LFY9" s="61"/>
      <c r="LFZ9" s="61"/>
      <c r="LGA9" s="61"/>
      <c r="LGB9" s="61"/>
      <c r="LGC9" s="61"/>
      <c r="LGD9" s="61"/>
      <c r="LGE9" s="61"/>
      <c r="LGF9" s="61"/>
      <c r="LGG9" s="61"/>
      <c r="LGH9" s="61"/>
      <c r="LGI9" s="61"/>
      <c r="LGJ9" s="61"/>
      <c r="LGK9" s="61"/>
      <c r="LGL9" s="61"/>
      <c r="LGM9" s="61"/>
      <c r="LGN9" s="61"/>
      <c r="LGO9" s="61"/>
      <c r="LGP9" s="61"/>
      <c r="LGQ9" s="61"/>
      <c r="LGR9" s="61"/>
      <c r="LGS9" s="61"/>
      <c r="LGT9" s="61"/>
      <c r="LGU9" s="61"/>
      <c r="LGV9" s="61"/>
      <c r="LGW9" s="61"/>
      <c r="LGX9" s="61"/>
      <c r="LGY9" s="61"/>
      <c r="LGZ9" s="61"/>
      <c r="LHA9" s="61"/>
      <c r="LHB9" s="61"/>
      <c r="LHC9" s="61"/>
      <c r="LHD9" s="61"/>
      <c r="LHE9" s="61"/>
      <c r="LHF9" s="61"/>
      <c r="LHG9" s="61"/>
      <c r="LHH9" s="61"/>
      <c r="LHI9" s="61"/>
      <c r="LHJ9" s="61"/>
      <c r="LHK9" s="61"/>
      <c r="LHL9" s="61"/>
      <c r="LHM9" s="61"/>
      <c r="LHN9" s="61"/>
      <c r="LHO9" s="61"/>
      <c r="LHP9" s="61"/>
      <c r="LHQ9" s="61"/>
      <c r="LHR9" s="61"/>
      <c r="LHS9" s="61"/>
      <c r="LHT9" s="61"/>
      <c r="LHU9" s="61"/>
      <c r="LHV9" s="61"/>
      <c r="LHW9" s="61"/>
      <c r="LHX9" s="61"/>
      <c r="LHY9" s="61"/>
      <c r="LHZ9" s="61"/>
      <c r="LIA9" s="61"/>
      <c r="LIB9" s="61"/>
      <c r="LIC9" s="61"/>
      <c r="LID9" s="61"/>
      <c r="LIE9" s="61"/>
      <c r="LIF9" s="61"/>
      <c r="LIG9" s="61"/>
      <c r="LIH9" s="61"/>
      <c r="LII9" s="61"/>
      <c r="LIJ9" s="61"/>
      <c r="LIK9" s="61"/>
      <c r="LIL9" s="61"/>
      <c r="LIM9" s="61"/>
      <c r="LIN9" s="61"/>
      <c r="LIO9" s="61"/>
      <c r="LIP9" s="61"/>
      <c r="LIQ9" s="61"/>
      <c r="LIR9" s="61"/>
      <c r="LIS9" s="61"/>
      <c r="LIT9" s="61"/>
      <c r="LIU9" s="61"/>
      <c r="LIV9" s="61"/>
      <c r="LIW9" s="61"/>
      <c r="LIX9" s="61"/>
      <c r="LIY9" s="61"/>
      <c r="LIZ9" s="61"/>
      <c r="LJA9" s="61"/>
      <c r="LJB9" s="61"/>
      <c r="LJC9" s="61"/>
      <c r="LJD9" s="61"/>
      <c r="LJE9" s="61"/>
      <c r="LJF9" s="61"/>
      <c r="LJG9" s="61"/>
      <c r="LJH9" s="61"/>
      <c r="LJI9" s="61"/>
      <c r="LJJ9" s="61"/>
      <c r="LJK9" s="61"/>
      <c r="LJL9" s="61"/>
      <c r="LJM9" s="61"/>
      <c r="LJN9" s="61"/>
      <c r="LJO9" s="61"/>
      <c r="LJP9" s="61"/>
      <c r="LJQ9" s="61"/>
      <c r="LJR9" s="61"/>
      <c r="LJS9" s="61"/>
      <c r="LJT9" s="61"/>
      <c r="LJU9" s="61"/>
      <c r="LJV9" s="61"/>
      <c r="LJW9" s="61"/>
      <c r="LJX9" s="61"/>
      <c r="LJY9" s="61"/>
      <c r="LJZ9" s="61"/>
      <c r="LKA9" s="61"/>
      <c r="LKB9" s="61"/>
      <c r="LKC9" s="61"/>
      <c r="LKD9" s="61"/>
      <c r="LKE9" s="61"/>
      <c r="LKF9" s="61"/>
      <c r="LKG9" s="61"/>
      <c r="LKH9" s="61"/>
      <c r="LKI9" s="61"/>
      <c r="LKJ9" s="61"/>
      <c r="LKK9" s="61"/>
      <c r="LKL9" s="61"/>
      <c r="LKM9" s="61"/>
      <c r="LKN9" s="61"/>
      <c r="LKO9" s="61"/>
      <c r="LKP9" s="61"/>
      <c r="LKQ9" s="61"/>
      <c r="LKR9" s="61"/>
      <c r="LKS9" s="61"/>
      <c r="LKT9" s="61"/>
      <c r="LKU9" s="61"/>
      <c r="LKV9" s="61"/>
      <c r="LKW9" s="61"/>
      <c r="LKX9" s="61"/>
      <c r="LKY9" s="61"/>
      <c r="LKZ9" s="61"/>
      <c r="LLA9" s="61"/>
      <c r="LLB9" s="61"/>
      <c r="LLC9" s="61"/>
      <c r="LLD9" s="61"/>
      <c r="LLE9" s="61"/>
      <c r="LLF9" s="61"/>
      <c r="LLG9" s="61"/>
      <c r="LLH9" s="61"/>
      <c r="LLI9" s="61"/>
      <c r="LLJ9" s="61"/>
      <c r="LLK9" s="61"/>
      <c r="LLL9" s="61"/>
      <c r="LLM9" s="61"/>
      <c r="LLN9" s="61"/>
      <c r="LLO9" s="61"/>
      <c r="LLP9" s="61"/>
      <c r="LLQ9" s="61"/>
      <c r="LLR9" s="61"/>
      <c r="LLS9" s="61"/>
      <c r="LLT9" s="61"/>
      <c r="LLU9" s="61"/>
      <c r="LLV9" s="61"/>
      <c r="LLW9" s="61"/>
      <c r="LLX9" s="61"/>
      <c r="LLY9" s="61"/>
      <c r="LLZ9" s="61"/>
      <c r="LMA9" s="61"/>
      <c r="LMB9" s="61"/>
      <c r="LMC9" s="61"/>
      <c r="LMD9" s="61"/>
      <c r="LME9" s="61"/>
      <c r="LMF9" s="61"/>
      <c r="LMG9" s="61"/>
      <c r="LMH9" s="61"/>
      <c r="LMI9" s="61"/>
      <c r="LMJ9" s="61"/>
      <c r="LMK9" s="61"/>
      <c r="LML9" s="61"/>
      <c r="LMM9" s="61"/>
      <c r="LMN9" s="61"/>
      <c r="LMO9" s="61"/>
      <c r="LMP9" s="61"/>
      <c r="LMQ9" s="61"/>
      <c r="LMR9" s="61"/>
      <c r="LMS9" s="61"/>
      <c r="LMT9" s="61"/>
      <c r="LMU9" s="61"/>
      <c r="LMV9" s="61"/>
      <c r="LMW9" s="61"/>
      <c r="LMX9" s="61"/>
      <c r="LMY9" s="61"/>
      <c r="LMZ9" s="61"/>
      <c r="LNA9" s="61"/>
      <c r="LNB9" s="61"/>
      <c r="LNC9" s="61"/>
      <c r="LND9" s="61"/>
      <c r="LNE9" s="61"/>
      <c r="LNF9" s="61"/>
      <c r="LNG9" s="61"/>
      <c r="LNH9" s="61"/>
      <c r="LNI9" s="61"/>
      <c r="LNJ9" s="61"/>
      <c r="LNK9" s="61"/>
      <c r="LNL9" s="61"/>
      <c r="LNM9" s="61"/>
      <c r="LNN9" s="61"/>
      <c r="LNO9" s="61"/>
      <c r="LNP9" s="61"/>
      <c r="LNQ9" s="61"/>
      <c r="LNR9" s="61"/>
      <c r="LNS9" s="61"/>
      <c r="LNT9" s="61"/>
      <c r="LNU9" s="61"/>
      <c r="LNV9" s="61"/>
      <c r="LNW9" s="61"/>
      <c r="LNX9" s="61"/>
      <c r="LNY9" s="61"/>
      <c r="LNZ9" s="61"/>
      <c r="LOA9" s="61"/>
      <c r="LOB9" s="61"/>
      <c r="LOC9" s="61"/>
      <c r="LOD9" s="61"/>
      <c r="LOE9" s="61"/>
      <c r="LOF9" s="61"/>
      <c r="LOG9" s="61"/>
      <c r="LOH9" s="61"/>
      <c r="LOI9" s="61"/>
      <c r="LOJ9" s="61"/>
      <c r="LOK9" s="61"/>
      <c r="LOL9" s="61"/>
      <c r="LOM9" s="61"/>
      <c r="LON9" s="61"/>
      <c r="LOO9" s="61"/>
      <c r="LOP9" s="61"/>
      <c r="LOQ9" s="61"/>
      <c r="LOR9" s="61"/>
      <c r="LOS9" s="61"/>
      <c r="LOT9" s="61"/>
      <c r="LOU9" s="61"/>
      <c r="LOV9" s="61"/>
      <c r="LOW9" s="61"/>
      <c r="LOX9" s="61"/>
      <c r="LOY9" s="61"/>
      <c r="LOZ9" s="61"/>
      <c r="LPA9" s="61"/>
      <c r="LPB9" s="61"/>
      <c r="LPC9" s="61"/>
      <c r="LPD9" s="61"/>
      <c r="LPE9" s="61"/>
      <c r="LPF9" s="61"/>
      <c r="LPG9" s="61"/>
      <c r="LPH9" s="61"/>
      <c r="LPI9" s="61"/>
      <c r="LPJ9" s="61"/>
      <c r="LPK9" s="61"/>
      <c r="LPL9" s="61"/>
      <c r="LPM9" s="61"/>
      <c r="LPN9" s="61"/>
      <c r="LPO9" s="61"/>
      <c r="LPP9" s="61"/>
      <c r="LPQ9" s="61"/>
      <c r="LPR9" s="61"/>
      <c r="LPS9" s="61"/>
      <c r="LPT9" s="61"/>
      <c r="LPU9" s="61"/>
      <c r="LPV9" s="61"/>
      <c r="LPW9" s="61"/>
      <c r="LPX9" s="61"/>
      <c r="LPY9" s="61"/>
      <c r="LPZ9" s="61"/>
      <c r="LQA9" s="61"/>
      <c r="LQB9" s="61"/>
      <c r="LQC9" s="61"/>
      <c r="LQD9" s="61"/>
      <c r="LQE9" s="61"/>
      <c r="LQF9" s="61"/>
      <c r="LQG9" s="61"/>
      <c r="LQH9" s="61"/>
      <c r="LQI9" s="61"/>
      <c r="LQJ9" s="61"/>
      <c r="LQK9" s="61"/>
      <c r="LQL9" s="61"/>
      <c r="LQM9" s="61"/>
      <c r="LQN9" s="61"/>
      <c r="LQO9" s="61"/>
      <c r="LQP9" s="61"/>
      <c r="LQQ9" s="61"/>
      <c r="LQR9" s="61"/>
      <c r="LQS9" s="61"/>
      <c r="LQT9" s="61"/>
      <c r="LQU9" s="61"/>
      <c r="LQV9" s="61"/>
      <c r="LQW9" s="61"/>
      <c r="LQX9" s="61"/>
      <c r="LQY9" s="61"/>
      <c r="LQZ9" s="61"/>
      <c r="LRA9" s="61"/>
      <c r="LRB9" s="61"/>
      <c r="LRC9" s="61"/>
      <c r="LRD9" s="61"/>
      <c r="LRE9" s="61"/>
      <c r="LRF9" s="61"/>
      <c r="LRG9" s="61"/>
      <c r="LRH9" s="61"/>
      <c r="LRI9" s="61"/>
      <c r="LRJ9" s="61"/>
      <c r="LRK9" s="61"/>
      <c r="LRL9" s="61"/>
      <c r="LRM9" s="61"/>
      <c r="LRN9" s="61"/>
      <c r="LRO9" s="61"/>
      <c r="LRP9" s="61"/>
      <c r="LRQ9" s="61"/>
      <c r="LRR9" s="61"/>
      <c r="LRS9" s="61"/>
      <c r="LRT9" s="61"/>
      <c r="LRU9" s="61"/>
      <c r="LRV9" s="61"/>
      <c r="LRW9" s="61"/>
      <c r="LRX9" s="61"/>
      <c r="LRY9" s="61"/>
      <c r="LRZ9" s="61"/>
      <c r="LSA9" s="61"/>
      <c r="LSB9" s="61"/>
      <c r="LSC9" s="61"/>
      <c r="LSD9" s="61"/>
      <c r="LSE9" s="61"/>
      <c r="LSF9" s="61"/>
      <c r="LSG9" s="61"/>
      <c r="LSH9" s="61"/>
      <c r="LSI9" s="61"/>
      <c r="LSJ9" s="61"/>
      <c r="LSK9" s="61"/>
      <c r="LSL9" s="61"/>
      <c r="LSM9" s="61"/>
      <c r="LSN9" s="61"/>
      <c r="LSO9" s="61"/>
      <c r="LSP9" s="61"/>
      <c r="LSQ9" s="61"/>
      <c r="LSR9" s="61"/>
      <c r="LSS9" s="61"/>
      <c r="LST9" s="61"/>
      <c r="LSU9" s="61"/>
      <c r="LSV9" s="61"/>
      <c r="LSW9" s="61"/>
      <c r="LSX9" s="61"/>
      <c r="LSY9" s="61"/>
      <c r="LSZ9" s="61"/>
      <c r="LTA9" s="61"/>
      <c r="LTB9" s="61"/>
      <c r="LTC9" s="61"/>
      <c r="LTD9" s="61"/>
      <c r="LTE9" s="61"/>
      <c r="LTF9" s="61"/>
      <c r="LTG9" s="61"/>
      <c r="LTH9" s="61"/>
      <c r="LTI9" s="61"/>
      <c r="LTJ9" s="61"/>
      <c r="LTK9" s="61"/>
      <c r="LTL9" s="61"/>
      <c r="LTM9" s="61"/>
      <c r="LTN9" s="61"/>
      <c r="LTO9" s="61"/>
      <c r="LTP9" s="61"/>
      <c r="LTQ9" s="61"/>
      <c r="LTR9" s="61"/>
      <c r="LTS9" s="61"/>
      <c r="LTT9" s="61"/>
      <c r="LTU9" s="61"/>
      <c r="LTV9" s="61"/>
      <c r="LTW9" s="61"/>
      <c r="LTX9" s="61"/>
      <c r="LTY9" s="61"/>
      <c r="LTZ9" s="61"/>
      <c r="LUA9" s="61"/>
      <c r="LUB9" s="61"/>
      <c r="LUC9" s="61"/>
      <c r="LUD9" s="61"/>
      <c r="LUE9" s="61"/>
      <c r="LUF9" s="61"/>
      <c r="LUG9" s="61"/>
      <c r="LUH9" s="61"/>
      <c r="LUI9" s="61"/>
      <c r="LUJ9" s="61"/>
      <c r="LUK9" s="61"/>
      <c r="LUL9" s="61"/>
      <c r="LUM9" s="61"/>
      <c r="LUN9" s="61"/>
      <c r="LUO9" s="61"/>
      <c r="LUP9" s="61"/>
      <c r="LUQ9" s="61"/>
      <c r="LUR9" s="61"/>
      <c r="LUS9" s="61"/>
      <c r="LUT9" s="61"/>
      <c r="LUU9" s="61"/>
      <c r="LUV9" s="61"/>
      <c r="LUW9" s="61"/>
      <c r="LUX9" s="61"/>
      <c r="LUY9" s="61"/>
      <c r="LUZ9" s="61"/>
      <c r="LVA9" s="61"/>
      <c r="LVB9" s="61"/>
      <c r="LVC9" s="61"/>
      <c r="LVD9" s="61"/>
      <c r="LVE9" s="61"/>
      <c r="LVF9" s="61"/>
      <c r="LVG9" s="61"/>
      <c r="LVH9" s="61"/>
      <c r="LVI9" s="61"/>
      <c r="LVJ9" s="61"/>
      <c r="LVK9" s="61"/>
      <c r="LVL9" s="61"/>
      <c r="LVM9" s="61"/>
      <c r="LVN9" s="61"/>
      <c r="LVO9" s="61"/>
      <c r="LVP9" s="61"/>
      <c r="LVQ9" s="61"/>
      <c r="LVR9" s="61"/>
      <c r="LVS9" s="61"/>
      <c r="LVT9" s="61"/>
      <c r="LVU9" s="61"/>
      <c r="LVV9" s="61"/>
      <c r="LVW9" s="61"/>
      <c r="LVX9" s="61"/>
      <c r="LVY9" s="61"/>
      <c r="LVZ9" s="61"/>
      <c r="LWA9" s="61"/>
      <c r="LWB9" s="61"/>
      <c r="LWC9" s="61"/>
      <c r="LWD9" s="61"/>
      <c r="LWE9" s="61"/>
      <c r="LWF9" s="61"/>
      <c r="LWG9" s="61"/>
      <c r="LWH9" s="61"/>
      <c r="LWI9" s="61"/>
      <c r="LWJ9" s="61"/>
      <c r="LWK9" s="61"/>
      <c r="LWL9" s="61"/>
      <c r="LWM9" s="61"/>
      <c r="LWN9" s="61"/>
      <c r="LWO9" s="61"/>
      <c r="LWP9" s="61"/>
      <c r="LWQ9" s="61"/>
      <c r="LWR9" s="61"/>
      <c r="LWS9" s="61"/>
      <c r="LWT9" s="61"/>
      <c r="LWU9" s="61"/>
      <c r="LWV9" s="61"/>
      <c r="LWW9" s="61"/>
      <c r="LWX9" s="61"/>
      <c r="LWY9" s="61"/>
      <c r="LWZ9" s="61"/>
      <c r="LXA9" s="61"/>
      <c r="LXB9" s="61"/>
      <c r="LXC9" s="61"/>
      <c r="LXD9" s="61"/>
      <c r="LXE9" s="61"/>
      <c r="LXF9" s="61"/>
      <c r="LXG9" s="61"/>
      <c r="LXH9" s="61"/>
      <c r="LXI9" s="61"/>
      <c r="LXJ9" s="61"/>
      <c r="LXK9" s="61"/>
      <c r="LXL9" s="61"/>
      <c r="LXM9" s="61"/>
      <c r="LXN9" s="61"/>
      <c r="LXO9" s="61"/>
      <c r="LXP9" s="61"/>
      <c r="LXQ9" s="61"/>
      <c r="LXR9" s="61"/>
      <c r="LXS9" s="61"/>
      <c r="LXT9" s="61"/>
      <c r="LXU9" s="61"/>
      <c r="LXV9" s="61"/>
      <c r="LXW9" s="61"/>
      <c r="LXX9" s="61"/>
      <c r="LXY9" s="61"/>
      <c r="LXZ9" s="61"/>
      <c r="LYA9" s="61"/>
      <c r="LYB9" s="61"/>
      <c r="LYC9" s="61"/>
      <c r="LYD9" s="61"/>
      <c r="LYE9" s="61"/>
      <c r="LYF9" s="61"/>
      <c r="LYG9" s="61"/>
      <c r="LYH9" s="61"/>
      <c r="LYI9" s="61"/>
      <c r="LYJ9" s="61"/>
      <c r="LYK9" s="61"/>
      <c r="LYL9" s="61"/>
      <c r="LYM9" s="61"/>
      <c r="LYN9" s="61"/>
      <c r="LYO9" s="61"/>
      <c r="LYP9" s="61"/>
      <c r="LYQ9" s="61"/>
      <c r="LYR9" s="61"/>
      <c r="LYS9" s="61"/>
      <c r="LYT9" s="61"/>
      <c r="LYU9" s="61"/>
      <c r="LYV9" s="61"/>
      <c r="LYW9" s="61"/>
      <c r="LYX9" s="61"/>
      <c r="LYY9" s="61"/>
      <c r="LYZ9" s="61"/>
      <c r="LZA9" s="61"/>
      <c r="LZB9" s="61"/>
      <c r="LZC9" s="61"/>
      <c r="LZD9" s="61"/>
      <c r="LZE9" s="61"/>
      <c r="LZF9" s="61"/>
      <c r="LZG9" s="61"/>
      <c r="LZH9" s="61"/>
      <c r="LZI9" s="61"/>
      <c r="LZJ9" s="61"/>
      <c r="LZK9" s="61"/>
      <c r="LZL9" s="61"/>
      <c r="LZM9" s="61"/>
      <c r="LZN9" s="61"/>
      <c r="LZO9" s="61"/>
      <c r="LZP9" s="61"/>
      <c r="LZQ9" s="61"/>
      <c r="LZR9" s="61"/>
      <c r="LZS9" s="61"/>
      <c r="LZT9" s="61"/>
      <c r="LZU9" s="61"/>
      <c r="LZV9" s="61"/>
      <c r="LZW9" s="61"/>
      <c r="LZX9" s="61"/>
      <c r="LZY9" s="61"/>
      <c r="LZZ9" s="61"/>
      <c r="MAA9" s="61"/>
      <c r="MAB9" s="61"/>
      <c r="MAC9" s="61"/>
      <c r="MAD9" s="61"/>
      <c r="MAE9" s="61"/>
      <c r="MAF9" s="61"/>
      <c r="MAG9" s="61"/>
      <c r="MAH9" s="61"/>
      <c r="MAI9" s="61"/>
      <c r="MAJ9" s="61"/>
      <c r="MAK9" s="61"/>
      <c r="MAL9" s="61"/>
      <c r="MAM9" s="61"/>
      <c r="MAN9" s="61"/>
      <c r="MAO9" s="61"/>
      <c r="MAP9" s="61"/>
      <c r="MAQ9" s="61"/>
      <c r="MAR9" s="61"/>
      <c r="MAS9" s="61"/>
      <c r="MAT9" s="61"/>
      <c r="MAU9" s="61"/>
      <c r="MAV9" s="61"/>
      <c r="MAW9" s="61"/>
      <c r="MAX9" s="61"/>
      <c r="MAY9" s="61"/>
      <c r="MAZ9" s="61"/>
      <c r="MBA9" s="61"/>
      <c r="MBB9" s="61"/>
      <c r="MBC9" s="61"/>
      <c r="MBD9" s="61"/>
      <c r="MBE9" s="61"/>
      <c r="MBF9" s="61"/>
      <c r="MBG9" s="61"/>
      <c r="MBH9" s="61"/>
      <c r="MBI9" s="61"/>
      <c r="MBJ9" s="61"/>
      <c r="MBK9" s="61"/>
      <c r="MBL9" s="61"/>
      <c r="MBM9" s="61"/>
      <c r="MBN9" s="61"/>
      <c r="MBO9" s="61"/>
      <c r="MBP9" s="61"/>
      <c r="MBQ9" s="61"/>
      <c r="MBR9" s="61"/>
      <c r="MBS9" s="61"/>
      <c r="MBT9" s="61"/>
      <c r="MBU9" s="61"/>
      <c r="MBV9" s="61"/>
      <c r="MBW9" s="61"/>
      <c r="MBX9" s="61"/>
      <c r="MBY9" s="61"/>
      <c r="MBZ9" s="61"/>
      <c r="MCA9" s="61"/>
      <c r="MCB9" s="61"/>
      <c r="MCC9" s="61"/>
      <c r="MCD9" s="61"/>
      <c r="MCE9" s="61"/>
      <c r="MCF9" s="61"/>
      <c r="MCG9" s="61"/>
      <c r="MCH9" s="61"/>
      <c r="MCI9" s="61"/>
      <c r="MCJ9" s="61"/>
      <c r="MCK9" s="61"/>
      <c r="MCL9" s="61"/>
      <c r="MCM9" s="61"/>
      <c r="MCN9" s="61"/>
      <c r="MCO9" s="61"/>
      <c r="MCP9" s="61"/>
      <c r="MCQ9" s="61"/>
      <c r="MCR9" s="61"/>
      <c r="MCS9" s="61"/>
      <c r="MCT9" s="61"/>
      <c r="MCU9" s="61"/>
      <c r="MCV9" s="61"/>
      <c r="MCW9" s="61"/>
      <c r="MCX9" s="61"/>
      <c r="MCY9" s="61"/>
      <c r="MCZ9" s="61"/>
      <c r="MDA9" s="61"/>
      <c r="MDB9" s="61"/>
      <c r="MDC9" s="61"/>
      <c r="MDD9" s="61"/>
      <c r="MDE9" s="61"/>
      <c r="MDF9" s="61"/>
      <c r="MDG9" s="61"/>
      <c r="MDH9" s="61"/>
      <c r="MDI9" s="61"/>
      <c r="MDJ9" s="61"/>
      <c r="MDK9" s="61"/>
      <c r="MDL9" s="61"/>
      <c r="MDM9" s="61"/>
      <c r="MDN9" s="61"/>
      <c r="MDO9" s="61"/>
      <c r="MDP9" s="61"/>
      <c r="MDQ9" s="61"/>
      <c r="MDR9" s="61"/>
      <c r="MDS9" s="61"/>
      <c r="MDT9" s="61"/>
      <c r="MDU9" s="61"/>
      <c r="MDV9" s="61"/>
      <c r="MDW9" s="61"/>
      <c r="MDX9" s="61"/>
      <c r="MDY9" s="61"/>
      <c r="MDZ9" s="61"/>
      <c r="MEA9" s="61"/>
      <c r="MEB9" s="61"/>
      <c r="MEC9" s="61"/>
      <c r="MED9" s="61"/>
      <c r="MEE9" s="61"/>
      <c r="MEF9" s="61"/>
      <c r="MEG9" s="61"/>
      <c r="MEH9" s="61"/>
      <c r="MEI9" s="61"/>
      <c r="MEJ9" s="61"/>
      <c r="MEK9" s="61"/>
      <c r="MEL9" s="61"/>
      <c r="MEM9" s="61"/>
      <c r="MEN9" s="61"/>
      <c r="MEO9" s="61"/>
      <c r="MEP9" s="61"/>
      <c r="MEQ9" s="61"/>
      <c r="MER9" s="61"/>
      <c r="MES9" s="61"/>
      <c r="MET9" s="61"/>
      <c r="MEU9" s="61"/>
      <c r="MEV9" s="61"/>
      <c r="MEW9" s="61"/>
      <c r="MEX9" s="61"/>
      <c r="MEY9" s="61"/>
      <c r="MEZ9" s="61"/>
      <c r="MFA9" s="61"/>
      <c r="MFB9" s="61"/>
      <c r="MFC9" s="61"/>
      <c r="MFD9" s="61"/>
      <c r="MFE9" s="61"/>
      <c r="MFF9" s="61"/>
      <c r="MFG9" s="61"/>
      <c r="MFH9" s="61"/>
      <c r="MFI9" s="61"/>
      <c r="MFJ9" s="61"/>
      <c r="MFK9" s="61"/>
      <c r="MFL9" s="61"/>
      <c r="MFM9" s="61"/>
      <c r="MFN9" s="61"/>
      <c r="MFO9" s="61"/>
      <c r="MFP9" s="61"/>
      <c r="MFQ9" s="61"/>
      <c r="MFR9" s="61"/>
      <c r="MFS9" s="61"/>
      <c r="MFT9" s="61"/>
      <c r="MFU9" s="61"/>
      <c r="MFV9" s="61"/>
      <c r="MFW9" s="61"/>
      <c r="MFX9" s="61"/>
      <c r="MFY9" s="61"/>
      <c r="MFZ9" s="61"/>
      <c r="MGA9" s="61"/>
      <c r="MGB9" s="61"/>
      <c r="MGC9" s="61"/>
      <c r="MGD9" s="61"/>
      <c r="MGE9" s="61"/>
      <c r="MGF9" s="61"/>
      <c r="MGG9" s="61"/>
      <c r="MGH9" s="61"/>
      <c r="MGI9" s="61"/>
      <c r="MGJ9" s="61"/>
      <c r="MGK9" s="61"/>
      <c r="MGL9" s="61"/>
      <c r="MGM9" s="61"/>
      <c r="MGN9" s="61"/>
      <c r="MGO9" s="61"/>
      <c r="MGP9" s="61"/>
      <c r="MGQ9" s="61"/>
      <c r="MGR9" s="61"/>
      <c r="MGS9" s="61"/>
      <c r="MGT9" s="61"/>
      <c r="MGU9" s="61"/>
      <c r="MGV9" s="61"/>
      <c r="MGW9" s="61"/>
      <c r="MGX9" s="61"/>
      <c r="MGY9" s="61"/>
      <c r="MGZ9" s="61"/>
      <c r="MHA9" s="61"/>
      <c r="MHB9" s="61"/>
      <c r="MHC9" s="61"/>
      <c r="MHD9" s="61"/>
      <c r="MHE9" s="61"/>
      <c r="MHF9" s="61"/>
      <c r="MHG9" s="61"/>
      <c r="MHH9" s="61"/>
      <c r="MHI9" s="61"/>
      <c r="MHJ9" s="61"/>
      <c r="MHK9" s="61"/>
      <c r="MHL9" s="61"/>
      <c r="MHM9" s="61"/>
      <c r="MHN9" s="61"/>
      <c r="MHO9" s="61"/>
      <c r="MHP9" s="61"/>
      <c r="MHQ9" s="61"/>
      <c r="MHR9" s="61"/>
      <c r="MHS9" s="61"/>
      <c r="MHT9" s="61"/>
      <c r="MHU9" s="61"/>
      <c r="MHV9" s="61"/>
      <c r="MHW9" s="61"/>
      <c r="MHX9" s="61"/>
      <c r="MHY9" s="61"/>
      <c r="MHZ9" s="61"/>
      <c r="MIA9" s="61"/>
      <c r="MIB9" s="61"/>
      <c r="MIC9" s="61"/>
      <c r="MID9" s="61"/>
      <c r="MIE9" s="61"/>
      <c r="MIF9" s="61"/>
      <c r="MIG9" s="61"/>
      <c r="MIH9" s="61"/>
      <c r="MII9" s="61"/>
      <c r="MIJ9" s="61"/>
      <c r="MIK9" s="61"/>
      <c r="MIL9" s="61"/>
      <c r="MIM9" s="61"/>
      <c r="MIN9" s="61"/>
      <c r="MIO9" s="61"/>
      <c r="MIP9" s="61"/>
      <c r="MIQ9" s="61"/>
      <c r="MIR9" s="61"/>
      <c r="MIS9" s="61"/>
      <c r="MIT9" s="61"/>
      <c r="MIU9" s="61"/>
      <c r="MIV9" s="61"/>
      <c r="MIW9" s="61"/>
      <c r="MIX9" s="61"/>
      <c r="MIY9" s="61"/>
      <c r="MIZ9" s="61"/>
      <c r="MJA9" s="61"/>
      <c r="MJB9" s="61"/>
      <c r="MJC9" s="61"/>
      <c r="MJD9" s="61"/>
      <c r="MJE9" s="61"/>
      <c r="MJF9" s="61"/>
      <c r="MJG9" s="61"/>
      <c r="MJH9" s="61"/>
      <c r="MJI9" s="61"/>
      <c r="MJJ9" s="61"/>
      <c r="MJK9" s="61"/>
      <c r="MJL9" s="61"/>
      <c r="MJM9" s="61"/>
      <c r="MJN9" s="61"/>
      <c r="MJO9" s="61"/>
      <c r="MJP9" s="61"/>
      <c r="MJQ9" s="61"/>
      <c r="MJR9" s="61"/>
      <c r="MJS9" s="61"/>
      <c r="MJT9" s="61"/>
      <c r="MJU9" s="61"/>
      <c r="MJV9" s="61"/>
      <c r="MJW9" s="61"/>
      <c r="MJX9" s="61"/>
      <c r="MJY9" s="61"/>
      <c r="MJZ9" s="61"/>
      <c r="MKA9" s="61"/>
      <c r="MKB9" s="61"/>
      <c r="MKC9" s="61"/>
      <c r="MKD9" s="61"/>
      <c r="MKE9" s="61"/>
      <c r="MKF9" s="61"/>
      <c r="MKG9" s="61"/>
      <c r="MKH9" s="61"/>
      <c r="MKI9" s="61"/>
      <c r="MKJ9" s="61"/>
      <c r="MKK9" s="61"/>
      <c r="MKL9" s="61"/>
      <c r="MKM9" s="61"/>
      <c r="MKN9" s="61"/>
      <c r="MKO9" s="61"/>
      <c r="MKP9" s="61"/>
      <c r="MKQ9" s="61"/>
      <c r="MKR9" s="61"/>
      <c r="MKS9" s="61"/>
      <c r="MKT9" s="61"/>
      <c r="MKU9" s="61"/>
      <c r="MKV9" s="61"/>
      <c r="MKW9" s="61"/>
      <c r="MKX9" s="61"/>
      <c r="MKY9" s="61"/>
      <c r="MKZ9" s="61"/>
      <c r="MLA9" s="61"/>
      <c r="MLB9" s="61"/>
      <c r="MLC9" s="61"/>
      <c r="MLD9" s="61"/>
      <c r="MLE9" s="61"/>
      <c r="MLF9" s="61"/>
      <c r="MLG9" s="61"/>
      <c r="MLH9" s="61"/>
      <c r="MLI9" s="61"/>
      <c r="MLJ9" s="61"/>
      <c r="MLK9" s="61"/>
      <c r="MLL9" s="61"/>
      <c r="MLM9" s="61"/>
      <c r="MLN9" s="61"/>
      <c r="MLO9" s="61"/>
      <c r="MLP9" s="61"/>
      <c r="MLQ9" s="61"/>
      <c r="MLR9" s="61"/>
      <c r="MLS9" s="61"/>
      <c r="MLT9" s="61"/>
      <c r="MLU9" s="61"/>
      <c r="MLV9" s="61"/>
      <c r="MLW9" s="61"/>
      <c r="MLX9" s="61"/>
      <c r="MLY9" s="61"/>
      <c r="MLZ9" s="61"/>
      <c r="MMA9" s="61"/>
      <c r="MMB9" s="61"/>
      <c r="MMC9" s="61"/>
      <c r="MMD9" s="61"/>
      <c r="MME9" s="61"/>
      <c r="MMF9" s="61"/>
      <c r="MMG9" s="61"/>
      <c r="MMH9" s="61"/>
      <c r="MMI9" s="61"/>
      <c r="MMJ9" s="61"/>
      <c r="MMK9" s="61"/>
      <c r="MML9" s="61"/>
      <c r="MMM9" s="61"/>
      <c r="MMN9" s="61"/>
      <c r="MMO9" s="61"/>
      <c r="MMP9" s="61"/>
      <c r="MMQ9" s="61"/>
      <c r="MMR9" s="61"/>
      <c r="MMS9" s="61"/>
      <c r="MMT9" s="61"/>
      <c r="MMU9" s="61"/>
      <c r="MMV9" s="61"/>
      <c r="MMW9" s="61"/>
      <c r="MMX9" s="61"/>
      <c r="MMY9" s="61"/>
      <c r="MMZ9" s="61"/>
      <c r="MNA9" s="61"/>
      <c r="MNB9" s="61"/>
      <c r="MNC9" s="61"/>
      <c r="MND9" s="61"/>
      <c r="MNE9" s="61"/>
      <c r="MNF9" s="61"/>
      <c r="MNG9" s="61"/>
      <c r="MNH9" s="61"/>
      <c r="MNI9" s="61"/>
      <c r="MNJ9" s="61"/>
      <c r="MNK9" s="61"/>
      <c r="MNL9" s="61"/>
      <c r="MNM9" s="61"/>
      <c r="MNN9" s="61"/>
      <c r="MNO9" s="61"/>
      <c r="MNP9" s="61"/>
      <c r="MNQ9" s="61"/>
      <c r="MNR9" s="61"/>
      <c r="MNS9" s="61"/>
      <c r="MNT9" s="61"/>
      <c r="MNU9" s="61"/>
      <c r="MNV9" s="61"/>
      <c r="MNW9" s="61"/>
      <c r="MNX9" s="61"/>
      <c r="MNY9" s="61"/>
      <c r="MNZ9" s="61"/>
      <c r="MOA9" s="61"/>
      <c r="MOB9" s="61"/>
      <c r="MOC9" s="61"/>
      <c r="MOD9" s="61"/>
      <c r="MOE9" s="61"/>
      <c r="MOF9" s="61"/>
      <c r="MOG9" s="61"/>
      <c r="MOH9" s="61"/>
      <c r="MOI9" s="61"/>
      <c r="MOJ9" s="61"/>
      <c r="MOK9" s="61"/>
      <c r="MOL9" s="61"/>
      <c r="MOM9" s="61"/>
      <c r="MON9" s="61"/>
      <c r="MOO9" s="61"/>
      <c r="MOP9" s="61"/>
      <c r="MOQ9" s="61"/>
      <c r="MOR9" s="61"/>
      <c r="MOS9" s="61"/>
      <c r="MOT9" s="61"/>
      <c r="MOU9" s="61"/>
      <c r="MOV9" s="61"/>
      <c r="MOW9" s="61"/>
      <c r="MOX9" s="61"/>
      <c r="MOY9" s="61"/>
      <c r="MOZ9" s="61"/>
      <c r="MPA9" s="61"/>
      <c r="MPB9" s="61"/>
      <c r="MPC9" s="61"/>
      <c r="MPD9" s="61"/>
      <c r="MPE9" s="61"/>
      <c r="MPF9" s="61"/>
      <c r="MPG9" s="61"/>
      <c r="MPH9" s="61"/>
      <c r="MPI9" s="61"/>
      <c r="MPJ9" s="61"/>
      <c r="MPK9" s="61"/>
      <c r="MPL9" s="61"/>
      <c r="MPM9" s="61"/>
      <c r="MPN9" s="61"/>
      <c r="MPO9" s="61"/>
      <c r="MPP9" s="61"/>
      <c r="MPQ9" s="61"/>
      <c r="MPR9" s="61"/>
      <c r="MPS9" s="61"/>
      <c r="MPT9" s="61"/>
      <c r="MPU9" s="61"/>
      <c r="MPV9" s="61"/>
      <c r="MPW9" s="61"/>
      <c r="MPX9" s="61"/>
      <c r="MPY9" s="61"/>
      <c r="MPZ9" s="61"/>
      <c r="MQA9" s="61"/>
      <c r="MQB9" s="61"/>
      <c r="MQC9" s="61"/>
      <c r="MQD9" s="61"/>
      <c r="MQE9" s="61"/>
      <c r="MQF9" s="61"/>
      <c r="MQG9" s="61"/>
      <c r="MQH9" s="61"/>
      <c r="MQI9" s="61"/>
      <c r="MQJ9" s="61"/>
      <c r="MQK9" s="61"/>
      <c r="MQL9" s="61"/>
      <c r="MQM9" s="61"/>
      <c r="MQN9" s="61"/>
      <c r="MQO9" s="61"/>
      <c r="MQP9" s="61"/>
      <c r="MQQ9" s="61"/>
      <c r="MQR9" s="61"/>
      <c r="MQS9" s="61"/>
      <c r="MQT9" s="61"/>
      <c r="MQU9" s="61"/>
      <c r="MQV9" s="61"/>
      <c r="MQW9" s="61"/>
      <c r="MQX9" s="61"/>
      <c r="MQY9" s="61"/>
      <c r="MQZ9" s="61"/>
      <c r="MRA9" s="61"/>
      <c r="MRB9" s="61"/>
      <c r="MRC9" s="61"/>
      <c r="MRD9" s="61"/>
      <c r="MRE9" s="61"/>
      <c r="MRF9" s="61"/>
      <c r="MRG9" s="61"/>
      <c r="MRH9" s="61"/>
      <c r="MRI9" s="61"/>
      <c r="MRJ9" s="61"/>
      <c r="MRK9" s="61"/>
      <c r="MRL9" s="61"/>
      <c r="MRM9" s="61"/>
      <c r="MRN9" s="61"/>
      <c r="MRO9" s="61"/>
      <c r="MRP9" s="61"/>
      <c r="MRQ9" s="61"/>
      <c r="MRR9" s="61"/>
      <c r="MRS9" s="61"/>
      <c r="MRT9" s="61"/>
      <c r="MRU9" s="61"/>
      <c r="MRV9" s="61"/>
      <c r="MRW9" s="61"/>
      <c r="MRX9" s="61"/>
      <c r="MRY9" s="61"/>
      <c r="MRZ9" s="61"/>
      <c r="MSA9" s="61"/>
      <c r="MSB9" s="61"/>
      <c r="MSC9" s="61"/>
      <c r="MSD9" s="61"/>
      <c r="MSE9" s="61"/>
      <c r="MSF9" s="61"/>
      <c r="MSG9" s="61"/>
      <c r="MSH9" s="61"/>
      <c r="MSI9" s="61"/>
      <c r="MSJ9" s="61"/>
      <c r="MSK9" s="61"/>
      <c r="MSL9" s="61"/>
      <c r="MSM9" s="61"/>
      <c r="MSN9" s="61"/>
      <c r="MSO9" s="61"/>
      <c r="MSP9" s="61"/>
      <c r="MSQ9" s="61"/>
      <c r="MSR9" s="61"/>
      <c r="MSS9" s="61"/>
      <c r="MST9" s="61"/>
      <c r="MSU9" s="61"/>
      <c r="MSV9" s="61"/>
      <c r="MSW9" s="61"/>
      <c r="MSX9" s="61"/>
      <c r="MSY9" s="61"/>
      <c r="MSZ9" s="61"/>
      <c r="MTA9" s="61"/>
      <c r="MTB9" s="61"/>
      <c r="MTC9" s="61"/>
      <c r="MTD9" s="61"/>
      <c r="MTE9" s="61"/>
      <c r="MTF9" s="61"/>
      <c r="MTG9" s="61"/>
      <c r="MTH9" s="61"/>
      <c r="MTI9" s="61"/>
      <c r="MTJ9" s="61"/>
      <c r="MTK9" s="61"/>
      <c r="MTL9" s="61"/>
      <c r="MTM9" s="61"/>
      <c r="MTN9" s="61"/>
      <c r="MTO9" s="61"/>
      <c r="MTP9" s="61"/>
      <c r="MTQ9" s="61"/>
      <c r="MTR9" s="61"/>
      <c r="MTS9" s="61"/>
      <c r="MTT9" s="61"/>
      <c r="MTU9" s="61"/>
      <c r="MTV9" s="61"/>
      <c r="MTW9" s="61"/>
      <c r="MTX9" s="61"/>
      <c r="MTY9" s="61"/>
      <c r="MTZ9" s="61"/>
      <c r="MUA9" s="61"/>
      <c r="MUB9" s="61"/>
      <c r="MUC9" s="61"/>
      <c r="MUD9" s="61"/>
      <c r="MUE9" s="61"/>
      <c r="MUF9" s="61"/>
      <c r="MUG9" s="61"/>
      <c r="MUH9" s="61"/>
      <c r="MUI9" s="61"/>
      <c r="MUJ9" s="61"/>
      <c r="MUK9" s="61"/>
      <c r="MUL9" s="61"/>
      <c r="MUM9" s="61"/>
      <c r="MUN9" s="61"/>
      <c r="MUO9" s="61"/>
      <c r="MUP9" s="61"/>
      <c r="MUQ9" s="61"/>
      <c r="MUR9" s="61"/>
      <c r="MUS9" s="61"/>
      <c r="MUT9" s="61"/>
      <c r="MUU9" s="61"/>
      <c r="MUV9" s="61"/>
      <c r="MUW9" s="61"/>
      <c r="MUX9" s="61"/>
      <c r="MUY9" s="61"/>
      <c r="MUZ9" s="61"/>
      <c r="MVA9" s="61"/>
      <c r="MVB9" s="61"/>
      <c r="MVC9" s="61"/>
      <c r="MVD9" s="61"/>
      <c r="MVE9" s="61"/>
      <c r="MVF9" s="61"/>
      <c r="MVG9" s="61"/>
      <c r="MVH9" s="61"/>
      <c r="MVI9" s="61"/>
      <c r="MVJ9" s="61"/>
      <c r="MVK9" s="61"/>
      <c r="MVL9" s="61"/>
      <c r="MVM9" s="61"/>
      <c r="MVN9" s="61"/>
      <c r="MVO9" s="61"/>
      <c r="MVP9" s="61"/>
      <c r="MVQ9" s="61"/>
      <c r="MVR9" s="61"/>
      <c r="MVS9" s="61"/>
      <c r="MVT9" s="61"/>
      <c r="MVU9" s="61"/>
      <c r="MVV9" s="61"/>
      <c r="MVW9" s="61"/>
      <c r="MVX9" s="61"/>
      <c r="MVY9" s="61"/>
      <c r="MVZ9" s="61"/>
      <c r="MWA9" s="61"/>
      <c r="MWB9" s="61"/>
      <c r="MWC9" s="61"/>
      <c r="MWD9" s="61"/>
      <c r="MWE9" s="61"/>
      <c r="MWF9" s="61"/>
      <c r="MWG9" s="61"/>
      <c r="MWH9" s="61"/>
      <c r="MWI9" s="61"/>
      <c r="MWJ9" s="61"/>
      <c r="MWK9" s="61"/>
      <c r="MWL9" s="61"/>
      <c r="MWM9" s="61"/>
      <c r="MWN9" s="61"/>
      <c r="MWO9" s="61"/>
      <c r="MWP9" s="61"/>
      <c r="MWQ9" s="61"/>
      <c r="MWR9" s="61"/>
      <c r="MWS9" s="61"/>
      <c r="MWT9" s="61"/>
      <c r="MWU9" s="61"/>
      <c r="MWV9" s="61"/>
      <c r="MWW9" s="61"/>
      <c r="MWX9" s="61"/>
      <c r="MWY9" s="61"/>
      <c r="MWZ9" s="61"/>
      <c r="MXA9" s="61"/>
      <c r="MXB9" s="61"/>
      <c r="MXC9" s="61"/>
      <c r="MXD9" s="61"/>
      <c r="MXE9" s="61"/>
      <c r="MXF9" s="61"/>
      <c r="MXG9" s="61"/>
      <c r="MXH9" s="61"/>
      <c r="MXI9" s="61"/>
      <c r="MXJ9" s="61"/>
      <c r="MXK9" s="61"/>
      <c r="MXL9" s="61"/>
      <c r="MXM9" s="61"/>
      <c r="MXN9" s="61"/>
      <c r="MXO9" s="61"/>
      <c r="MXP9" s="61"/>
      <c r="MXQ9" s="61"/>
      <c r="MXR9" s="61"/>
      <c r="MXS9" s="61"/>
      <c r="MXT9" s="61"/>
      <c r="MXU9" s="61"/>
      <c r="MXV9" s="61"/>
      <c r="MXW9" s="61"/>
      <c r="MXX9" s="61"/>
      <c r="MXY9" s="61"/>
      <c r="MXZ9" s="61"/>
      <c r="MYA9" s="61"/>
      <c r="MYB9" s="61"/>
      <c r="MYC9" s="61"/>
      <c r="MYD9" s="61"/>
      <c r="MYE9" s="61"/>
      <c r="MYF9" s="61"/>
      <c r="MYG9" s="61"/>
      <c r="MYH9" s="61"/>
      <c r="MYI9" s="61"/>
      <c r="MYJ9" s="61"/>
      <c r="MYK9" s="61"/>
      <c r="MYL9" s="61"/>
      <c r="MYM9" s="61"/>
      <c r="MYN9" s="61"/>
      <c r="MYO9" s="61"/>
      <c r="MYP9" s="61"/>
      <c r="MYQ9" s="61"/>
      <c r="MYR9" s="61"/>
      <c r="MYS9" s="61"/>
      <c r="MYT9" s="61"/>
      <c r="MYU9" s="61"/>
      <c r="MYV9" s="61"/>
      <c r="MYW9" s="61"/>
      <c r="MYX9" s="61"/>
      <c r="MYY9" s="61"/>
      <c r="MYZ9" s="61"/>
      <c r="MZA9" s="61"/>
      <c r="MZB9" s="61"/>
      <c r="MZC9" s="61"/>
      <c r="MZD9" s="61"/>
      <c r="MZE9" s="61"/>
      <c r="MZF9" s="61"/>
      <c r="MZG9" s="61"/>
      <c r="MZH9" s="61"/>
      <c r="MZI9" s="61"/>
      <c r="MZJ9" s="61"/>
      <c r="MZK9" s="61"/>
      <c r="MZL9" s="61"/>
      <c r="MZM9" s="61"/>
      <c r="MZN9" s="61"/>
      <c r="MZO9" s="61"/>
      <c r="MZP9" s="61"/>
      <c r="MZQ9" s="61"/>
      <c r="MZR9" s="61"/>
      <c r="MZS9" s="61"/>
      <c r="MZT9" s="61"/>
      <c r="MZU9" s="61"/>
      <c r="MZV9" s="61"/>
      <c r="MZW9" s="61"/>
      <c r="MZX9" s="61"/>
      <c r="MZY9" s="61"/>
      <c r="MZZ9" s="61"/>
      <c r="NAA9" s="61"/>
      <c r="NAB9" s="61"/>
      <c r="NAC9" s="61"/>
      <c r="NAD9" s="61"/>
      <c r="NAE9" s="61"/>
      <c r="NAF9" s="61"/>
      <c r="NAG9" s="61"/>
      <c r="NAH9" s="61"/>
      <c r="NAI9" s="61"/>
      <c r="NAJ9" s="61"/>
      <c r="NAK9" s="61"/>
      <c r="NAL9" s="61"/>
      <c r="NAM9" s="61"/>
      <c r="NAN9" s="61"/>
      <c r="NAO9" s="61"/>
      <c r="NAP9" s="61"/>
      <c r="NAQ9" s="61"/>
      <c r="NAR9" s="61"/>
      <c r="NAS9" s="61"/>
      <c r="NAT9" s="61"/>
      <c r="NAU9" s="61"/>
      <c r="NAV9" s="61"/>
      <c r="NAW9" s="61"/>
      <c r="NAX9" s="61"/>
      <c r="NAY9" s="61"/>
      <c r="NAZ9" s="61"/>
      <c r="NBA9" s="61"/>
      <c r="NBB9" s="61"/>
      <c r="NBC9" s="61"/>
      <c r="NBD9" s="61"/>
      <c r="NBE9" s="61"/>
      <c r="NBF9" s="61"/>
      <c r="NBG9" s="61"/>
      <c r="NBH9" s="61"/>
      <c r="NBI9" s="61"/>
      <c r="NBJ9" s="61"/>
      <c r="NBK9" s="61"/>
      <c r="NBL9" s="61"/>
      <c r="NBM9" s="61"/>
      <c r="NBN9" s="61"/>
      <c r="NBO9" s="61"/>
      <c r="NBP9" s="61"/>
      <c r="NBQ9" s="61"/>
      <c r="NBR9" s="61"/>
      <c r="NBS9" s="61"/>
      <c r="NBT9" s="61"/>
      <c r="NBU9" s="61"/>
      <c r="NBV9" s="61"/>
      <c r="NBW9" s="61"/>
      <c r="NBX9" s="61"/>
      <c r="NBY9" s="61"/>
      <c r="NBZ9" s="61"/>
      <c r="NCA9" s="61"/>
      <c r="NCB9" s="61"/>
      <c r="NCC9" s="61"/>
      <c r="NCD9" s="61"/>
      <c r="NCE9" s="61"/>
      <c r="NCF9" s="61"/>
      <c r="NCG9" s="61"/>
      <c r="NCH9" s="61"/>
      <c r="NCI9" s="61"/>
      <c r="NCJ9" s="61"/>
      <c r="NCK9" s="61"/>
      <c r="NCL9" s="61"/>
      <c r="NCM9" s="61"/>
      <c r="NCN9" s="61"/>
      <c r="NCO9" s="61"/>
      <c r="NCP9" s="61"/>
      <c r="NCQ9" s="61"/>
      <c r="NCR9" s="61"/>
      <c r="NCS9" s="61"/>
      <c r="NCT9" s="61"/>
      <c r="NCU9" s="61"/>
      <c r="NCV9" s="61"/>
      <c r="NCW9" s="61"/>
      <c r="NCX9" s="61"/>
      <c r="NCY9" s="61"/>
      <c r="NCZ9" s="61"/>
      <c r="NDA9" s="61"/>
      <c r="NDB9" s="61"/>
      <c r="NDC9" s="61"/>
      <c r="NDD9" s="61"/>
      <c r="NDE9" s="61"/>
      <c r="NDF9" s="61"/>
      <c r="NDG9" s="61"/>
      <c r="NDH9" s="61"/>
      <c r="NDI9" s="61"/>
      <c r="NDJ9" s="61"/>
      <c r="NDK9" s="61"/>
      <c r="NDL9" s="61"/>
      <c r="NDM9" s="61"/>
      <c r="NDN9" s="61"/>
      <c r="NDO9" s="61"/>
      <c r="NDP9" s="61"/>
      <c r="NDQ9" s="61"/>
      <c r="NDR9" s="61"/>
      <c r="NDS9" s="61"/>
      <c r="NDT9" s="61"/>
      <c r="NDU9" s="61"/>
      <c r="NDV9" s="61"/>
      <c r="NDW9" s="61"/>
      <c r="NDX9" s="61"/>
      <c r="NDY9" s="61"/>
      <c r="NDZ9" s="61"/>
      <c r="NEA9" s="61"/>
      <c r="NEB9" s="61"/>
      <c r="NEC9" s="61"/>
      <c r="NED9" s="61"/>
      <c r="NEE9" s="61"/>
      <c r="NEF9" s="61"/>
      <c r="NEG9" s="61"/>
      <c r="NEH9" s="61"/>
      <c r="NEI9" s="61"/>
      <c r="NEJ9" s="61"/>
      <c r="NEK9" s="61"/>
      <c r="NEL9" s="61"/>
      <c r="NEM9" s="61"/>
      <c r="NEN9" s="61"/>
      <c r="NEO9" s="61"/>
      <c r="NEP9" s="61"/>
      <c r="NEQ9" s="61"/>
      <c r="NER9" s="61"/>
      <c r="NES9" s="61"/>
      <c r="NET9" s="61"/>
      <c r="NEU9" s="61"/>
      <c r="NEV9" s="61"/>
      <c r="NEW9" s="61"/>
      <c r="NEX9" s="61"/>
      <c r="NEY9" s="61"/>
      <c r="NEZ9" s="61"/>
      <c r="NFA9" s="61"/>
      <c r="NFB9" s="61"/>
      <c r="NFC9" s="61"/>
      <c r="NFD9" s="61"/>
      <c r="NFE9" s="61"/>
      <c r="NFF9" s="61"/>
      <c r="NFG9" s="61"/>
      <c r="NFH9" s="61"/>
      <c r="NFI9" s="61"/>
      <c r="NFJ9" s="61"/>
      <c r="NFK9" s="61"/>
      <c r="NFL9" s="61"/>
      <c r="NFM9" s="61"/>
      <c r="NFN9" s="61"/>
      <c r="NFO9" s="61"/>
      <c r="NFP9" s="61"/>
      <c r="NFQ9" s="61"/>
      <c r="NFR9" s="61"/>
      <c r="NFS9" s="61"/>
      <c r="NFT9" s="61"/>
      <c r="NFU9" s="61"/>
      <c r="NFV9" s="61"/>
      <c r="NFW9" s="61"/>
      <c r="NFX9" s="61"/>
      <c r="NFY9" s="61"/>
      <c r="NFZ9" s="61"/>
      <c r="NGA9" s="61"/>
      <c r="NGB9" s="61"/>
      <c r="NGC9" s="61"/>
      <c r="NGD9" s="61"/>
      <c r="NGE9" s="61"/>
      <c r="NGF9" s="61"/>
      <c r="NGG9" s="61"/>
      <c r="NGH9" s="61"/>
      <c r="NGI9" s="61"/>
      <c r="NGJ9" s="61"/>
      <c r="NGK9" s="61"/>
      <c r="NGL9" s="61"/>
      <c r="NGM9" s="61"/>
      <c r="NGN9" s="61"/>
      <c r="NGO9" s="61"/>
      <c r="NGP9" s="61"/>
      <c r="NGQ9" s="61"/>
      <c r="NGR9" s="61"/>
      <c r="NGS9" s="61"/>
      <c r="NGT9" s="61"/>
      <c r="NGU9" s="61"/>
      <c r="NGV9" s="61"/>
      <c r="NGW9" s="61"/>
      <c r="NGX9" s="61"/>
      <c r="NGY9" s="61"/>
      <c r="NGZ9" s="61"/>
      <c r="NHA9" s="61"/>
      <c r="NHB9" s="61"/>
      <c r="NHC9" s="61"/>
      <c r="NHD9" s="61"/>
      <c r="NHE9" s="61"/>
      <c r="NHF9" s="61"/>
      <c r="NHG9" s="61"/>
      <c r="NHH9" s="61"/>
      <c r="NHI9" s="61"/>
      <c r="NHJ9" s="61"/>
      <c r="NHK9" s="61"/>
      <c r="NHL9" s="61"/>
      <c r="NHM9" s="61"/>
      <c r="NHN9" s="61"/>
      <c r="NHO9" s="61"/>
      <c r="NHP9" s="61"/>
      <c r="NHQ9" s="61"/>
      <c r="NHR9" s="61"/>
      <c r="NHS9" s="61"/>
      <c r="NHT9" s="61"/>
      <c r="NHU9" s="61"/>
      <c r="NHV9" s="61"/>
      <c r="NHW9" s="61"/>
      <c r="NHX9" s="61"/>
      <c r="NHY9" s="61"/>
      <c r="NHZ9" s="61"/>
      <c r="NIA9" s="61"/>
      <c r="NIB9" s="61"/>
      <c r="NIC9" s="61"/>
      <c r="NID9" s="61"/>
      <c r="NIE9" s="61"/>
      <c r="NIF9" s="61"/>
      <c r="NIG9" s="61"/>
      <c r="NIH9" s="61"/>
      <c r="NII9" s="61"/>
      <c r="NIJ9" s="61"/>
      <c r="NIK9" s="61"/>
      <c r="NIL9" s="61"/>
      <c r="NIM9" s="61"/>
      <c r="NIN9" s="61"/>
      <c r="NIO9" s="61"/>
      <c r="NIP9" s="61"/>
      <c r="NIQ9" s="61"/>
      <c r="NIR9" s="61"/>
      <c r="NIS9" s="61"/>
      <c r="NIT9" s="61"/>
      <c r="NIU9" s="61"/>
      <c r="NIV9" s="61"/>
      <c r="NIW9" s="61"/>
      <c r="NIX9" s="61"/>
      <c r="NIY9" s="61"/>
      <c r="NIZ9" s="61"/>
      <c r="NJA9" s="61"/>
      <c r="NJB9" s="61"/>
      <c r="NJC9" s="61"/>
      <c r="NJD9" s="61"/>
      <c r="NJE9" s="61"/>
      <c r="NJF9" s="61"/>
      <c r="NJG9" s="61"/>
      <c r="NJH9" s="61"/>
      <c r="NJI9" s="61"/>
      <c r="NJJ9" s="61"/>
      <c r="NJK9" s="61"/>
      <c r="NJL9" s="61"/>
      <c r="NJM9" s="61"/>
      <c r="NJN9" s="61"/>
      <c r="NJO9" s="61"/>
      <c r="NJP9" s="61"/>
      <c r="NJQ9" s="61"/>
      <c r="NJR9" s="61"/>
      <c r="NJS9" s="61"/>
      <c r="NJT9" s="61"/>
      <c r="NJU9" s="61"/>
      <c r="NJV9" s="61"/>
      <c r="NJW9" s="61"/>
      <c r="NJX9" s="61"/>
      <c r="NJY9" s="61"/>
      <c r="NJZ9" s="61"/>
      <c r="NKA9" s="61"/>
      <c r="NKB9" s="61"/>
      <c r="NKC9" s="61"/>
      <c r="NKD9" s="61"/>
      <c r="NKE9" s="61"/>
      <c r="NKF9" s="61"/>
      <c r="NKG9" s="61"/>
      <c r="NKH9" s="61"/>
      <c r="NKI9" s="61"/>
      <c r="NKJ9" s="61"/>
      <c r="NKK9" s="61"/>
      <c r="NKL9" s="61"/>
      <c r="NKM9" s="61"/>
      <c r="NKN9" s="61"/>
      <c r="NKO9" s="61"/>
      <c r="NKP9" s="61"/>
      <c r="NKQ9" s="61"/>
      <c r="NKR9" s="61"/>
      <c r="NKS9" s="61"/>
      <c r="NKT9" s="61"/>
      <c r="NKU9" s="61"/>
      <c r="NKV9" s="61"/>
      <c r="NKW9" s="61"/>
      <c r="NKX9" s="61"/>
      <c r="NKY9" s="61"/>
      <c r="NKZ9" s="61"/>
      <c r="NLA9" s="61"/>
      <c r="NLB9" s="61"/>
      <c r="NLC9" s="61"/>
      <c r="NLD9" s="61"/>
      <c r="NLE9" s="61"/>
      <c r="NLF9" s="61"/>
      <c r="NLG9" s="61"/>
      <c r="NLH9" s="61"/>
      <c r="NLI9" s="61"/>
      <c r="NLJ9" s="61"/>
      <c r="NLK9" s="61"/>
      <c r="NLL9" s="61"/>
      <c r="NLM9" s="61"/>
      <c r="NLN9" s="61"/>
      <c r="NLO9" s="61"/>
      <c r="NLP9" s="61"/>
      <c r="NLQ9" s="61"/>
      <c r="NLR9" s="61"/>
      <c r="NLS9" s="61"/>
      <c r="NLT9" s="61"/>
      <c r="NLU9" s="61"/>
      <c r="NLV9" s="61"/>
      <c r="NLW9" s="61"/>
      <c r="NLX9" s="61"/>
      <c r="NLY9" s="61"/>
      <c r="NLZ9" s="61"/>
      <c r="NMA9" s="61"/>
      <c r="NMB9" s="61"/>
      <c r="NMC9" s="61"/>
      <c r="NMD9" s="61"/>
      <c r="NME9" s="61"/>
      <c r="NMF9" s="61"/>
      <c r="NMG9" s="61"/>
      <c r="NMH9" s="61"/>
      <c r="NMI9" s="61"/>
      <c r="NMJ9" s="61"/>
      <c r="NMK9" s="61"/>
      <c r="NML9" s="61"/>
      <c r="NMM9" s="61"/>
      <c r="NMN9" s="61"/>
      <c r="NMO9" s="61"/>
      <c r="NMP9" s="61"/>
      <c r="NMQ9" s="61"/>
      <c r="NMR9" s="61"/>
      <c r="NMS9" s="61"/>
      <c r="NMT9" s="61"/>
      <c r="NMU9" s="61"/>
      <c r="NMV9" s="61"/>
      <c r="NMW9" s="61"/>
      <c r="NMX9" s="61"/>
      <c r="NMY9" s="61"/>
      <c r="NMZ9" s="61"/>
      <c r="NNA9" s="61"/>
      <c r="NNB9" s="61"/>
      <c r="NNC9" s="61"/>
      <c r="NND9" s="61"/>
      <c r="NNE9" s="61"/>
      <c r="NNF9" s="61"/>
      <c r="NNG9" s="61"/>
      <c r="NNH9" s="61"/>
      <c r="NNI9" s="61"/>
      <c r="NNJ9" s="61"/>
      <c r="NNK9" s="61"/>
      <c r="NNL9" s="61"/>
      <c r="NNM9" s="61"/>
      <c r="NNN9" s="61"/>
      <c r="NNO9" s="61"/>
      <c r="NNP9" s="61"/>
      <c r="NNQ9" s="61"/>
      <c r="NNR9" s="61"/>
      <c r="NNS9" s="61"/>
      <c r="NNT9" s="61"/>
      <c r="NNU9" s="61"/>
      <c r="NNV9" s="61"/>
      <c r="NNW9" s="61"/>
      <c r="NNX9" s="61"/>
      <c r="NNY9" s="61"/>
      <c r="NNZ9" s="61"/>
      <c r="NOA9" s="61"/>
      <c r="NOB9" s="61"/>
      <c r="NOC9" s="61"/>
      <c r="NOD9" s="61"/>
      <c r="NOE9" s="61"/>
      <c r="NOF9" s="61"/>
      <c r="NOG9" s="61"/>
      <c r="NOH9" s="61"/>
      <c r="NOI9" s="61"/>
      <c r="NOJ9" s="61"/>
      <c r="NOK9" s="61"/>
      <c r="NOL9" s="61"/>
      <c r="NOM9" s="61"/>
      <c r="NON9" s="61"/>
      <c r="NOO9" s="61"/>
      <c r="NOP9" s="61"/>
      <c r="NOQ9" s="61"/>
      <c r="NOR9" s="61"/>
      <c r="NOS9" s="61"/>
      <c r="NOT9" s="61"/>
      <c r="NOU9" s="61"/>
      <c r="NOV9" s="61"/>
      <c r="NOW9" s="61"/>
      <c r="NOX9" s="61"/>
      <c r="NOY9" s="61"/>
      <c r="NOZ9" s="61"/>
      <c r="NPA9" s="61"/>
      <c r="NPB9" s="61"/>
      <c r="NPC9" s="61"/>
      <c r="NPD9" s="61"/>
      <c r="NPE9" s="61"/>
      <c r="NPF9" s="61"/>
      <c r="NPG9" s="61"/>
      <c r="NPH9" s="61"/>
      <c r="NPI9" s="61"/>
      <c r="NPJ9" s="61"/>
      <c r="NPK9" s="61"/>
      <c r="NPL9" s="61"/>
      <c r="NPM9" s="61"/>
      <c r="NPN9" s="61"/>
      <c r="NPO9" s="61"/>
      <c r="NPP9" s="61"/>
      <c r="NPQ9" s="61"/>
      <c r="NPR9" s="61"/>
      <c r="NPS9" s="61"/>
      <c r="NPT9" s="61"/>
      <c r="NPU9" s="61"/>
      <c r="NPV9" s="61"/>
      <c r="NPW9" s="61"/>
      <c r="NPX9" s="61"/>
      <c r="NPY9" s="61"/>
      <c r="NPZ9" s="61"/>
      <c r="NQA9" s="61"/>
      <c r="NQB9" s="61"/>
      <c r="NQC9" s="61"/>
      <c r="NQD9" s="61"/>
      <c r="NQE9" s="61"/>
      <c r="NQF9" s="61"/>
      <c r="NQG9" s="61"/>
      <c r="NQH9" s="61"/>
      <c r="NQI9" s="61"/>
      <c r="NQJ9" s="61"/>
      <c r="NQK9" s="61"/>
      <c r="NQL9" s="61"/>
      <c r="NQM9" s="61"/>
      <c r="NQN9" s="61"/>
      <c r="NQO9" s="61"/>
      <c r="NQP9" s="61"/>
      <c r="NQQ9" s="61"/>
      <c r="NQR9" s="61"/>
      <c r="NQS9" s="61"/>
      <c r="NQT9" s="61"/>
      <c r="NQU9" s="61"/>
      <c r="NQV9" s="61"/>
      <c r="NQW9" s="61"/>
      <c r="NQX9" s="61"/>
      <c r="NQY9" s="61"/>
      <c r="NQZ9" s="61"/>
      <c r="NRA9" s="61"/>
      <c r="NRB9" s="61"/>
      <c r="NRC9" s="61"/>
      <c r="NRD9" s="61"/>
      <c r="NRE9" s="61"/>
      <c r="NRF9" s="61"/>
      <c r="NRG9" s="61"/>
      <c r="NRH9" s="61"/>
      <c r="NRI9" s="61"/>
      <c r="NRJ9" s="61"/>
      <c r="NRK9" s="61"/>
      <c r="NRL9" s="61"/>
      <c r="NRM9" s="61"/>
      <c r="NRN9" s="61"/>
      <c r="NRO9" s="61"/>
      <c r="NRP9" s="61"/>
      <c r="NRQ9" s="61"/>
      <c r="NRR9" s="61"/>
      <c r="NRS9" s="61"/>
      <c r="NRT9" s="61"/>
      <c r="NRU9" s="61"/>
      <c r="NRV9" s="61"/>
      <c r="NRW9" s="61"/>
      <c r="NRX9" s="61"/>
      <c r="NRY9" s="61"/>
      <c r="NRZ9" s="61"/>
      <c r="NSA9" s="61"/>
      <c r="NSB9" s="61"/>
      <c r="NSC9" s="61"/>
      <c r="NSD9" s="61"/>
      <c r="NSE9" s="61"/>
      <c r="NSF9" s="61"/>
      <c r="NSG9" s="61"/>
      <c r="NSH9" s="61"/>
      <c r="NSI9" s="61"/>
      <c r="NSJ9" s="61"/>
      <c r="NSK9" s="61"/>
      <c r="NSL9" s="61"/>
      <c r="NSM9" s="61"/>
      <c r="NSN9" s="61"/>
      <c r="NSO9" s="61"/>
      <c r="NSP9" s="61"/>
      <c r="NSQ9" s="61"/>
      <c r="NSR9" s="61"/>
      <c r="NSS9" s="61"/>
      <c r="NST9" s="61"/>
      <c r="NSU9" s="61"/>
      <c r="NSV9" s="61"/>
      <c r="NSW9" s="61"/>
      <c r="NSX9" s="61"/>
      <c r="NSY9" s="61"/>
      <c r="NSZ9" s="61"/>
      <c r="NTA9" s="61"/>
      <c r="NTB9" s="61"/>
      <c r="NTC9" s="61"/>
      <c r="NTD9" s="61"/>
      <c r="NTE9" s="61"/>
      <c r="NTF9" s="61"/>
      <c r="NTG9" s="61"/>
      <c r="NTH9" s="61"/>
      <c r="NTI9" s="61"/>
      <c r="NTJ9" s="61"/>
      <c r="NTK9" s="61"/>
      <c r="NTL9" s="61"/>
      <c r="NTM9" s="61"/>
      <c r="NTN9" s="61"/>
      <c r="NTO9" s="61"/>
      <c r="NTP9" s="61"/>
      <c r="NTQ9" s="61"/>
      <c r="NTR9" s="61"/>
      <c r="NTS9" s="61"/>
      <c r="NTT9" s="61"/>
      <c r="NTU9" s="61"/>
      <c r="NTV9" s="61"/>
      <c r="NTW9" s="61"/>
      <c r="NTX9" s="61"/>
      <c r="NTY9" s="61"/>
      <c r="NTZ9" s="61"/>
      <c r="NUA9" s="61"/>
      <c r="NUB9" s="61"/>
      <c r="NUC9" s="61"/>
      <c r="NUD9" s="61"/>
      <c r="NUE9" s="61"/>
      <c r="NUF9" s="61"/>
      <c r="NUG9" s="61"/>
      <c r="NUH9" s="61"/>
      <c r="NUI9" s="61"/>
      <c r="NUJ9" s="61"/>
      <c r="NUK9" s="61"/>
      <c r="NUL9" s="61"/>
      <c r="NUM9" s="61"/>
      <c r="NUN9" s="61"/>
      <c r="NUO9" s="61"/>
      <c r="NUP9" s="61"/>
      <c r="NUQ9" s="61"/>
      <c r="NUR9" s="61"/>
      <c r="NUS9" s="61"/>
      <c r="NUT9" s="61"/>
      <c r="NUU9" s="61"/>
      <c r="NUV9" s="61"/>
      <c r="NUW9" s="61"/>
      <c r="NUX9" s="61"/>
      <c r="NUY9" s="61"/>
      <c r="NUZ9" s="61"/>
      <c r="NVA9" s="61"/>
      <c r="NVB9" s="61"/>
      <c r="NVC9" s="61"/>
      <c r="NVD9" s="61"/>
      <c r="NVE9" s="61"/>
      <c r="NVF9" s="61"/>
      <c r="NVG9" s="61"/>
      <c r="NVH9" s="61"/>
      <c r="NVI9" s="61"/>
      <c r="NVJ9" s="61"/>
      <c r="NVK9" s="61"/>
      <c r="NVL9" s="61"/>
      <c r="NVM9" s="61"/>
      <c r="NVN9" s="61"/>
      <c r="NVO9" s="61"/>
      <c r="NVP9" s="61"/>
      <c r="NVQ9" s="61"/>
      <c r="NVR9" s="61"/>
      <c r="NVS9" s="61"/>
      <c r="NVT9" s="61"/>
      <c r="NVU9" s="61"/>
      <c r="NVV9" s="61"/>
      <c r="NVW9" s="61"/>
      <c r="NVX9" s="61"/>
      <c r="NVY9" s="61"/>
      <c r="NVZ9" s="61"/>
      <c r="NWA9" s="61"/>
      <c r="NWB9" s="61"/>
      <c r="NWC9" s="61"/>
      <c r="NWD9" s="61"/>
      <c r="NWE9" s="61"/>
      <c r="NWF9" s="61"/>
      <c r="NWG9" s="61"/>
      <c r="NWH9" s="61"/>
      <c r="NWI9" s="61"/>
      <c r="NWJ9" s="61"/>
      <c r="NWK9" s="61"/>
      <c r="NWL9" s="61"/>
      <c r="NWM9" s="61"/>
      <c r="NWN9" s="61"/>
      <c r="NWO9" s="61"/>
      <c r="NWP9" s="61"/>
      <c r="NWQ9" s="61"/>
      <c r="NWR9" s="61"/>
      <c r="NWS9" s="61"/>
      <c r="NWT9" s="61"/>
      <c r="NWU9" s="61"/>
      <c r="NWV9" s="61"/>
      <c r="NWW9" s="61"/>
      <c r="NWX9" s="61"/>
      <c r="NWY9" s="61"/>
      <c r="NWZ9" s="61"/>
      <c r="NXA9" s="61"/>
      <c r="NXB9" s="61"/>
      <c r="NXC9" s="61"/>
      <c r="NXD9" s="61"/>
      <c r="NXE9" s="61"/>
      <c r="NXF9" s="61"/>
      <c r="NXG9" s="61"/>
      <c r="NXH9" s="61"/>
      <c r="NXI9" s="61"/>
      <c r="NXJ9" s="61"/>
      <c r="NXK9" s="61"/>
      <c r="NXL9" s="61"/>
      <c r="NXM9" s="61"/>
      <c r="NXN9" s="61"/>
      <c r="NXO9" s="61"/>
      <c r="NXP9" s="61"/>
      <c r="NXQ9" s="61"/>
      <c r="NXR9" s="61"/>
      <c r="NXS9" s="61"/>
      <c r="NXT9" s="61"/>
      <c r="NXU9" s="61"/>
      <c r="NXV9" s="61"/>
      <c r="NXW9" s="61"/>
      <c r="NXX9" s="61"/>
      <c r="NXY9" s="61"/>
      <c r="NXZ9" s="61"/>
      <c r="NYA9" s="61"/>
      <c r="NYB9" s="61"/>
      <c r="NYC9" s="61"/>
      <c r="NYD9" s="61"/>
      <c r="NYE9" s="61"/>
      <c r="NYF9" s="61"/>
      <c r="NYG9" s="61"/>
      <c r="NYH9" s="61"/>
      <c r="NYI9" s="61"/>
      <c r="NYJ9" s="61"/>
      <c r="NYK9" s="61"/>
      <c r="NYL9" s="61"/>
      <c r="NYM9" s="61"/>
      <c r="NYN9" s="61"/>
      <c r="NYO9" s="61"/>
      <c r="NYP9" s="61"/>
      <c r="NYQ9" s="61"/>
      <c r="NYR9" s="61"/>
      <c r="NYS9" s="61"/>
      <c r="NYT9" s="61"/>
      <c r="NYU9" s="61"/>
      <c r="NYV9" s="61"/>
      <c r="NYW9" s="61"/>
      <c r="NYX9" s="61"/>
      <c r="NYY9" s="61"/>
      <c r="NYZ9" s="61"/>
      <c r="NZA9" s="61"/>
      <c r="NZB9" s="61"/>
      <c r="NZC9" s="61"/>
      <c r="NZD9" s="61"/>
      <c r="NZE9" s="61"/>
      <c r="NZF9" s="61"/>
      <c r="NZG9" s="61"/>
      <c r="NZH9" s="61"/>
      <c r="NZI9" s="61"/>
      <c r="NZJ9" s="61"/>
      <c r="NZK9" s="61"/>
      <c r="NZL9" s="61"/>
      <c r="NZM9" s="61"/>
      <c r="NZN9" s="61"/>
      <c r="NZO9" s="61"/>
      <c r="NZP9" s="61"/>
      <c r="NZQ9" s="61"/>
      <c r="NZR9" s="61"/>
      <c r="NZS9" s="61"/>
      <c r="NZT9" s="61"/>
      <c r="NZU9" s="61"/>
      <c r="NZV9" s="61"/>
      <c r="NZW9" s="61"/>
      <c r="NZX9" s="61"/>
      <c r="NZY9" s="61"/>
      <c r="NZZ9" s="61"/>
      <c r="OAA9" s="61"/>
      <c r="OAB9" s="61"/>
      <c r="OAC9" s="61"/>
      <c r="OAD9" s="61"/>
      <c r="OAE9" s="61"/>
      <c r="OAF9" s="61"/>
      <c r="OAG9" s="61"/>
      <c r="OAH9" s="61"/>
      <c r="OAI9" s="61"/>
      <c r="OAJ9" s="61"/>
      <c r="OAK9" s="61"/>
      <c r="OAL9" s="61"/>
      <c r="OAM9" s="61"/>
      <c r="OAN9" s="61"/>
      <c r="OAO9" s="61"/>
      <c r="OAP9" s="61"/>
      <c r="OAQ9" s="61"/>
      <c r="OAR9" s="61"/>
      <c r="OAS9" s="61"/>
      <c r="OAT9" s="61"/>
      <c r="OAU9" s="61"/>
      <c r="OAV9" s="61"/>
      <c r="OAW9" s="61"/>
      <c r="OAX9" s="61"/>
      <c r="OAY9" s="61"/>
      <c r="OAZ9" s="61"/>
      <c r="OBA9" s="61"/>
      <c r="OBB9" s="61"/>
      <c r="OBC9" s="61"/>
      <c r="OBD9" s="61"/>
      <c r="OBE9" s="61"/>
      <c r="OBF9" s="61"/>
      <c r="OBG9" s="61"/>
      <c r="OBH9" s="61"/>
      <c r="OBI9" s="61"/>
      <c r="OBJ9" s="61"/>
      <c r="OBK9" s="61"/>
      <c r="OBL9" s="61"/>
      <c r="OBM9" s="61"/>
      <c r="OBN9" s="61"/>
      <c r="OBO9" s="61"/>
      <c r="OBP9" s="61"/>
      <c r="OBQ9" s="61"/>
      <c r="OBR9" s="61"/>
      <c r="OBS9" s="61"/>
      <c r="OBT9" s="61"/>
      <c r="OBU9" s="61"/>
      <c r="OBV9" s="61"/>
      <c r="OBW9" s="61"/>
      <c r="OBX9" s="61"/>
      <c r="OBY9" s="61"/>
      <c r="OBZ9" s="61"/>
      <c r="OCA9" s="61"/>
      <c r="OCB9" s="61"/>
      <c r="OCC9" s="61"/>
      <c r="OCD9" s="61"/>
      <c r="OCE9" s="61"/>
      <c r="OCF9" s="61"/>
      <c r="OCG9" s="61"/>
      <c r="OCH9" s="61"/>
      <c r="OCI9" s="61"/>
      <c r="OCJ9" s="61"/>
      <c r="OCK9" s="61"/>
      <c r="OCL9" s="61"/>
      <c r="OCM9" s="61"/>
      <c r="OCN9" s="61"/>
      <c r="OCO9" s="61"/>
      <c r="OCP9" s="61"/>
      <c r="OCQ9" s="61"/>
      <c r="OCR9" s="61"/>
      <c r="OCS9" s="61"/>
      <c r="OCT9" s="61"/>
      <c r="OCU9" s="61"/>
      <c r="OCV9" s="61"/>
      <c r="OCW9" s="61"/>
      <c r="OCX9" s="61"/>
      <c r="OCY9" s="61"/>
      <c r="OCZ9" s="61"/>
      <c r="ODA9" s="61"/>
      <c r="ODB9" s="61"/>
      <c r="ODC9" s="61"/>
      <c r="ODD9" s="61"/>
      <c r="ODE9" s="61"/>
      <c r="ODF9" s="61"/>
      <c r="ODG9" s="61"/>
      <c r="ODH9" s="61"/>
      <c r="ODI9" s="61"/>
      <c r="ODJ9" s="61"/>
      <c r="ODK9" s="61"/>
      <c r="ODL9" s="61"/>
      <c r="ODM9" s="61"/>
      <c r="ODN9" s="61"/>
      <c r="ODO9" s="61"/>
      <c r="ODP9" s="61"/>
      <c r="ODQ9" s="61"/>
      <c r="ODR9" s="61"/>
      <c r="ODS9" s="61"/>
      <c r="ODT9" s="61"/>
      <c r="ODU9" s="61"/>
      <c r="ODV9" s="61"/>
      <c r="ODW9" s="61"/>
      <c r="ODX9" s="61"/>
      <c r="ODY9" s="61"/>
      <c r="ODZ9" s="61"/>
      <c r="OEA9" s="61"/>
      <c r="OEB9" s="61"/>
      <c r="OEC9" s="61"/>
      <c r="OED9" s="61"/>
      <c r="OEE9" s="61"/>
      <c r="OEF9" s="61"/>
      <c r="OEG9" s="61"/>
      <c r="OEH9" s="61"/>
      <c r="OEI9" s="61"/>
      <c r="OEJ9" s="61"/>
      <c r="OEK9" s="61"/>
      <c r="OEL9" s="61"/>
      <c r="OEM9" s="61"/>
      <c r="OEN9" s="61"/>
      <c r="OEO9" s="61"/>
      <c r="OEP9" s="61"/>
      <c r="OEQ9" s="61"/>
      <c r="OER9" s="61"/>
      <c r="OES9" s="61"/>
      <c r="OET9" s="61"/>
      <c r="OEU9" s="61"/>
      <c r="OEV9" s="61"/>
      <c r="OEW9" s="61"/>
      <c r="OEX9" s="61"/>
      <c r="OEY9" s="61"/>
      <c r="OEZ9" s="61"/>
      <c r="OFA9" s="61"/>
      <c r="OFB9" s="61"/>
      <c r="OFC9" s="61"/>
      <c r="OFD9" s="61"/>
      <c r="OFE9" s="61"/>
      <c r="OFF9" s="61"/>
      <c r="OFG9" s="61"/>
      <c r="OFH9" s="61"/>
      <c r="OFI9" s="61"/>
      <c r="OFJ9" s="61"/>
      <c r="OFK9" s="61"/>
      <c r="OFL9" s="61"/>
      <c r="OFM9" s="61"/>
      <c r="OFN9" s="61"/>
      <c r="OFO9" s="61"/>
      <c r="OFP9" s="61"/>
      <c r="OFQ9" s="61"/>
      <c r="OFR9" s="61"/>
      <c r="OFS9" s="61"/>
      <c r="OFT9" s="61"/>
      <c r="OFU9" s="61"/>
      <c r="OFV9" s="61"/>
      <c r="OFW9" s="61"/>
      <c r="OFX9" s="61"/>
      <c r="OFY9" s="61"/>
      <c r="OFZ9" s="61"/>
      <c r="OGA9" s="61"/>
      <c r="OGB9" s="61"/>
      <c r="OGC9" s="61"/>
      <c r="OGD9" s="61"/>
      <c r="OGE9" s="61"/>
      <c r="OGF9" s="61"/>
      <c r="OGG9" s="61"/>
      <c r="OGH9" s="61"/>
      <c r="OGI9" s="61"/>
      <c r="OGJ9" s="61"/>
      <c r="OGK9" s="61"/>
      <c r="OGL9" s="61"/>
      <c r="OGM9" s="61"/>
      <c r="OGN9" s="61"/>
      <c r="OGO9" s="61"/>
      <c r="OGP9" s="61"/>
      <c r="OGQ9" s="61"/>
      <c r="OGR9" s="61"/>
      <c r="OGS9" s="61"/>
      <c r="OGT9" s="61"/>
      <c r="OGU9" s="61"/>
      <c r="OGV9" s="61"/>
      <c r="OGW9" s="61"/>
      <c r="OGX9" s="61"/>
      <c r="OGY9" s="61"/>
      <c r="OGZ9" s="61"/>
      <c r="OHA9" s="61"/>
      <c r="OHB9" s="61"/>
      <c r="OHC9" s="61"/>
      <c r="OHD9" s="61"/>
      <c r="OHE9" s="61"/>
      <c r="OHF9" s="61"/>
      <c r="OHG9" s="61"/>
      <c r="OHH9" s="61"/>
      <c r="OHI9" s="61"/>
      <c r="OHJ9" s="61"/>
      <c r="OHK9" s="61"/>
      <c r="OHL9" s="61"/>
      <c r="OHM9" s="61"/>
      <c r="OHN9" s="61"/>
      <c r="OHO9" s="61"/>
      <c r="OHP9" s="61"/>
      <c r="OHQ9" s="61"/>
      <c r="OHR9" s="61"/>
      <c r="OHS9" s="61"/>
      <c r="OHT9" s="61"/>
      <c r="OHU9" s="61"/>
      <c r="OHV9" s="61"/>
      <c r="OHW9" s="61"/>
      <c r="OHX9" s="61"/>
      <c r="OHY9" s="61"/>
      <c r="OHZ9" s="61"/>
      <c r="OIA9" s="61"/>
      <c r="OIB9" s="61"/>
      <c r="OIC9" s="61"/>
      <c r="OID9" s="61"/>
      <c r="OIE9" s="61"/>
      <c r="OIF9" s="61"/>
      <c r="OIG9" s="61"/>
      <c r="OIH9" s="61"/>
      <c r="OII9" s="61"/>
      <c r="OIJ9" s="61"/>
      <c r="OIK9" s="61"/>
      <c r="OIL9" s="61"/>
      <c r="OIM9" s="61"/>
      <c r="OIN9" s="61"/>
      <c r="OIO9" s="61"/>
      <c r="OIP9" s="61"/>
      <c r="OIQ9" s="61"/>
      <c r="OIR9" s="61"/>
      <c r="OIS9" s="61"/>
      <c r="OIT9" s="61"/>
      <c r="OIU9" s="61"/>
      <c r="OIV9" s="61"/>
      <c r="OIW9" s="61"/>
      <c r="OIX9" s="61"/>
      <c r="OIY9" s="61"/>
      <c r="OIZ9" s="61"/>
      <c r="OJA9" s="61"/>
      <c r="OJB9" s="61"/>
      <c r="OJC9" s="61"/>
      <c r="OJD9" s="61"/>
      <c r="OJE9" s="61"/>
      <c r="OJF9" s="61"/>
      <c r="OJG9" s="61"/>
      <c r="OJH9" s="61"/>
      <c r="OJI9" s="61"/>
      <c r="OJJ9" s="61"/>
      <c r="OJK9" s="61"/>
      <c r="OJL9" s="61"/>
      <c r="OJM9" s="61"/>
      <c r="OJN9" s="61"/>
      <c r="OJO9" s="61"/>
      <c r="OJP9" s="61"/>
      <c r="OJQ9" s="61"/>
      <c r="OJR9" s="61"/>
      <c r="OJS9" s="61"/>
      <c r="OJT9" s="61"/>
      <c r="OJU9" s="61"/>
      <c r="OJV9" s="61"/>
      <c r="OJW9" s="61"/>
      <c r="OJX9" s="61"/>
      <c r="OJY9" s="61"/>
      <c r="OJZ9" s="61"/>
      <c r="OKA9" s="61"/>
      <c r="OKB9" s="61"/>
      <c r="OKC9" s="61"/>
      <c r="OKD9" s="61"/>
      <c r="OKE9" s="61"/>
      <c r="OKF9" s="61"/>
      <c r="OKG9" s="61"/>
      <c r="OKH9" s="61"/>
      <c r="OKI9" s="61"/>
      <c r="OKJ9" s="61"/>
      <c r="OKK9" s="61"/>
      <c r="OKL9" s="61"/>
      <c r="OKM9" s="61"/>
      <c r="OKN9" s="61"/>
      <c r="OKO9" s="61"/>
      <c r="OKP9" s="61"/>
      <c r="OKQ9" s="61"/>
      <c r="OKR9" s="61"/>
      <c r="OKS9" s="61"/>
      <c r="OKT9" s="61"/>
      <c r="OKU9" s="61"/>
      <c r="OKV9" s="61"/>
      <c r="OKW9" s="61"/>
      <c r="OKX9" s="61"/>
      <c r="OKY9" s="61"/>
      <c r="OKZ9" s="61"/>
      <c r="OLA9" s="61"/>
      <c r="OLB9" s="61"/>
      <c r="OLC9" s="61"/>
      <c r="OLD9" s="61"/>
      <c r="OLE9" s="61"/>
      <c r="OLF9" s="61"/>
      <c r="OLG9" s="61"/>
      <c r="OLH9" s="61"/>
      <c r="OLI9" s="61"/>
      <c r="OLJ9" s="61"/>
      <c r="OLK9" s="61"/>
      <c r="OLL9" s="61"/>
      <c r="OLM9" s="61"/>
      <c r="OLN9" s="61"/>
      <c r="OLO9" s="61"/>
      <c r="OLP9" s="61"/>
      <c r="OLQ9" s="61"/>
      <c r="OLR9" s="61"/>
      <c r="OLS9" s="61"/>
      <c r="OLT9" s="61"/>
      <c r="OLU9" s="61"/>
      <c r="OLV9" s="61"/>
      <c r="OLW9" s="61"/>
      <c r="OLX9" s="61"/>
      <c r="OLY9" s="61"/>
      <c r="OLZ9" s="61"/>
      <c r="OMA9" s="61"/>
      <c r="OMB9" s="61"/>
      <c r="OMC9" s="61"/>
      <c r="OMD9" s="61"/>
      <c r="OME9" s="61"/>
      <c r="OMF9" s="61"/>
      <c r="OMG9" s="61"/>
      <c r="OMH9" s="61"/>
      <c r="OMI9" s="61"/>
      <c r="OMJ9" s="61"/>
      <c r="OMK9" s="61"/>
      <c r="OML9" s="61"/>
      <c r="OMM9" s="61"/>
      <c r="OMN9" s="61"/>
      <c r="OMO9" s="61"/>
      <c r="OMP9" s="61"/>
      <c r="OMQ9" s="61"/>
      <c r="OMR9" s="61"/>
      <c r="OMS9" s="61"/>
      <c r="OMT9" s="61"/>
      <c r="OMU9" s="61"/>
      <c r="OMV9" s="61"/>
      <c r="OMW9" s="61"/>
      <c r="OMX9" s="61"/>
      <c r="OMY9" s="61"/>
      <c r="OMZ9" s="61"/>
      <c r="ONA9" s="61"/>
      <c r="ONB9" s="61"/>
      <c r="ONC9" s="61"/>
      <c r="OND9" s="61"/>
      <c r="ONE9" s="61"/>
      <c r="ONF9" s="61"/>
      <c r="ONG9" s="61"/>
      <c r="ONH9" s="61"/>
      <c r="ONI9" s="61"/>
      <c r="ONJ9" s="61"/>
      <c r="ONK9" s="61"/>
      <c r="ONL9" s="61"/>
      <c r="ONM9" s="61"/>
      <c r="ONN9" s="61"/>
      <c r="ONO9" s="61"/>
      <c r="ONP9" s="61"/>
      <c r="ONQ9" s="61"/>
      <c r="ONR9" s="61"/>
      <c r="ONS9" s="61"/>
      <c r="ONT9" s="61"/>
      <c r="ONU9" s="61"/>
      <c r="ONV9" s="61"/>
      <c r="ONW9" s="61"/>
      <c r="ONX9" s="61"/>
      <c r="ONY9" s="61"/>
      <c r="ONZ9" s="61"/>
      <c r="OOA9" s="61"/>
      <c r="OOB9" s="61"/>
      <c r="OOC9" s="61"/>
      <c r="OOD9" s="61"/>
      <c r="OOE9" s="61"/>
      <c r="OOF9" s="61"/>
      <c r="OOG9" s="61"/>
      <c r="OOH9" s="61"/>
      <c r="OOI9" s="61"/>
      <c r="OOJ9" s="61"/>
      <c r="OOK9" s="61"/>
      <c r="OOL9" s="61"/>
      <c r="OOM9" s="61"/>
      <c r="OON9" s="61"/>
      <c r="OOO9" s="61"/>
      <c r="OOP9" s="61"/>
      <c r="OOQ9" s="61"/>
      <c r="OOR9" s="61"/>
      <c r="OOS9" s="61"/>
      <c r="OOT9" s="61"/>
      <c r="OOU9" s="61"/>
      <c r="OOV9" s="61"/>
      <c r="OOW9" s="61"/>
      <c r="OOX9" s="61"/>
      <c r="OOY9" s="61"/>
      <c r="OOZ9" s="61"/>
      <c r="OPA9" s="61"/>
      <c r="OPB9" s="61"/>
      <c r="OPC9" s="61"/>
      <c r="OPD9" s="61"/>
      <c r="OPE9" s="61"/>
      <c r="OPF9" s="61"/>
      <c r="OPG9" s="61"/>
      <c r="OPH9" s="61"/>
      <c r="OPI9" s="61"/>
      <c r="OPJ9" s="61"/>
      <c r="OPK9" s="61"/>
      <c r="OPL9" s="61"/>
      <c r="OPM9" s="61"/>
      <c r="OPN9" s="61"/>
      <c r="OPO9" s="61"/>
      <c r="OPP9" s="61"/>
      <c r="OPQ9" s="61"/>
      <c r="OPR9" s="61"/>
      <c r="OPS9" s="61"/>
      <c r="OPT9" s="61"/>
      <c r="OPU9" s="61"/>
      <c r="OPV9" s="61"/>
      <c r="OPW9" s="61"/>
      <c r="OPX9" s="61"/>
      <c r="OPY9" s="61"/>
      <c r="OPZ9" s="61"/>
      <c r="OQA9" s="61"/>
      <c r="OQB9" s="61"/>
      <c r="OQC9" s="61"/>
      <c r="OQD9" s="61"/>
      <c r="OQE9" s="61"/>
      <c r="OQF9" s="61"/>
      <c r="OQG9" s="61"/>
      <c r="OQH9" s="61"/>
      <c r="OQI9" s="61"/>
      <c r="OQJ9" s="61"/>
      <c r="OQK9" s="61"/>
      <c r="OQL9" s="61"/>
      <c r="OQM9" s="61"/>
      <c r="OQN9" s="61"/>
      <c r="OQO9" s="61"/>
      <c r="OQP9" s="61"/>
      <c r="OQQ9" s="61"/>
      <c r="OQR9" s="61"/>
      <c r="OQS9" s="61"/>
      <c r="OQT9" s="61"/>
      <c r="OQU9" s="61"/>
      <c r="OQV9" s="61"/>
      <c r="OQW9" s="61"/>
      <c r="OQX9" s="61"/>
      <c r="OQY9" s="61"/>
      <c r="OQZ9" s="61"/>
      <c r="ORA9" s="61"/>
      <c r="ORB9" s="61"/>
      <c r="ORC9" s="61"/>
      <c r="ORD9" s="61"/>
      <c r="ORE9" s="61"/>
      <c r="ORF9" s="61"/>
      <c r="ORG9" s="61"/>
      <c r="ORH9" s="61"/>
      <c r="ORI9" s="61"/>
      <c r="ORJ9" s="61"/>
      <c r="ORK9" s="61"/>
      <c r="ORL9" s="61"/>
      <c r="ORM9" s="61"/>
      <c r="ORN9" s="61"/>
      <c r="ORO9" s="61"/>
      <c r="ORP9" s="61"/>
      <c r="ORQ9" s="61"/>
      <c r="ORR9" s="61"/>
      <c r="ORS9" s="61"/>
      <c r="ORT9" s="61"/>
      <c r="ORU9" s="61"/>
      <c r="ORV9" s="61"/>
      <c r="ORW9" s="61"/>
      <c r="ORX9" s="61"/>
      <c r="ORY9" s="61"/>
      <c r="ORZ9" s="61"/>
      <c r="OSA9" s="61"/>
      <c r="OSB9" s="61"/>
      <c r="OSC9" s="61"/>
      <c r="OSD9" s="61"/>
      <c r="OSE9" s="61"/>
      <c r="OSF9" s="61"/>
      <c r="OSG9" s="61"/>
      <c r="OSH9" s="61"/>
      <c r="OSI9" s="61"/>
      <c r="OSJ9" s="61"/>
      <c r="OSK9" s="61"/>
      <c r="OSL9" s="61"/>
      <c r="OSM9" s="61"/>
      <c r="OSN9" s="61"/>
      <c r="OSO9" s="61"/>
      <c r="OSP9" s="61"/>
      <c r="OSQ9" s="61"/>
      <c r="OSR9" s="61"/>
      <c r="OSS9" s="61"/>
      <c r="OST9" s="61"/>
      <c r="OSU9" s="61"/>
      <c r="OSV9" s="61"/>
      <c r="OSW9" s="61"/>
      <c r="OSX9" s="61"/>
      <c r="OSY9" s="61"/>
      <c r="OSZ9" s="61"/>
      <c r="OTA9" s="61"/>
      <c r="OTB9" s="61"/>
      <c r="OTC9" s="61"/>
      <c r="OTD9" s="61"/>
      <c r="OTE9" s="61"/>
      <c r="OTF9" s="61"/>
      <c r="OTG9" s="61"/>
      <c r="OTH9" s="61"/>
      <c r="OTI9" s="61"/>
      <c r="OTJ9" s="61"/>
      <c r="OTK9" s="61"/>
      <c r="OTL9" s="61"/>
      <c r="OTM9" s="61"/>
      <c r="OTN9" s="61"/>
      <c r="OTO9" s="61"/>
      <c r="OTP9" s="61"/>
      <c r="OTQ9" s="61"/>
      <c r="OTR9" s="61"/>
      <c r="OTS9" s="61"/>
      <c r="OTT9" s="61"/>
      <c r="OTU9" s="61"/>
      <c r="OTV9" s="61"/>
      <c r="OTW9" s="61"/>
      <c r="OTX9" s="61"/>
      <c r="OTY9" s="61"/>
      <c r="OTZ9" s="61"/>
      <c r="OUA9" s="61"/>
      <c r="OUB9" s="61"/>
      <c r="OUC9" s="61"/>
      <c r="OUD9" s="61"/>
      <c r="OUE9" s="61"/>
      <c r="OUF9" s="61"/>
      <c r="OUG9" s="61"/>
      <c r="OUH9" s="61"/>
      <c r="OUI9" s="61"/>
      <c r="OUJ9" s="61"/>
      <c r="OUK9" s="61"/>
      <c r="OUL9" s="61"/>
      <c r="OUM9" s="61"/>
      <c r="OUN9" s="61"/>
      <c r="OUO9" s="61"/>
      <c r="OUP9" s="61"/>
      <c r="OUQ9" s="61"/>
      <c r="OUR9" s="61"/>
      <c r="OUS9" s="61"/>
      <c r="OUT9" s="61"/>
      <c r="OUU9" s="61"/>
      <c r="OUV9" s="61"/>
      <c r="OUW9" s="61"/>
      <c r="OUX9" s="61"/>
      <c r="OUY9" s="61"/>
      <c r="OUZ9" s="61"/>
      <c r="OVA9" s="61"/>
      <c r="OVB9" s="61"/>
      <c r="OVC9" s="61"/>
      <c r="OVD9" s="61"/>
      <c r="OVE9" s="61"/>
      <c r="OVF9" s="61"/>
      <c r="OVG9" s="61"/>
      <c r="OVH9" s="61"/>
      <c r="OVI9" s="61"/>
      <c r="OVJ9" s="61"/>
      <c r="OVK9" s="61"/>
      <c r="OVL9" s="61"/>
      <c r="OVM9" s="61"/>
      <c r="OVN9" s="61"/>
      <c r="OVO9" s="61"/>
      <c r="OVP9" s="61"/>
      <c r="OVQ9" s="61"/>
      <c r="OVR9" s="61"/>
      <c r="OVS9" s="61"/>
      <c r="OVT9" s="61"/>
      <c r="OVU9" s="61"/>
      <c r="OVV9" s="61"/>
      <c r="OVW9" s="61"/>
      <c r="OVX9" s="61"/>
      <c r="OVY9" s="61"/>
      <c r="OVZ9" s="61"/>
      <c r="OWA9" s="61"/>
      <c r="OWB9" s="61"/>
      <c r="OWC9" s="61"/>
      <c r="OWD9" s="61"/>
      <c r="OWE9" s="61"/>
      <c r="OWF9" s="61"/>
      <c r="OWG9" s="61"/>
      <c r="OWH9" s="61"/>
      <c r="OWI9" s="61"/>
      <c r="OWJ9" s="61"/>
      <c r="OWK9" s="61"/>
      <c r="OWL9" s="61"/>
      <c r="OWM9" s="61"/>
      <c r="OWN9" s="61"/>
      <c r="OWO9" s="61"/>
      <c r="OWP9" s="61"/>
      <c r="OWQ9" s="61"/>
      <c r="OWR9" s="61"/>
      <c r="OWS9" s="61"/>
      <c r="OWT9" s="61"/>
      <c r="OWU9" s="61"/>
      <c r="OWV9" s="61"/>
      <c r="OWW9" s="61"/>
      <c r="OWX9" s="61"/>
      <c r="OWY9" s="61"/>
      <c r="OWZ9" s="61"/>
      <c r="OXA9" s="61"/>
      <c r="OXB9" s="61"/>
      <c r="OXC9" s="61"/>
      <c r="OXD9" s="61"/>
      <c r="OXE9" s="61"/>
      <c r="OXF9" s="61"/>
      <c r="OXG9" s="61"/>
      <c r="OXH9" s="61"/>
      <c r="OXI9" s="61"/>
      <c r="OXJ9" s="61"/>
      <c r="OXK9" s="61"/>
      <c r="OXL9" s="61"/>
      <c r="OXM9" s="61"/>
      <c r="OXN9" s="61"/>
      <c r="OXO9" s="61"/>
      <c r="OXP9" s="61"/>
      <c r="OXQ9" s="61"/>
      <c r="OXR9" s="61"/>
      <c r="OXS9" s="61"/>
      <c r="OXT9" s="61"/>
      <c r="OXU9" s="61"/>
      <c r="OXV9" s="61"/>
      <c r="OXW9" s="61"/>
      <c r="OXX9" s="61"/>
      <c r="OXY9" s="61"/>
      <c r="OXZ9" s="61"/>
      <c r="OYA9" s="61"/>
      <c r="OYB9" s="61"/>
      <c r="OYC9" s="61"/>
      <c r="OYD9" s="61"/>
      <c r="OYE9" s="61"/>
      <c r="OYF9" s="61"/>
      <c r="OYG9" s="61"/>
      <c r="OYH9" s="61"/>
      <c r="OYI9" s="61"/>
      <c r="OYJ9" s="61"/>
      <c r="OYK9" s="61"/>
      <c r="OYL9" s="61"/>
      <c r="OYM9" s="61"/>
      <c r="OYN9" s="61"/>
      <c r="OYO9" s="61"/>
      <c r="OYP9" s="61"/>
      <c r="OYQ9" s="61"/>
      <c r="OYR9" s="61"/>
      <c r="OYS9" s="61"/>
      <c r="OYT9" s="61"/>
      <c r="OYU9" s="61"/>
      <c r="OYV9" s="61"/>
      <c r="OYW9" s="61"/>
      <c r="OYX9" s="61"/>
      <c r="OYY9" s="61"/>
      <c r="OYZ9" s="61"/>
      <c r="OZA9" s="61"/>
      <c r="OZB9" s="61"/>
      <c r="OZC9" s="61"/>
      <c r="OZD9" s="61"/>
      <c r="OZE9" s="61"/>
      <c r="OZF9" s="61"/>
      <c r="OZG9" s="61"/>
      <c r="OZH9" s="61"/>
      <c r="OZI9" s="61"/>
      <c r="OZJ9" s="61"/>
      <c r="OZK9" s="61"/>
      <c r="OZL9" s="61"/>
      <c r="OZM9" s="61"/>
      <c r="OZN9" s="61"/>
      <c r="OZO9" s="61"/>
      <c r="OZP9" s="61"/>
      <c r="OZQ9" s="61"/>
      <c r="OZR9" s="61"/>
      <c r="OZS9" s="61"/>
      <c r="OZT9" s="61"/>
      <c r="OZU9" s="61"/>
      <c r="OZV9" s="61"/>
      <c r="OZW9" s="61"/>
      <c r="OZX9" s="61"/>
      <c r="OZY9" s="61"/>
      <c r="OZZ9" s="61"/>
      <c r="PAA9" s="61"/>
      <c r="PAB9" s="61"/>
      <c r="PAC9" s="61"/>
      <c r="PAD9" s="61"/>
      <c r="PAE9" s="61"/>
      <c r="PAF9" s="61"/>
      <c r="PAG9" s="61"/>
      <c r="PAH9" s="61"/>
      <c r="PAI9" s="61"/>
      <c r="PAJ9" s="61"/>
      <c r="PAK9" s="61"/>
      <c r="PAL9" s="61"/>
      <c r="PAM9" s="61"/>
      <c r="PAN9" s="61"/>
      <c r="PAO9" s="61"/>
      <c r="PAP9" s="61"/>
      <c r="PAQ9" s="61"/>
      <c r="PAR9" s="61"/>
      <c r="PAS9" s="61"/>
      <c r="PAT9" s="61"/>
      <c r="PAU9" s="61"/>
      <c r="PAV9" s="61"/>
      <c r="PAW9" s="61"/>
      <c r="PAX9" s="61"/>
      <c r="PAY9" s="61"/>
      <c r="PAZ9" s="61"/>
      <c r="PBA9" s="61"/>
      <c r="PBB9" s="61"/>
      <c r="PBC9" s="61"/>
      <c r="PBD9" s="61"/>
      <c r="PBE9" s="61"/>
      <c r="PBF9" s="61"/>
      <c r="PBG9" s="61"/>
      <c r="PBH9" s="61"/>
      <c r="PBI9" s="61"/>
      <c r="PBJ9" s="61"/>
      <c r="PBK9" s="61"/>
      <c r="PBL9" s="61"/>
      <c r="PBM9" s="61"/>
      <c r="PBN9" s="61"/>
      <c r="PBO9" s="61"/>
      <c r="PBP9" s="61"/>
      <c r="PBQ9" s="61"/>
      <c r="PBR9" s="61"/>
      <c r="PBS9" s="61"/>
      <c r="PBT9" s="61"/>
      <c r="PBU9" s="61"/>
      <c r="PBV9" s="61"/>
      <c r="PBW9" s="61"/>
      <c r="PBX9" s="61"/>
      <c r="PBY9" s="61"/>
      <c r="PBZ9" s="61"/>
      <c r="PCA9" s="61"/>
      <c r="PCB9" s="61"/>
      <c r="PCC9" s="61"/>
      <c r="PCD9" s="61"/>
      <c r="PCE9" s="61"/>
      <c r="PCF9" s="61"/>
      <c r="PCG9" s="61"/>
      <c r="PCH9" s="61"/>
      <c r="PCI9" s="61"/>
      <c r="PCJ9" s="61"/>
      <c r="PCK9" s="61"/>
      <c r="PCL9" s="61"/>
      <c r="PCM9" s="61"/>
      <c r="PCN9" s="61"/>
      <c r="PCO9" s="61"/>
      <c r="PCP9" s="61"/>
      <c r="PCQ9" s="61"/>
      <c r="PCR9" s="61"/>
      <c r="PCS9" s="61"/>
      <c r="PCT9" s="61"/>
      <c r="PCU9" s="61"/>
      <c r="PCV9" s="61"/>
      <c r="PCW9" s="61"/>
      <c r="PCX9" s="61"/>
      <c r="PCY9" s="61"/>
      <c r="PCZ9" s="61"/>
      <c r="PDA9" s="61"/>
      <c r="PDB9" s="61"/>
      <c r="PDC9" s="61"/>
      <c r="PDD9" s="61"/>
      <c r="PDE9" s="61"/>
      <c r="PDF9" s="61"/>
      <c r="PDG9" s="61"/>
      <c r="PDH9" s="61"/>
      <c r="PDI9" s="61"/>
      <c r="PDJ9" s="61"/>
      <c r="PDK9" s="61"/>
      <c r="PDL9" s="61"/>
      <c r="PDM9" s="61"/>
      <c r="PDN9" s="61"/>
      <c r="PDO9" s="61"/>
      <c r="PDP9" s="61"/>
      <c r="PDQ9" s="61"/>
      <c r="PDR9" s="61"/>
      <c r="PDS9" s="61"/>
      <c r="PDT9" s="61"/>
      <c r="PDU9" s="61"/>
      <c r="PDV9" s="61"/>
      <c r="PDW9" s="61"/>
      <c r="PDX9" s="61"/>
      <c r="PDY9" s="61"/>
      <c r="PDZ9" s="61"/>
      <c r="PEA9" s="61"/>
      <c r="PEB9" s="61"/>
      <c r="PEC9" s="61"/>
      <c r="PED9" s="61"/>
      <c r="PEE9" s="61"/>
      <c r="PEF9" s="61"/>
      <c r="PEG9" s="61"/>
      <c r="PEH9" s="61"/>
      <c r="PEI9" s="61"/>
      <c r="PEJ9" s="61"/>
      <c r="PEK9" s="61"/>
      <c r="PEL9" s="61"/>
      <c r="PEM9" s="61"/>
      <c r="PEN9" s="61"/>
      <c r="PEO9" s="61"/>
      <c r="PEP9" s="61"/>
      <c r="PEQ9" s="61"/>
      <c r="PER9" s="61"/>
      <c r="PES9" s="61"/>
      <c r="PET9" s="61"/>
      <c r="PEU9" s="61"/>
      <c r="PEV9" s="61"/>
      <c r="PEW9" s="61"/>
      <c r="PEX9" s="61"/>
      <c r="PEY9" s="61"/>
      <c r="PEZ9" s="61"/>
      <c r="PFA9" s="61"/>
      <c r="PFB9" s="61"/>
      <c r="PFC9" s="61"/>
      <c r="PFD9" s="61"/>
      <c r="PFE9" s="61"/>
      <c r="PFF9" s="61"/>
      <c r="PFG9" s="61"/>
      <c r="PFH9" s="61"/>
      <c r="PFI9" s="61"/>
      <c r="PFJ9" s="61"/>
      <c r="PFK9" s="61"/>
      <c r="PFL9" s="61"/>
      <c r="PFM9" s="61"/>
      <c r="PFN9" s="61"/>
      <c r="PFO9" s="61"/>
      <c r="PFP9" s="61"/>
      <c r="PFQ9" s="61"/>
      <c r="PFR9" s="61"/>
      <c r="PFS9" s="61"/>
      <c r="PFT9" s="61"/>
      <c r="PFU9" s="61"/>
      <c r="PFV9" s="61"/>
      <c r="PFW9" s="61"/>
      <c r="PFX9" s="61"/>
      <c r="PFY9" s="61"/>
      <c r="PFZ9" s="61"/>
      <c r="PGA9" s="61"/>
      <c r="PGB9" s="61"/>
      <c r="PGC9" s="61"/>
      <c r="PGD9" s="61"/>
      <c r="PGE9" s="61"/>
      <c r="PGF9" s="61"/>
      <c r="PGG9" s="61"/>
      <c r="PGH9" s="61"/>
      <c r="PGI9" s="61"/>
      <c r="PGJ9" s="61"/>
      <c r="PGK9" s="61"/>
      <c r="PGL9" s="61"/>
      <c r="PGM9" s="61"/>
      <c r="PGN9" s="61"/>
      <c r="PGO9" s="61"/>
      <c r="PGP9" s="61"/>
      <c r="PGQ9" s="61"/>
      <c r="PGR9" s="61"/>
      <c r="PGS9" s="61"/>
      <c r="PGT9" s="61"/>
      <c r="PGU9" s="61"/>
      <c r="PGV9" s="61"/>
      <c r="PGW9" s="61"/>
      <c r="PGX9" s="61"/>
      <c r="PGY9" s="61"/>
      <c r="PGZ9" s="61"/>
      <c r="PHA9" s="61"/>
      <c r="PHB9" s="61"/>
      <c r="PHC9" s="61"/>
      <c r="PHD9" s="61"/>
      <c r="PHE9" s="61"/>
      <c r="PHF9" s="61"/>
      <c r="PHG9" s="61"/>
      <c r="PHH9" s="61"/>
      <c r="PHI9" s="61"/>
      <c r="PHJ9" s="61"/>
      <c r="PHK9" s="61"/>
      <c r="PHL9" s="61"/>
      <c r="PHM9" s="61"/>
      <c r="PHN9" s="61"/>
      <c r="PHO9" s="61"/>
      <c r="PHP9" s="61"/>
      <c r="PHQ9" s="61"/>
      <c r="PHR9" s="61"/>
      <c r="PHS9" s="61"/>
      <c r="PHT9" s="61"/>
      <c r="PHU9" s="61"/>
      <c r="PHV9" s="61"/>
      <c r="PHW9" s="61"/>
      <c r="PHX9" s="61"/>
      <c r="PHY9" s="61"/>
      <c r="PHZ9" s="61"/>
      <c r="PIA9" s="61"/>
      <c r="PIB9" s="61"/>
      <c r="PIC9" s="61"/>
      <c r="PID9" s="61"/>
      <c r="PIE9" s="61"/>
      <c r="PIF9" s="61"/>
      <c r="PIG9" s="61"/>
      <c r="PIH9" s="61"/>
      <c r="PII9" s="61"/>
      <c r="PIJ9" s="61"/>
      <c r="PIK9" s="61"/>
      <c r="PIL9" s="61"/>
      <c r="PIM9" s="61"/>
      <c r="PIN9" s="61"/>
      <c r="PIO9" s="61"/>
      <c r="PIP9" s="61"/>
      <c r="PIQ9" s="61"/>
      <c r="PIR9" s="61"/>
      <c r="PIS9" s="61"/>
      <c r="PIT9" s="61"/>
      <c r="PIU9" s="61"/>
      <c r="PIV9" s="61"/>
      <c r="PIW9" s="61"/>
      <c r="PIX9" s="61"/>
      <c r="PIY9" s="61"/>
      <c r="PIZ9" s="61"/>
      <c r="PJA9" s="61"/>
      <c r="PJB9" s="61"/>
      <c r="PJC9" s="61"/>
      <c r="PJD9" s="61"/>
      <c r="PJE9" s="61"/>
      <c r="PJF9" s="61"/>
      <c r="PJG9" s="61"/>
      <c r="PJH9" s="61"/>
      <c r="PJI9" s="61"/>
      <c r="PJJ9" s="61"/>
      <c r="PJK9" s="61"/>
      <c r="PJL9" s="61"/>
      <c r="PJM9" s="61"/>
      <c r="PJN9" s="61"/>
      <c r="PJO9" s="61"/>
      <c r="PJP9" s="61"/>
      <c r="PJQ9" s="61"/>
      <c r="PJR9" s="61"/>
      <c r="PJS9" s="61"/>
      <c r="PJT9" s="61"/>
      <c r="PJU9" s="61"/>
      <c r="PJV9" s="61"/>
      <c r="PJW9" s="61"/>
      <c r="PJX9" s="61"/>
      <c r="PJY9" s="61"/>
      <c r="PJZ9" s="61"/>
      <c r="PKA9" s="61"/>
      <c r="PKB9" s="61"/>
      <c r="PKC9" s="61"/>
      <c r="PKD9" s="61"/>
      <c r="PKE9" s="61"/>
      <c r="PKF9" s="61"/>
      <c r="PKG9" s="61"/>
      <c r="PKH9" s="61"/>
      <c r="PKI9" s="61"/>
      <c r="PKJ9" s="61"/>
      <c r="PKK9" s="61"/>
      <c r="PKL9" s="61"/>
      <c r="PKM9" s="61"/>
      <c r="PKN9" s="61"/>
      <c r="PKO9" s="61"/>
      <c r="PKP9" s="61"/>
      <c r="PKQ9" s="61"/>
      <c r="PKR9" s="61"/>
      <c r="PKS9" s="61"/>
      <c r="PKT9" s="61"/>
      <c r="PKU9" s="61"/>
      <c r="PKV9" s="61"/>
      <c r="PKW9" s="61"/>
      <c r="PKX9" s="61"/>
      <c r="PKY9" s="61"/>
      <c r="PKZ9" s="61"/>
      <c r="PLA9" s="61"/>
      <c r="PLB9" s="61"/>
      <c r="PLC9" s="61"/>
      <c r="PLD9" s="61"/>
      <c r="PLE9" s="61"/>
      <c r="PLF9" s="61"/>
      <c r="PLG9" s="61"/>
      <c r="PLH9" s="61"/>
      <c r="PLI9" s="61"/>
      <c r="PLJ9" s="61"/>
      <c r="PLK9" s="61"/>
      <c r="PLL9" s="61"/>
      <c r="PLM9" s="61"/>
      <c r="PLN9" s="61"/>
      <c r="PLO9" s="61"/>
      <c r="PLP9" s="61"/>
      <c r="PLQ9" s="61"/>
      <c r="PLR9" s="61"/>
      <c r="PLS9" s="61"/>
      <c r="PLT9" s="61"/>
      <c r="PLU9" s="61"/>
      <c r="PLV9" s="61"/>
      <c r="PLW9" s="61"/>
      <c r="PLX9" s="61"/>
      <c r="PLY9" s="61"/>
      <c r="PLZ9" s="61"/>
      <c r="PMA9" s="61"/>
      <c r="PMB9" s="61"/>
      <c r="PMC9" s="61"/>
      <c r="PMD9" s="61"/>
      <c r="PME9" s="61"/>
      <c r="PMF9" s="61"/>
      <c r="PMG9" s="61"/>
      <c r="PMH9" s="61"/>
      <c r="PMI9" s="61"/>
      <c r="PMJ9" s="61"/>
      <c r="PMK9" s="61"/>
      <c r="PML9" s="61"/>
      <c r="PMM9" s="61"/>
      <c r="PMN9" s="61"/>
      <c r="PMO9" s="61"/>
      <c r="PMP9" s="61"/>
      <c r="PMQ9" s="61"/>
      <c r="PMR9" s="61"/>
      <c r="PMS9" s="61"/>
      <c r="PMT9" s="61"/>
      <c r="PMU9" s="61"/>
      <c r="PMV9" s="61"/>
      <c r="PMW9" s="61"/>
      <c r="PMX9" s="61"/>
      <c r="PMY9" s="61"/>
      <c r="PMZ9" s="61"/>
      <c r="PNA9" s="61"/>
      <c r="PNB9" s="61"/>
      <c r="PNC9" s="61"/>
      <c r="PND9" s="61"/>
      <c r="PNE9" s="61"/>
      <c r="PNF9" s="61"/>
      <c r="PNG9" s="61"/>
      <c r="PNH9" s="61"/>
      <c r="PNI9" s="61"/>
      <c r="PNJ9" s="61"/>
      <c r="PNK9" s="61"/>
      <c r="PNL9" s="61"/>
      <c r="PNM9" s="61"/>
      <c r="PNN9" s="61"/>
      <c r="PNO9" s="61"/>
      <c r="PNP9" s="61"/>
      <c r="PNQ9" s="61"/>
      <c r="PNR9" s="61"/>
      <c r="PNS9" s="61"/>
      <c r="PNT9" s="61"/>
      <c r="PNU9" s="61"/>
      <c r="PNV9" s="61"/>
      <c r="PNW9" s="61"/>
      <c r="PNX9" s="61"/>
      <c r="PNY9" s="61"/>
      <c r="PNZ9" s="61"/>
      <c r="POA9" s="61"/>
      <c r="POB9" s="61"/>
      <c r="POC9" s="61"/>
      <c r="POD9" s="61"/>
      <c r="POE9" s="61"/>
      <c r="POF9" s="61"/>
      <c r="POG9" s="61"/>
      <c r="POH9" s="61"/>
      <c r="POI9" s="61"/>
      <c r="POJ9" s="61"/>
      <c r="POK9" s="61"/>
      <c r="POL9" s="61"/>
      <c r="POM9" s="61"/>
      <c r="PON9" s="61"/>
      <c r="POO9" s="61"/>
      <c r="POP9" s="61"/>
      <c r="POQ9" s="61"/>
      <c r="POR9" s="61"/>
      <c r="POS9" s="61"/>
      <c r="POT9" s="61"/>
      <c r="POU9" s="61"/>
      <c r="POV9" s="61"/>
      <c r="POW9" s="61"/>
      <c r="POX9" s="61"/>
      <c r="POY9" s="61"/>
      <c r="POZ9" s="61"/>
      <c r="PPA9" s="61"/>
      <c r="PPB9" s="61"/>
      <c r="PPC9" s="61"/>
      <c r="PPD9" s="61"/>
      <c r="PPE9" s="61"/>
      <c r="PPF9" s="61"/>
      <c r="PPG9" s="61"/>
      <c r="PPH9" s="61"/>
      <c r="PPI9" s="61"/>
      <c r="PPJ9" s="61"/>
      <c r="PPK9" s="61"/>
      <c r="PPL9" s="61"/>
      <c r="PPM9" s="61"/>
      <c r="PPN9" s="61"/>
      <c r="PPO9" s="61"/>
      <c r="PPP9" s="61"/>
      <c r="PPQ9" s="61"/>
      <c r="PPR9" s="61"/>
      <c r="PPS9" s="61"/>
      <c r="PPT9" s="61"/>
      <c r="PPU9" s="61"/>
      <c r="PPV9" s="61"/>
      <c r="PPW9" s="61"/>
      <c r="PPX9" s="61"/>
      <c r="PPY9" s="61"/>
      <c r="PPZ9" s="61"/>
      <c r="PQA9" s="61"/>
      <c r="PQB9" s="61"/>
      <c r="PQC9" s="61"/>
      <c r="PQD9" s="61"/>
      <c r="PQE9" s="61"/>
      <c r="PQF9" s="61"/>
      <c r="PQG9" s="61"/>
      <c r="PQH9" s="61"/>
      <c r="PQI9" s="61"/>
      <c r="PQJ9" s="61"/>
      <c r="PQK9" s="61"/>
      <c r="PQL9" s="61"/>
      <c r="PQM9" s="61"/>
      <c r="PQN9" s="61"/>
      <c r="PQO9" s="61"/>
      <c r="PQP9" s="61"/>
      <c r="PQQ9" s="61"/>
      <c r="PQR9" s="61"/>
      <c r="PQS9" s="61"/>
      <c r="PQT9" s="61"/>
      <c r="PQU9" s="61"/>
      <c r="PQV9" s="61"/>
      <c r="PQW9" s="61"/>
      <c r="PQX9" s="61"/>
      <c r="PQY9" s="61"/>
      <c r="PQZ9" s="61"/>
      <c r="PRA9" s="61"/>
      <c r="PRB9" s="61"/>
      <c r="PRC9" s="61"/>
      <c r="PRD9" s="61"/>
      <c r="PRE9" s="61"/>
      <c r="PRF9" s="61"/>
      <c r="PRG9" s="61"/>
      <c r="PRH9" s="61"/>
      <c r="PRI9" s="61"/>
      <c r="PRJ9" s="61"/>
      <c r="PRK9" s="61"/>
      <c r="PRL9" s="61"/>
      <c r="PRM9" s="61"/>
      <c r="PRN9" s="61"/>
      <c r="PRO9" s="61"/>
      <c r="PRP9" s="61"/>
      <c r="PRQ9" s="61"/>
      <c r="PRR9" s="61"/>
      <c r="PRS9" s="61"/>
      <c r="PRT9" s="61"/>
      <c r="PRU9" s="61"/>
      <c r="PRV9" s="61"/>
      <c r="PRW9" s="61"/>
      <c r="PRX9" s="61"/>
      <c r="PRY9" s="61"/>
      <c r="PRZ9" s="61"/>
      <c r="PSA9" s="61"/>
      <c r="PSB9" s="61"/>
      <c r="PSC9" s="61"/>
      <c r="PSD9" s="61"/>
      <c r="PSE9" s="61"/>
      <c r="PSF9" s="61"/>
      <c r="PSG9" s="61"/>
      <c r="PSH9" s="61"/>
      <c r="PSI9" s="61"/>
      <c r="PSJ9" s="61"/>
      <c r="PSK9" s="61"/>
      <c r="PSL9" s="61"/>
      <c r="PSM9" s="61"/>
      <c r="PSN9" s="61"/>
      <c r="PSO9" s="61"/>
      <c r="PSP9" s="61"/>
      <c r="PSQ9" s="61"/>
      <c r="PSR9" s="61"/>
      <c r="PSS9" s="61"/>
      <c r="PST9" s="61"/>
      <c r="PSU9" s="61"/>
      <c r="PSV9" s="61"/>
      <c r="PSW9" s="61"/>
      <c r="PSX9" s="61"/>
      <c r="PSY9" s="61"/>
      <c r="PSZ9" s="61"/>
      <c r="PTA9" s="61"/>
      <c r="PTB9" s="61"/>
      <c r="PTC9" s="61"/>
      <c r="PTD9" s="61"/>
      <c r="PTE9" s="61"/>
      <c r="PTF9" s="61"/>
      <c r="PTG9" s="61"/>
      <c r="PTH9" s="61"/>
      <c r="PTI9" s="61"/>
      <c r="PTJ9" s="61"/>
      <c r="PTK9" s="61"/>
      <c r="PTL9" s="61"/>
      <c r="PTM9" s="61"/>
      <c r="PTN9" s="61"/>
      <c r="PTO9" s="61"/>
      <c r="PTP9" s="61"/>
      <c r="PTQ9" s="61"/>
      <c r="PTR9" s="61"/>
      <c r="PTS9" s="61"/>
      <c r="PTT9" s="61"/>
      <c r="PTU9" s="61"/>
      <c r="PTV9" s="61"/>
      <c r="PTW9" s="61"/>
      <c r="PTX9" s="61"/>
      <c r="PTY9" s="61"/>
      <c r="PTZ9" s="61"/>
      <c r="PUA9" s="61"/>
      <c r="PUB9" s="61"/>
      <c r="PUC9" s="61"/>
      <c r="PUD9" s="61"/>
      <c r="PUE9" s="61"/>
      <c r="PUF9" s="61"/>
      <c r="PUG9" s="61"/>
      <c r="PUH9" s="61"/>
      <c r="PUI9" s="61"/>
      <c r="PUJ9" s="61"/>
      <c r="PUK9" s="61"/>
      <c r="PUL9" s="61"/>
      <c r="PUM9" s="61"/>
      <c r="PUN9" s="61"/>
      <c r="PUO9" s="61"/>
      <c r="PUP9" s="61"/>
      <c r="PUQ9" s="61"/>
      <c r="PUR9" s="61"/>
      <c r="PUS9" s="61"/>
      <c r="PUT9" s="61"/>
      <c r="PUU9" s="61"/>
      <c r="PUV9" s="61"/>
      <c r="PUW9" s="61"/>
      <c r="PUX9" s="61"/>
      <c r="PUY9" s="61"/>
      <c r="PUZ9" s="61"/>
      <c r="PVA9" s="61"/>
      <c r="PVB9" s="61"/>
      <c r="PVC9" s="61"/>
      <c r="PVD9" s="61"/>
      <c r="PVE9" s="61"/>
      <c r="PVF9" s="61"/>
      <c r="PVG9" s="61"/>
      <c r="PVH9" s="61"/>
      <c r="PVI9" s="61"/>
      <c r="PVJ9" s="61"/>
      <c r="PVK9" s="61"/>
      <c r="PVL9" s="61"/>
      <c r="PVM9" s="61"/>
      <c r="PVN9" s="61"/>
      <c r="PVO9" s="61"/>
      <c r="PVP9" s="61"/>
      <c r="PVQ9" s="61"/>
      <c r="PVR9" s="61"/>
      <c r="PVS9" s="61"/>
      <c r="PVT9" s="61"/>
      <c r="PVU9" s="61"/>
      <c r="PVV9" s="61"/>
      <c r="PVW9" s="61"/>
      <c r="PVX9" s="61"/>
      <c r="PVY9" s="61"/>
      <c r="PVZ9" s="61"/>
      <c r="PWA9" s="61"/>
      <c r="PWB9" s="61"/>
      <c r="PWC9" s="61"/>
      <c r="PWD9" s="61"/>
      <c r="PWE9" s="61"/>
      <c r="PWF9" s="61"/>
      <c r="PWG9" s="61"/>
      <c r="PWH9" s="61"/>
      <c r="PWI9" s="61"/>
      <c r="PWJ9" s="61"/>
      <c r="PWK9" s="61"/>
      <c r="PWL9" s="61"/>
      <c r="PWM9" s="61"/>
      <c r="PWN9" s="61"/>
      <c r="PWO9" s="61"/>
      <c r="PWP9" s="61"/>
      <c r="PWQ9" s="61"/>
      <c r="PWR9" s="61"/>
      <c r="PWS9" s="61"/>
      <c r="PWT9" s="61"/>
      <c r="PWU9" s="61"/>
      <c r="PWV9" s="61"/>
      <c r="PWW9" s="61"/>
      <c r="PWX9" s="61"/>
      <c r="PWY9" s="61"/>
      <c r="PWZ9" s="61"/>
      <c r="PXA9" s="61"/>
      <c r="PXB9" s="61"/>
      <c r="PXC9" s="61"/>
      <c r="PXD9" s="61"/>
      <c r="PXE9" s="61"/>
      <c r="PXF9" s="61"/>
      <c r="PXG9" s="61"/>
      <c r="PXH9" s="61"/>
      <c r="PXI9" s="61"/>
      <c r="PXJ9" s="61"/>
      <c r="PXK9" s="61"/>
      <c r="PXL9" s="61"/>
      <c r="PXM9" s="61"/>
      <c r="PXN9" s="61"/>
      <c r="PXO9" s="61"/>
      <c r="PXP9" s="61"/>
      <c r="PXQ9" s="61"/>
      <c r="PXR9" s="61"/>
      <c r="PXS9" s="61"/>
      <c r="PXT9" s="61"/>
      <c r="PXU9" s="61"/>
      <c r="PXV9" s="61"/>
      <c r="PXW9" s="61"/>
      <c r="PXX9" s="61"/>
      <c r="PXY9" s="61"/>
      <c r="PXZ9" s="61"/>
      <c r="PYA9" s="61"/>
      <c r="PYB9" s="61"/>
      <c r="PYC9" s="61"/>
      <c r="PYD9" s="61"/>
      <c r="PYE9" s="61"/>
      <c r="PYF9" s="61"/>
      <c r="PYG9" s="61"/>
      <c r="PYH9" s="61"/>
      <c r="PYI9" s="61"/>
      <c r="PYJ9" s="61"/>
      <c r="PYK9" s="61"/>
      <c r="PYL9" s="61"/>
      <c r="PYM9" s="61"/>
      <c r="PYN9" s="61"/>
      <c r="PYO9" s="61"/>
      <c r="PYP9" s="61"/>
      <c r="PYQ9" s="61"/>
      <c r="PYR9" s="61"/>
      <c r="PYS9" s="61"/>
      <c r="PYT9" s="61"/>
      <c r="PYU9" s="61"/>
      <c r="PYV9" s="61"/>
      <c r="PYW9" s="61"/>
      <c r="PYX9" s="61"/>
      <c r="PYY9" s="61"/>
      <c r="PYZ9" s="61"/>
      <c r="PZA9" s="61"/>
      <c r="PZB9" s="61"/>
      <c r="PZC9" s="61"/>
      <c r="PZD9" s="61"/>
      <c r="PZE9" s="61"/>
      <c r="PZF9" s="61"/>
      <c r="PZG9" s="61"/>
      <c r="PZH9" s="61"/>
      <c r="PZI9" s="61"/>
      <c r="PZJ9" s="61"/>
      <c r="PZK9" s="61"/>
      <c r="PZL9" s="61"/>
      <c r="PZM9" s="61"/>
      <c r="PZN9" s="61"/>
      <c r="PZO9" s="61"/>
      <c r="PZP9" s="61"/>
      <c r="PZQ9" s="61"/>
      <c r="PZR9" s="61"/>
      <c r="PZS9" s="61"/>
      <c r="PZT9" s="61"/>
      <c r="PZU9" s="61"/>
      <c r="PZV9" s="61"/>
      <c r="PZW9" s="61"/>
      <c r="PZX9" s="61"/>
      <c r="PZY9" s="61"/>
      <c r="PZZ9" s="61"/>
      <c r="QAA9" s="61"/>
      <c r="QAB9" s="61"/>
      <c r="QAC9" s="61"/>
      <c r="QAD9" s="61"/>
      <c r="QAE9" s="61"/>
      <c r="QAF9" s="61"/>
      <c r="QAG9" s="61"/>
      <c r="QAH9" s="61"/>
      <c r="QAI9" s="61"/>
      <c r="QAJ9" s="61"/>
      <c r="QAK9" s="61"/>
      <c r="QAL9" s="61"/>
      <c r="QAM9" s="61"/>
      <c r="QAN9" s="61"/>
      <c r="QAO9" s="61"/>
      <c r="QAP9" s="61"/>
      <c r="QAQ9" s="61"/>
      <c r="QAR9" s="61"/>
      <c r="QAS9" s="61"/>
      <c r="QAT9" s="61"/>
      <c r="QAU9" s="61"/>
      <c r="QAV9" s="61"/>
      <c r="QAW9" s="61"/>
      <c r="QAX9" s="61"/>
      <c r="QAY9" s="61"/>
      <c r="QAZ9" s="61"/>
      <c r="QBA9" s="61"/>
      <c r="QBB9" s="61"/>
      <c r="QBC9" s="61"/>
      <c r="QBD9" s="61"/>
      <c r="QBE9" s="61"/>
      <c r="QBF9" s="61"/>
      <c r="QBG9" s="61"/>
      <c r="QBH9" s="61"/>
      <c r="QBI9" s="61"/>
      <c r="QBJ9" s="61"/>
      <c r="QBK9" s="61"/>
      <c r="QBL9" s="61"/>
      <c r="QBM9" s="61"/>
      <c r="QBN9" s="61"/>
      <c r="QBO9" s="61"/>
      <c r="QBP9" s="61"/>
      <c r="QBQ9" s="61"/>
      <c r="QBR9" s="61"/>
      <c r="QBS9" s="61"/>
      <c r="QBT9" s="61"/>
      <c r="QBU9" s="61"/>
      <c r="QBV9" s="61"/>
      <c r="QBW9" s="61"/>
      <c r="QBX9" s="61"/>
      <c r="QBY9" s="61"/>
      <c r="QBZ9" s="61"/>
      <c r="QCA9" s="61"/>
      <c r="QCB9" s="61"/>
      <c r="QCC9" s="61"/>
      <c r="QCD9" s="61"/>
      <c r="QCE9" s="61"/>
      <c r="QCF9" s="61"/>
      <c r="QCG9" s="61"/>
      <c r="QCH9" s="61"/>
      <c r="QCI9" s="61"/>
      <c r="QCJ9" s="61"/>
      <c r="QCK9" s="61"/>
      <c r="QCL9" s="61"/>
      <c r="QCM9" s="61"/>
      <c r="QCN9" s="61"/>
      <c r="QCO9" s="61"/>
      <c r="QCP9" s="61"/>
      <c r="QCQ9" s="61"/>
      <c r="QCR9" s="61"/>
      <c r="QCS9" s="61"/>
      <c r="QCT9" s="61"/>
      <c r="QCU9" s="61"/>
      <c r="QCV9" s="61"/>
      <c r="QCW9" s="61"/>
      <c r="QCX9" s="61"/>
      <c r="QCY9" s="61"/>
      <c r="QCZ9" s="61"/>
      <c r="QDA9" s="61"/>
      <c r="QDB9" s="61"/>
      <c r="QDC9" s="61"/>
      <c r="QDD9" s="61"/>
      <c r="QDE9" s="61"/>
      <c r="QDF9" s="61"/>
      <c r="QDG9" s="61"/>
      <c r="QDH9" s="61"/>
      <c r="QDI9" s="61"/>
      <c r="QDJ9" s="61"/>
      <c r="QDK9" s="61"/>
      <c r="QDL9" s="61"/>
      <c r="QDM9" s="61"/>
      <c r="QDN9" s="61"/>
      <c r="QDO9" s="61"/>
      <c r="QDP9" s="61"/>
      <c r="QDQ9" s="61"/>
      <c r="QDR9" s="61"/>
      <c r="QDS9" s="61"/>
      <c r="QDT9" s="61"/>
      <c r="QDU9" s="61"/>
      <c r="QDV9" s="61"/>
      <c r="QDW9" s="61"/>
      <c r="QDX9" s="61"/>
      <c r="QDY9" s="61"/>
      <c r="QDZ9" s="61"/>
      <c r="QEA9" s="61"/>
      <c r="QEB9" s="61"/>
      <c r="QEC9" s="61"/>
      <c r="QED9" s="61"/>
      <c r="QEE9" s="61"/>
      <c r="QEF9" s="61"/>
      <c r="QEG9" s="61"/>
      <c r="QEH9" s="61"/>
      <c r="QEI9" s="61"/>
      <c r="QEJ9" s="61"/>
      <c r="QEK9" s="61"/>
      <c r="QEL9" s="61"/>
      <c r="QEM9" s="61"/>
      <c r="QEN9" s="61"/>
      <c r="QEO9" s="61"/>
      <c r="QEP9" s="61"/>
      <c r="QEQ9" s="61"/>
      <c r="QER9" s="61"/>
      <c r="QES9" s="61"/>
      <c r="QET9" s="61"/>
      <c r="QEU9" s="61"/>
      <c r="QEV9" s="61"/>
      <c r="QEW9" s="61"/>
      <c r="QEX9" s="61"/>
      <c r="QEY9" s="61"/>
      <c r="QEZ9" s="61"/>
      <c r="QFA9" s="61"/>
      <c r="QFB9" s="61"/>
      <c r="QFC9" s="61"/>
      <c r="QFD9" s="61"/>
      <c r="QFE9" s="61"/>
      <c r="QFF9" s="61"/>
      <c r="QFG9" s="61"/>
      <c r="QFH9" s="61"/>
      <c r="QFI9" s="61"/>
      <c r="QFJ9" s="61"/>
      <c r="QFK9" s="61"/>
      <c r="QFL9" s="61"/>
      <c r="QFM9" s="61"/>
      <c r="QFN9" s="61"/>
      <c r="QFO9" s="61"/>
      <c r="QFP9" s="61"/>
      <c r="QFQ9" s="61"/>
      <c r="QFR9" s="61"/>
      <c r="QFS9" s="61"/>
      <c r="QFT9" s="61"/>
      <c r="QFU9" s="61"/>
      <c r="QFV9" s="61"/>
      <c r="QFW9" s="61"/>
      <c r="QFX9" s="61"/>
      <c r="QFY9" s="61"/>
      <c r="QFZ9" s="61"/>
      <c r="QGA9" s="61"/>
      <c r="QGB9" s="61"/>
      <c r="QGC9" s="61"/>
      <c r="QGD9" s="61"/>
      <c r="QGE9" s="61"/>
      <c r="QGF9" s="61"/>
      <c r="QGG9" s="61"/>
      <c r="QGH9" s="61"/>
      <c r="QGI9" s="61"/>
      <c r="QGJ9" s="61"/>
      <c r="QGK9" s="61"/>
      <c r="QGL9" s="61"/>
      <c r="QGM9" s="61"/>
      <c r="QGN9" s="61"/>
      <c r="QGO9" s="61"/>
      <c r="QGP9" s="61"/>
      <c r="QGQ9" s="61"/>
      <c r="QGR9" s="61"/>
      <c r="QGS9" s="61"/>
      <c r="QGT9" s="61"/>
      <c r="QGU9" s="61"/>
      <c r="QGV9" s="61"/>
      <c r="QGW9" s="61"/>
      <c r="QGX9" s="61"/>
      <c r="QGY9" s="61"/>
      <c r="QGZ9" s="61"/>
      <c r="QHA9" s="61"/>
      <c r="QHB9" s="61"/>
      <c r="QHC9" s="61"/>
      <c r="QHD9" s="61"/>
      <c r="QHE9" s="61"/>
      <c r="QHF9" s="61"/>
      <c r="QHG9" s="61"/>
      <c r="QHH9" s="61"/>
      <c r="QHI9" s="61"/>
      <c r="QHJ9" s="61"/>
      <c r="QHK9" s="61"/>
      <c r="QHL9" s="61"/>
      <c r="QHM9" s="61"/>
      <c r="QHN9" s="61"/>
      <c r="QHO9" s="61"/>
      <c r="QHP9" s="61"/>
      <c r="QHQ9" s="61"/>
      <c r="QHR9" s="61"/>
      <c r="QHS9" s="61"/>
      <c r="QHT9" s="61"/>
      <c r="QHU9" s="61"/>
      <c r="QHV9" s="61"/>
      <c r="QHW9" s="61"/>
      <c r="QHX9" s="61"/>
      <c r="QHY9" s="61"/>
      <c r="QHZ9" s="61"/>
      <c r="QIA9" s="61"/>
      <c r="QIB9" s="61"/>
      <c r="QIC9" s="61"/>
      <c r="QID9" s="61"/>
      <c r="QIE9" s="61"/>
      <c r="QIF9" s="61"/>
      <c r="QIG9" s="61"/>
      <c r="QIH9" s="61"/>
      <c r="QII9" s="61"/>
      <c r="QIJ9" s="61"/>
      <c r="QIK9" s="61"/>
      <c r="QIL9" s="61"/>
      <c r="QIM9" s="61"/>
      <c r="QIN9" s="61"/>
      <c r="QIO9" s="61"/>
      <c r="QIP9" s="61"/>
      <c r="QIQ9" s="61"/>
      <c r="QIR9" s="61"/>
      <c r="QIS9" s="61"/>
      <c r="QIT9" s="61"/>
      <c r="QIU9" s="61"/>
      <c r="QIV9" s="61"/>
      <c r="QIW9" s="61"/>
      <c r="QIX9" s="61"/>
      <c r="QIY9" s="61"/>
      <c r="QIZ9" s="61"/>
      <c r="QJA9" s="61"/>
      <c r="QJB9" s="61"/>
      <c r="QJC9" s="61"/>
      <c r="QJD9" s="61"/>
      <c r="QJE9" s="61"/>
      <c r="QJF9" s="61"/>
      <c r="QJG9" s="61"/>
      <c r="QJH9" s="61"/>
      <c r="QJI9" s="61"/>
      <c r="QJJ9" s="61"/>
      <c r="QJK9" s="61"/>
      <c r="QJL9" s="61"/>
      <c r="QJM9" s="61"/>
      <c r="QJN9" s="61"/>
      <c r="QJO9" s="61"/>
      <c r="QJP9" s="61"/>
      <c r="QJQ9" s="61"/>
      <c r="QJR9" s="61"/>
      <c r="QJS9" s="61"/>
      <c r="QJT9" s="61"/>
      <c r="QJU9" s="61"/>
      <c r="QJV9" s="61"/>
      <c r="QJW9" s="61"/>
      <c r="QJX9" s="61"/>
      <c r="QJY9" s="61"/>
      <c r="QJZ9" s="61"/>
      <c r="QKA9" s="61"/>
      <c r="QKB9" s="61"/>
      <c r="QKC9" s="61"/>
      <c r="QKD9" s="61"/>
      <c r="QKE9" s="61"/>
      <c r="QKF9" s="61"/>
      <c r="QKG9" s="61"/>
      <c r="QKH9" s="61"/>
      <c r="QKI9" s="61"/>
      <c r="QKJ9" s="61"/>
      <c r="QKK9" s="61"/>
      <c r="QKL9" s="61"/>
      <c r="QKM9" s="61"/>
      <c r="QKN9" s="61"/>
      <c r="QKO9" s="61"/>
      <c r="QKP9" s="61"/>
      <c r="QKQ9" s="61"/>
      <c r="QKR9" s="61"/>
      <c r="QKS9" s="61"/>
      <c r="QKT9" s="61"/>
      <c r="QKU9" s="61"/>
      <c r="QKV9" s="61"/>
      <c r="QKW9" s="61"/>
      <c r="QKX9" s="61"/>
      <c r="QKY9" s="61"/>
      <c r="QKZ9" s="61"/>
      <c r="QLA9" s="61"/>
      <c r="QLB9" s="61"/>
      <c r="QLC9" s="61"/>
      <c r="QLD9" s="61"/>
      <c r="QLE9" s="61"/>
      <c r="QLF9" s="61"/>
      <c r="QLG9" s="61"/>
      <c r="QLH9" s="61"/>
      <c r="QLI9" s="61"/>
      <c r="QLJ9" s="61"/>
      <c r="QLK9" s="61"/>
      <c r="QLL9" s="61"/>
      <c r="QLM9" s="61"/>
      <c r="QLN9" s="61"/>
      <c r="QLO9" s="61"/>
      <c r="QLP9" s="61"/>
      <c r="QLQ9" s="61"/>
      <c r="QLR9" s="61"/>
      <c r="QLS9" s="61"/>
      <c r="QLT9" s="61"/>
      <c r="QLU9" s="61"/>
      <c r="QLV9" s="61"/>
      <c r="QLW9" s="61"/>
      <c r="QLX9" s="61"/>
      <c r="QLY9" s="61"/>
      <c r="QLZ9" s="61"/>
      <c r="QMA9" s="61"/>
      <c r="QMB9" s="61"/>
      <c r="QMC9" s="61"/>
      <c r="QMD9" s="61"/>
      <c r="QME9" s="61"/>
      <c r="QMF9" s="61"/>
      <c r="QMG9" s="61"/>
      <c r="QMH9" s="61"/>
      <c r="QMI9" s="61"/>
      <c r="QMJ9" s="61"/>
      <c r="QMK9" s="61"/>
      <c r="QML9" s="61"/>
      <c r="QMM9" s="61"/>
      <c r="QMN9" s="61"/>
      <c r="QMO9" s="61"/>
      <c r="QMP9" s="61"/>
      <c r="QMQ9" s="61"/>
      <c r="QMR9" s="61"/>
      <c r="QMS9" s="61"/>
      <c r="QMT9" s="61"/>
      <c r="QMU9" s="61"/>
      <c r="QMV9" s="61"/>
      <c r="QMW9" s="61"/>
      <c r="QMX9" s="61"/>
      <c r="QMY9" s="61"/>
      <c r="QMZ9" s="61"/>
      <c r="QNA9" s="61"/>
      <c r="QNB9" s="61"/>
      <c r="QNC9" s="61"/>
      <c r="QND9" s="61"/>
      <c r="QNE9" s="61"/>
      <c r="QNF9" s="61"/>
      <c r="QNG9" s="61"/>
      <c r="QNH9" s="61"/>
      <c r="QNI9" s="61"/>
      <c r="QNJ9" s="61"/>
      <c r="QNK9" s="61"/>
      <c r="QNL9" s="61"/>
      <c r="QNM9" s="61"/>
      <c r="QNN9" s="61"/>
      <c r="QNO9" s="61"/>
      <c r="QNP9" s="61"/>
      <c r="QNQ9" s="61"/>
      <c r="QNR9" s="61"/>
      <c r="QNS9" s="61"/>
      <c r="QNT9" s="61"/>
      <c r="QNU9" s="61"/>
      <c r="QNV9" s="61"/>
      <c r="QNW9" s="61"/>
      <c r="QNX9" s="61"/>
      <c r="QNY9" s="61"/>
      <c r="QNZ9" s="61"/>
      <c r="QOA9" s="61"/>
      <c r="QOB9" s="61"/>
      <c r="QOC9" s="61"/>
      <c r="QOD9" s="61"/>
      <c r="QOE9" s="61"/>
      <c r="QOF9" s="61"/>
      <c r="QOG9" s="61"/>
      <c r="QOH9" s="61"/>
      <c r="QOI9" s="61"/>
      <c r="QOJ9" s="61"/>
      <c r="QOK9" s="61"/>
      <c r="QOL9" s="61"/>
      <c r="QOM9" s="61"/>
      <c r="QON9" s="61"/>
      <c r="QOO9" s="61"/>
      <c r="QOP9" s="61"/>
      <c r="QOQ9" s="61"/>
      <c r="QOR9" s="61"/>
      <c r="QOS9" s="61"/>
      <c r="QOT9" s="61"/>
      <c r="QOU9" s="61"/>
      <c r="QOV9" s="61"/>
      <c r="QOW9" s="61"/>
      <c r="QOX9" s="61"/>
      <c r="QOY9" s="61"/>
      <c r="QOZ9" s="61"/>
      <c r="QPA9" s="61"/>
      <c r="QPB9" s="61"/>
      <c r="QPC9" s="61"/>
      <c r="QPD9" s="61"/>
      <c r="QPE9" s="61"/>
      <c r="QPF9" s="61"/>
      <c r="QPG9" s="61"/>
      <c r="QPH9" s="61"/>
      <c r="QPI9" s="61"/>
      <c r="QPJ9" s="61"/>
      <c r="QPK9" s="61"/>
      <c r="QPL9" s="61"/>
      <c r="QPM9" s="61"/>
      <c r="QPN9" s="61"/>
      <c r="QPO9" s="61"/>
      <c r="QPP9" s="61"/>
      <c r="QPQ9" s="61"/>
      <c r="QPR9" s="61"/>
      <c r="QPS9" s="61"/>
      <c r="QPT9" s="61"/>
      <c r="QPU9" s="61"/>
      <c r="QPV9" s="61"/>
      <c r="QPW9" s="61"/>
      <c r="QPX9" s="61"/>
      <c r="QPY9" s="61"/>
      <c r="QPZ9" s="61"/>
      <c r="QQA9" s="61"/>
      <c r="QQB9" s="61"/>
      <c r="QQC9" s="61"/>
      <c r="QQD9" s="61"/>
      <c r="QQE9" s="61"/>
      <c r="QQF9" s="61"/>
      <c r="QQG9" s="61"/>
      <c r="QQH9" s="61"/>
      <c r="QQI9" s="61"/>
      <c r="QQJ9" s="61"/>
      <c r="QQK9" s="61"/>
      <c r="QQL9" s="61"/>
      <c r="QQM9" s="61"/>
      <c r="QQN9" s="61"/>
      <c r="QQO9" s="61"/>
      <c r="QQP9" s="61"/>
      <c r="QQQ9" s="61"/>
      <c r="QQR9" s="61"/>
      <c r="QQS9" s="61"/>
      <c r="QQT9" s="61"/>
      <c r="QQU9" s="61"/>
      <c r="QQV9" s="61"/>
      <c r="QQW9" s="61"/>
      <c r="QQX9" s="61"/>
      <c r="QQY9" s="61"/>
      <c r="QQZ9" s="61"/>
      <c r="QRA9" s="61"/>
      <c r="QRB9" s="61"/>
      <c r="QRC9" s="61"/>
      <c r="QRD9" s="61"/>
      <c r="QRE9" s="61"/>
      <c r="QRF9" s="61"/>
      <c r="QRG9" s="61"/>
      <c r="QRH9" s="61"/>
      <c r="QRI9" s="61"/>
      <c r="QRJ9" s="61"/>
      <c r="QRK9" s="61"/>
      <c r="QRL9" s="61"/>
      <c r="QRM9" s="61"/>
      <c r="QRN9" s="61"/>
      <c r="QRO9" s="61"/>
      <c r="QRP9" s="61"/>
      <c r="QRQ9" s="61"/>
      <c r="QRR9" s="61"/>
      <c r="QRS9" s="61"/>
      <c r="QRT9" s="61"/>
      <c r="QRU9" s="61"/>
      <c r="QRV9" s="61"/>
      <c r="QRW9" s="61"/>
      <c r="QRX9" s="61"/>
      <c r="QRY9" s="61"/>
      <c r="QRZ9" s="61"/>
      <c r="QSA9" s="61"/>
      <c r="QSB9" s="61"/>
      <c r="QSC9" s="61"/>
      <c r="QSD9" s="61"/>
      <c r="QSE9" s="61"/>
      <c r="QSF9" s="61"/>
      <c r="QSG9" s="61"/>
      <c r="QSH9" s="61"/>
      <c r="QSI9" s="61"/>
      <c r="QSJ9" s="61"/>
      <c r="QSK9" s="61"/>
      <c r="QSL9" s="61"/>
      <c r="QSM9" s="61"/>
      <c r="QSN9" s="61"/>
      <c r="QSO9" s="61"/>
      <c r="QSP9" s="61"/>
      <c r="QSQ9" s="61"/>
      <c r="QSR9" s="61"/>
      <c r="QSS9" s="61"/>
      <c r="QST9" s="61"/>
      <c r="QSU9" s="61"/>
      <c r="QSV9" s="61"/>
      <c r="QSW9" s="61"/>
      <c r="QSX9" s="61"/>
      <c r="QSY9" s="61"/>
      <c r="QSZ9" s="61"/>
      <c r="QTA9" s="61"/>
      <c r="QTB9" s="61"/>
      <c r="QTC9" s="61"/>
      <c r="QTD9" s="61"/>
      <c r="QTE9" s="61"/>
      <c r="QTF9" s="61"/>
      <c r="QTG9" s="61"/>
      <c r="QTH9" s="61"/>
      <c r="QTI9" s="61"/>
      <c r="QTJ9" s="61"/>
      <c r="QTK9" s="61"/>
      <c r="QTL9" s="61"/>
      <c r="QTM9" s="61"/>
      <c r="QTN9" s="61"/>
      <c r="QTO9" s="61"/>
      <c r="QTP9" s="61"/>
      <c r="QTQ9" s="61"/>
      <c r="QTR9" s="61"/>
      <c r="QTS9" s="61"/>
      <c r="QTT9" s="61"/>
      <c r="QTU9" s="61"/>
      <c r="QTV9" s="61"/>
      <c r="QTW9" s="61"/>
      <c r="QTX9" s="61"/>
      <c r="QTY9" s="61"/>
      <c r="QTZ9" s="61"/>
      <c r="QUA9" s="61"/>
      <c r="QUB9" s="61"/>
      <c r="QUC9" s="61"/>
      <c r="QUD9" s="61"/>
      <c r="QUE9" s="61"/>
      <c r="QUF9" s="61"/>
      <c r="QUG9" s="61"/>
      <c r="QUH9" s="61"/>
      <c r="QUI9" s="61"/>
      <c r="QUJ9" s="61"/>
      <c r="QUK9" s="61"/>
      <c r="QUL9" s="61"/>
      <c r="QUM9" s="61"/>
      <c r="QUN9" s="61"/>
      <c r="QUO9" s="61"/>
      <c r="QUP9" s="61"/>
      <c r="QUQ9" s="61"/>
      <c r="QUR9" s="61"/>
      <c r="QUS9" s="61"/>
      <c r="QUT9" s="61"/>
      <c r="QUU9" s="61"/>
      <c r="QUV9" s="61"/>
      <c r="QUW9" s="61"/>
      <c r="QUX9" s="61"/>
      <c r="QUY9" s="61"/>
      <c r="QUZ9" s="61"/>
      <c r="QVA9" s="61"/>
      <c r="QVB9" s="61"/>
      <c r="QVC9" s="61"/>
      <c r="QVD9" s="61"/>
      <c r="QVE9" s="61"/>
      <c r="QVF9" s="61"/>
      <c r="QVG9" s="61"/>
      <c r="QVH9" s="61"/>
      <c r="QVI9" s="61"/>
      <c r="QVJ9" s="61"/>
      <c r="QVK9" s="61"/>
      <c r="QVL9" s="61"/>
      <c r="QVM9" s="61"/>
      <c r="QVN9" s="61"/>
      <c r="QVO9" s="61"/>
      <c r="QVP9" s="61"/>
      <c r="QVQ9" s="61"/>
      <c r="QVR9" s="61"/>
      <c r="QVS9" s="61"/>
      <c r="QVT9" s="61"/>
      <c r="QVU9" s="61"/>
      <c r="QVV9" s="61"/>
      <c r="QVW9" s="61"/>
      <c r="QVX9" s="61"/>
      <c r="QVY9" s="61"/>
      <c r="QVZ9" s="61"/>
      <c r="QWA9" s="61"/>
      <c r="QWB9" s="61"/>
      <c r="QWC9" s="61"/>
      <c r="QWD9" s="61"/>
      <c r="QWE9" s="61"/>
      <c r="QWF9" s="61"/>
      <c r="QWG9" s="61"/>
      <c r="QWH9" s="61"/>
      <c r="QWI9" s="61"/>
      <c r="QWJ9" s="61"/>
      <c r="QWK9" s="61"/>
      <c r="QWL9" s="61"/>
      <c r="QWM9" s="61"/>
      <c r="QWN9" s="61"/>
      <c r="QWO9" s="61"/>
      <c r="QWP9" s="61"/>
      <c r="QWQ9" s="61"/>
      <c r="QWR9" s="61"/>
      <c r="QWS9" s="61"/>
      <c r="QWT9" s="61"/>
      <c r="QWU9" s="61"/>
      <c r="QWV9" s="61"/>
      <c r="QWW9" s="61"/>
      <c r="QWX9" s="61"/>
      <c r="QWY9" s="61"/>
      <c r="QWZ9" s="61"/>
      <c r="QXA9" s="61"/>
      <c r="QXB9" s="61"/>
      <c r="QXC9" s="61"/>
      <c r="QXD9" s="61"/>
      <c r="QXE9" s="61"/>
      <c r="QXF9" s="61"/>
      <c r="QXG9" s="61"/>
      <c r="QXH9" s="61"/>
      <c r="QXI9" s="61"/>
      <c r="QXJ9" s="61"/>
      <c r="QXK9" s="61"/>
      <c r="QXL9" s="61"/>
      <c r="QXM9" s="61"/>
      <c r="QXN9" s="61"/>
      <c r="QXO9" s="61"/>
      <c r="QXP9" s="61"/>
      <c r="QXQ9" s="61"/>
      <c r="QXR9" s="61"/>
      <c r="QXS9" s="61"/>
      <c r="QXT9" s="61"/>
      <c r="QXU9" s="61"/>
      <c r="QXV9" s="61"/>
      <c r="QXW9" s="61"/>
      <c r="QXX9" s="61"/>
      <c r="QXY9" s="61"/>
      <c r="QXZ9" s="61"/>
      <c r="QYA9" s="61"/>
      <c r="QYB9" s="61"/>
      <c r="QYC9" s="61"/>
      <c r="QYD9" s="61"/>
      <c r="QYE9" s="61"/>
      <c r="QYF9" s="61"/>
      <c r="QYG9" s="61"/>
      <c r="QYH9" s="61"/>
      <c r="QYI9" s="61"/>
      <c r="QYJ9" s="61"/>
      <c r="QYK9" s="61"/>
      <c r="QYL9" s="61"/>
      <c r="QYM9" s="61"/>
      <c r="QYN9" s="61"/>
      <c r="QYO9" s="61"/>
      <c r="QYP9" s="61"/>
      <c r="QYQ9" s="61"/>
      <c r="QYR9" s="61"/>
      <c r="QYS9" s="61"/>
      <c r="QYT9" s="61"/>
      <c r="QYU9" s="61"/>
      <c r="QYV9" s="61"/>
      <c r="QYW9" s="61"/>
      <c r="QYX9" s="61"/>
      <c r="QYY9" s="61"/>
      <c r="QYZ9" s="61"/>
      <c r="QZA9" s="61"/>
      <c r="QZB9" s="61"/>
      <c r="QZC9" s="61"/>
      <c r="QZD9" s="61"/>
      <c r="QZE9" s="61"/>
      <c r="QZF9" s="61"/>
      <c r="QZG9" s="61"/>
      <c r="QZH9" s="61"/>
      <c r="QZI9" s="61"/>
      <c r="QZJ9" s="61"/>
      <c r="QZK9" s="61"/>
      <c r="QZL9" s="61"/>
      <c r="QZM9" s="61"/>
      <c r="QZN9" s="61"/>
      <c r="QZO9" s="61"/>
      <c r="QZP9" s="61"/>
      <c r="QZQ9" s="61"/>
      <c r="QZR9" s="61"/>
      <c r="QZS9" s="61"/>
      <c r="QZT9" s="61"/>
      <c r="QZU9" s="61"/>
      <c r="QZV9" s="61"/>
      <c r="QZW9" s="61"/>
      <c r="QZX9" s="61"/>
      <c r="QZY9" s="61"/>
      <c r="QZZ9" s="61"/>
      <c r="RAA9" s="61"/>
      <c r="RAB9" s="61"/>
      <c r="RAC9" s="61"/>
      <c r="RAD9" s="61"/>
      <c r="RAE9" s="61"/>
      <c r="RAF9" s="61"/>
      <c r="RAG9" s="61"/>
      <c r="RAH9" s="61"/>
      <c r="RAI9" s="61"/>
      <c r="RAJ9" s="61"/>
      <c r="RAK9" s="61"/>
      <c r="RAL9" s="61"/>
      <c r="RAM9" s="61"/>
      <c r="RAN9" s="61"/>
      <c r="RAO9" s="61"/>
      <c r="RAP9" s="61"/>
      <c r="RAQ9" s="61"/>
      <c r="RAR9" s="61"/>
      <c r="RAS9" s="61"/>
      <c r="RAT9" s="61"/>
      <c r="RAU9" s="61"/>
      <c r="RAV9" s="61"/>
      <c r="RAW9" s="61"/>
      <c r="RAX9" s="61"/>
      <c r="RAY9" s="61"/>
      <c r="RAZ9" s="61"/>
      <c r="RBA9" s="61"/>
      <c r="RBB9" s="61"/>
      <c r="RBC9" s="61"/>
      <c r="RBD9" s="61"/>
      <c r="RBE9" s="61"/>
      <c r="RBF9" s="61"/>
      <c r="RBG9" s="61"/>
      <c r="RBH9" s="61"/>
      <c r="RBI9" s="61"/>
      <c r="RBJ9" s="61"/>
      <c r="RBK9" s="61"/>
      <c r="RBL9" s="61"/>
      <c r="RBM9" s="61"/>
      <c r="RBN9" s="61"/>
      <c r="RBO9" s="61"/>
      <c r="RBP9" s="61"/>
      <c r="RBQ9" s="61"/>
      <c r="RBR9" s="61"/>
      <c r="RBS9" s="61"/>
      <c r="RBT9" s="61"/>
      <c r="RBU9" s="61"/>
      <c r="RBV9" s="61"/>
      <c r="RBW9" s="61"/>
      <c r="RBX9" s="61"/>
      <c r="RBY9" s="61"/>
      <c r="RBZ9" s="61"/>
      <c r="RCA9" s="61"/>
      <c r="RCB9" s="61"/>
      <c r="RCC9" s="61"/>
      <c r="RCD9" s="61"/>
      <c r="RCE9" s="61"/>
      <c r="RCF9" s="61"/>
      <c r="RCG9" s="61"/>
      <c r="RCH9" s="61"/>
      <c r="RCI9" s="61"/>
      <c r="RCJ9" s="61"/>
      <c r="RCK9" s="61"/>
      <c r="RCL9" s="61"/>
      <c r="RCM9" s="61"/>
      <c r="RCN9" s="61"/>
      <c r="RCO9" s="61"/>
      <c r="RCP9" s="61"/>
      <c r="RCQ9" s="61"/>
      <c r="RCR9" s="61"/>
      <c r="RCS9" s="61"/>
      <c r="RCT9" s="61"/>
      <c r="RCU9" s="61"/>
      <c r="RCV9" s="61"/>
      <c r="RCW9" s="61"/>
      <c r="RCX9" s="61"/>
      <c r="RCY9" s="61"/>
      <c r="RCZ9" s="61"/>
      <c r="RDA9" s="61"/>
      <c r="RDB9" s="61"/>
      <c r="RDC9" s="61"/>
      <c r="RDD9" s="61"/>
      <c r="RDE9" s="61"/>
      <c r="RDF9" s="61"/>
      <c r="RDG9" s="61"/>
      <c r="RDH9" s="61"/>
      <c r="RDI9" s="61"/>
      <c r="RDJ9" s="61"/>
      <c r="RDK9" s="61"/>
      <c r="RDL9" s="61"/>
      <c r="RDM9" s="61"/>
      <c r="RDN9" s="61"/>
      <c r="RDO9" s="61"/>
      <c r="RDP9" s="61"/>
      <c r="RDQ9" s="61"/>
      <c r="RDR9" s="61"/>
      <c r="RDS9" s="61"/>
      <c r="RDT9" s="61"/>
      <c r="RDU9" s="61"/>
      <c r="RDV9" s="61"/>
      <c r="RDW9" s="61"/>
      <c r="RDX9" s="61"/>
      <c r="RDY9" s="61"/>
      <c r="RDZ9" s="61"/>
      <c r="REA9" s="61"/>
      <c r="REB9" s="61"/>
      <c r="REC9" s="61"/>
      <c r="RED9" s="61"/>
      <c r="REE9" s="61"/>
      <c r="REF9" s="61"/>
      <c r="REG9" s="61"/>
      <c r="REH9" s="61"/>
      <c r="REI9" s="61"/>
      <c r="REJ9" s="61"/>
      <c r="REK9" s="61"/>
      <c r="REL9" s="61"/>
      <c r="REM9" s="61"/>
      <c r="REN9" s="61"/>
      <c r="REO9" s="61"/>
      <c r="REP9" s="61"/>
      <c r="REQ9" s="61"/>
      <c r="RER9" s="61"/>
      <c r="RES9" s="61"/>
      <c r="RET9" s="61"/>
      <c r="REU9" s="61"/>
      <c r="REV9" s="61"/>
      <c r="REW9" s="61"/>
      <c r="REX9" s="61"/>
      <c r="REY9" s="61"/>
      <c r="REZ9" s="61"/>
      <c r="RFA9" s="61"/>
      <c r="RFB9" s="61"/>
      <c r="RFC9" s="61"/>
      <c r="RFD9" s="61"/>
      <c r="RFE9" s="61"/>
      <c r="RFF9" s="61"/>
      <c r="RFG9" s="61"/>
      <c r="RFH9" s="61"/>
      <c r="RFI9" s="61"/>
      <c r="RFJ9" s="61"/>
      <c r="RFK9" s="61"/>
      <c r="RFL9" s="61"/>
      <c r="RFM9" s="61"/>
      <c r="RFN9" s="61"/>
      <c r="RFO9" s="61"/>
      <c r="RFP9" s="61"/>
      <c r="RFQ9" s="61"/>
      <c r="RFR9" s="61"/>
      <c r="RFS9" s="61"/>
      <c r="RFT9" s="61"/>
      <c r="RFU9" s="61"/>
      <c r="RFV9" s="61"/>
      <c r="RFW9" s="61"/>
      <c r="RFX9" s="61"/>
      <c r="RFY9" s="61"/>
      <c r="RFZ9" s="61"/>
      <c r="RGA9" s="61"/>
      <c r="RGB9" s="61"/>
      <c r="RGC9" s="61"/>
      <c r="RGD9" s="61"/>
      <c r="RGE9" s="61"/>
      <c r="RGF9" s="61"/>
      <c r="RGG9" s="61"/>
      <c r="RGH9" s="61"/>
      <c r="RGI9" s="61"/>
      <c r="RGJ9" s="61"/>
      <c r="RGK9" s="61"/>
      <c r="RGL9" s="61"/>
      <c r="RGM9" s="61"/>
      <c r="RGN9" s="61"/>
      <c r="RGO9" s="61"/>
      <c r="RGP9" s="61"/>
      <c r="RGQ9" s="61"/>
      <c r="RGR9" s="61"/>
      <c r="RGS9" s="61"/>
      <c r="RGT9" s="61"/>
      <c r="RGU9" s="61"/>
      <c r="RGV9" s="61"/>
      <c r="RGW9" s="61"/>
      <c r="RGX9" s="61"/>
      <c r="RGY9" s="61"/>
      <c r="RGZ9" s="61"/>
      <c r="RHA9" s="61"/>
      <c r="RHB9" s="61"/>
      <c r="RHC9" s="61"/>
      <c r="RHD9" s="61"/>
      <c r="RHE9" s="61"/>
      <c r="RHF9" s="61"/>
      <c r="RHG9" s="61"/>
      <c r="RHH9" s="61"/>
      <c r="RHI9" s="61"/>
      <c r="RHJ9" s="61"/>
      <c r="RHK9" s="61"/>
      <c r="RHL9" s="61"/>
      <c r="RHM9" s="61"/>
      <c r="RHN9" s="61"/>
      <c r="RHO9" s="61"/>
      <c r="RHP9" s="61"/>
      <c r="RHQ9" s="61"/>
      <c r="RHR9" s="61"/>
      <c r="RHS9" s="61"/>
      <c r="RHT9" s="61"/>
      <c r="RHU9" s="61"/>
      <c r="RHV9" s="61"/>
      <c r="RHW9" s="61"/>
      <c r="RHX9" s="61"/>
      <c r="RHY9" s="61"/>
      <c r="RHZ9" s="61"/>
      <c r="RIA9" s="61"/>
      <c r="RIB9" s="61"/>
      <c r="RIC9" s="61"/>
      <c r="RID9" s="61"/>
      <c r="RIE9" s="61"/>
      <c r="RIF9" s="61"/>
      <c r="RIG9" s="61"/>
      <c r="RIH9" s="61"/>
      <c r="RII9" s="61"/>
      <c r="RIJ9" s="61"/>
      <c r="RIK9" s="61"/>
      <c r="RIL9" s="61"/>
      <c r="RIM9" s="61"/>
      <c r="RIN9" s="61"/>
      <c r="RIO9" s="61"/>
      <c r="RIP9" s="61"/>
      <c r="RIQ9" s="61"/>
      <c r="RIR9" s="61"/>
      <c r="RIS9" s="61"/>
      <c r="RIT9" s="61"/>
      <c r="RIU9" s="61"/>
      <c r="RIV9" s="61"/>
      <c r="RIW9" s="61"/>
      <c r="RIX9" s="61"/>
      <c r="RIY9" s="61"/>
      <c r="RIZ9" s="61"/>
      <c r="RJA9" s="61"/>
      <c r="RJB9" s="61"/>
      <c r="RJC9" s="61"/>
      <c r="RJD9" s="61"/>
      <c r="RJE9" s="61"/>
      <c r="RJF9" s="61"/>
      <c r="RJG9" s="61"/>
      <c r="RJH9" s="61"/>
      <c r="RJI9" s="61"/>
      <c r="RJJ9" s="61"/>
      <c r="RJK9" s="61"/>
      <c r="RJL9" s="61"/>
      <c r="RJM9" s="61"/>
      <c r="RJN9" s="61"/>
      <c r="RJO9" s="61"/>
      <c r="RJP9" s="61"/>
      <c r="RJQ9" s="61"/>
      <c r="RJR9" s="61"/>
      <c r="RJS9" s="61"/>
      <c r="RJT9" s="61"/>
      <c r="RJU9" s="61"/>
      <c r="RJV9" s="61"/>
      <c r="RJW9" s="61"/>
      <c r="RJX9" s="61"/>
      <c r="RJY9" s="61"/>
      <c r="RJZ9" s="61"/>
      <c r="RKA9" s="61"/>
      <c r="RKB9" s="61"/>
      <c r="RKC9" s="61"/>
      <c r="RKD9" s="61"/>
      <c r="RKE9" s="61"/>
      <c r="RKF9" s="61"/>
      <c r="RKG9" s="61"/>
      <c r="RKH9" s="61"/>
      <c r="RKI9" s="61"/>
      <c r="RKJ9" s="61"/>
      <c r="RKK9" s="61"/>
      <c r="RKL9" s="61"/>
      <c r="RKM9" s="61"/>
      <c r="RKN9" s="61"/>
      <c r="RKO9" s="61"/>
      <c r="RKP9" s="61"/>
      <c r="RKQ9" s="61"/>
      <c r="RKR9" s="61"/>
      <c r="RKS9" s="61"/>
      <c r="RKT9" s="61"/>
      <c r="RKU9" s="61"/>
      <c r="RKV9" s="61"/>
      <c r="RKW9" s="61"/>
      <c r="RKX9" s="61"/>
      <c r="RKY9" s="61"/>
      <c r="RKZ9" s="61"/>
      <c r="RLA9" s="61"/>
      <c r="RLB9" s="61"/>
      <c r="RLC9" s="61"/>
      <c r="RLD9" s="61"/>
      <c r="RLE9" s="61"/>
      <c r="RLF9" s="61"/>
      <c r="RLG9" s="61"/>
      <c r="RLH9" s="61"/>
      <c r="RLI9" s="61"/>
      <c r="RLJ9" s="61"/>
      <c r="RLK9" s="61"/>
      <c r="RLL9" s="61"/>
      <c r="RLM9" s="61"/>
      <c r="RLN9" s="61"/>
      <c r="RLO9" s="61"/>
      <c r="RLP9" s="61"/>
      <c r="RLQ9" s="61"/>
      <c r="RLR9" s="61"/>
      <c r="RLS9" s="61"/>
      <c r="RLT9" s="61"/>
      <c r="RLU9" s="61"/>
      <c r="RLV9" s="61"/>
      <c r="RLW9" s="61"/>
      <c r="RLX9" s="61"/>
      <c r="RLY9" s="61"/>
      <c r="RLZ9" s="61"/>
      <c r="RMA9" s="61"/>
      <c r="RMB9" s="61"/>
      <c r="RMC9" s="61"/>
      <c r="RMD9" s="61"/>
      <c r="RME9" s="61"/>
      <c r="RMF9" s="61"/>
      <c r="RMG9" s="61"/>
      <c r="RMH9" s="61"/>
      <c r="RMI9" s="61"/>
      <c r="RMJ9" s="61"/>
      <c r="RMK9" s="61"/>
      <c r="RML9" s="61"/>
      <c r="RMM9" s="61"/>
      <c r="RMN9" s="61"/>
      <c r="RMO9" s="61"/>
      <c r="RMP9" s="61"/>
      <c r="RMQ9" s="61"/>
      <c r="RMR9" s="61"/>
      <c r="RMS9" s="61"/>
      <c r="RMT9" s="61"/>
      <c r="RMU9" s="61"/>
      <c r="RMV9" s="61"/>
      <c r="RMW9" s="61"/>
      <c r="RMX9" s="61"/>
      <c r="RMY9" s="61"/>
      <c r="RMZ9" s="61"/>
      <c r="RNA9" s="61"/>
      <c r="RNB9" s="61"/>
      <c r="RNC9" s="61"/>
      <c r="RND9" s="61"/>
      <c r="RNE9" s="61"/>
      <c r="RNF9" s="61"/>
      <c r="RNG9" s="61"/>
      <c r="RNH9" s="61"/>
      <c r="RNI9" s="61"/>
      <c r="RNJ9" s="61"/>
      <c r="RNK9" s="61"/>
      <c r="RNL9" s="61"/>
      <c r="RNM9" s="61"/>
      <c r="RNN9" s="61"/>
      <c r="RNO9" s="61"/>
      <c r="RNP9" s="61"/>
      <c r="RNQ9" s="61"/>
      <c r="RNR9" s="61"/>
      <c r="RNS9" s="61"/>
      <c r="RNT9" s="61"/>
      <c r="RNU9" s="61"/>
      <c r="RNV9" s="61"/>
      <c r="RNW9" s="61"/>
      <c r="RNX9" s="61"/>
      <c r="RNY9" s="61"/>
      <c r="RNZ9" s="61"/>
      <c r="ROA9" s="61"/>
      <c r="ROB9" s="61"/>
      <c r="ROC9" s="61"/>
      <c r="ROD9" s="61"/>
      <c r="ROE9" s="61"/>
      <c r="ROF9" s="61"/>
      <c r="ROG9" s="61"/>
      <c r="ROH9" s="61"/>
      <c r="ROI9" s="61"/>
      <c r="ROJ9" s="61"/>
      <c r="ROK9" s="61"/>
      <c r="ROL9" s="61"/>
      <c r="ROM9" s="61"/>
      <c r="RON9" s="61"/>
      <c r="ROO9" s="61"/>
      <c r="ROP9" s="61"/>
      <c r="ROQ9" s="61"/>
      <c r="ROR9" s="61"/>
      <c r="ROS9" s="61"/>
      <c r="ROT9" s="61"/>
      <c r="ROU9" s="61"/>
      <c r="ROV9" s="61"/>
      <c r="ROW9" s="61"/>
      <c r="ROX9" s="61"/>
      <c r="ROY9" s="61"/>
      <c r="ROZ9" s="61"/>
      <c r="RPA9" s="61"/>
      <c r="RPB9" s="61"/>
      <c r="RPC9" s="61"/>
      <c r="RPD9" s="61"/>
      <c r="RPE9" s="61"/>
      <c r="RPF9" s="61"/>
      <c r="RPG9" s="61"/>
      <c r="RPH9" s="61"/>
      <c r="RPI9" s="61"/>
      <c r="RPJ9" s="61"/>
      <c r="RPK9" s="61"/>
      <c r="RPL9" s="61"/>
      <c r="RPM9" s="61"/>
      <c r="RPN9" s="61"/>
      <c r="RPO9" s="61"/>
      <c r="RPP9" s="61"/>
      <c r="RPQ9" s="61"/>
      <c r="RPR9" s="61"/>
      <c r="RPS9" s="61"/>
      <c r="RPT9" s="61"/>
      <c r="RPU9" s="61"/>
      <c r="RPV9" s="61"/>
      <c r="RPW9" s="61"/>
      <c r="RPX9" s="61"/>
      <c r="RPY9" s="61"/>
      <c r="RPZ9" s="61"/>
      <c r="RQA9" s="61"/>
      <c r="RQB9" s="61"/>
      <c r="RQC9" s="61"/>
      <c r="RQD9" s="61"/>
      <c r="RQE9" s="61"/>
      <c r="RQF9" s="61"/>
      <c r="RQG9" s="61"/>
      <c r="RQH9" s="61"/>
      <c r="RQI9" s="61"/>
      <c r="RQJ9" s="61"/>
      <c r="RQK9" s="61"/>
      <c r="RQL9" s="61"/>
      <c r="RQM9" s="61"/>
      <c r="RQN9" s="61"/>
      <c r="RQO9" s="61"/>
      <c r="RQP9" s="61"/>
      <c r="RQQ9" s="61"/>
      <c r="RQR9" s="61"/>
      <c r="RQS9" s="61"/>
      <c r="RQT9" s="61"/>
      <c r="RQU9" s="61"/>
      <c r="RQV9" s="61"/>
      <c r="RQW9" s="61"/>
      <c r="RQX9" s="61"/>
      <c r="RQY9" s="61"/>
      <c r="RQZ9" s="61"/>
      <c r="RRA9" s="61"/>
      <c r="RRB9" s="61"/>
      <c r="RRC9" s="61"/>
      <c r="RRD9" s="61"/>
      <c r="RRE9" s="61"/>
      <c r="RRF9" s="61"/>
      <c r="RRG9" s="61"/>
      <c r="RRH9" s="61"/>
      <c r="RRI9" s="61"/>
      <c r="RRJ9" s="61"/>
      <c r="RRK9" s="61"/>
      <c r="RRL9" s="61"/>
      <c r="RRM9" s="61"/>
      <c r="RRN9" s="61"/>
      <c r="RRO9" s="61"/>
      <c r="RRP9" s="61"/>
      <c r="RRQ9" s="61"/>
      <c r="RRR9" s="61"/>
      <c r="RRS9" s="61"/>
      <c r="RRT9" s="61"/>
      <c r="RRU9" s="61"/>
      <c r="RRV9" s="61"/>
      <c r="RRW9" s="61"/>
      <c r="RRX9" s="61"/>
      <c r="RRY9" s="61"/>
      <c r="RRZ9" s="61"/>
      <c r="RSA9" s="61"/>
      <c r="RSB9" s="61"/>
      <c r="RSC9" s="61"/>
      <c r="RSD9" s="61"/>
      <c r="RSE9" s="61"/>
      <c r="RSF9" s="61"/>
      <c r="RSG9" s="61"/>
      <c r="RSH9" s="61"/>
      <c r="RSI9" s="61"/>
      <c r="RSJ9" s="61"/>
      <c r="RSK9" s="61"/>
      <c r="RSL9" s="61"/>
      <c r="RSM9" s="61"/>
      <c r="RSN9" s="61"/>
      <c r="RSO9" s="61"/>
      <c r="RSP9" s="61"/>
      <c r="RSQ9" s="61"/>
      <c r="RSR9" s="61"/>
      <c r="RSS9" s="61"/>
      <c r="RST9" s="61"/>
      <c r="RSU9" s="61"/>
      <c r="RSV9" s="61"/>
      <c r="RSW9" s="61"/>
      <c r="RSX9" s="61"/>
      <c r="RSY9" s="61"/>
      <c r="RSZ9" s="61"/>
      <c r="RTA9" s="61"/>
      <c r="RTB9" s="61"/>
      <c r="RTC9" s="61"/>
      <c r="RTD9" s="61"/>
      <c r="RTE9" s="61"/>
      <c r="RTF9" s="61"/>
      <c r="RTG9" s="61"/>
      <c r="RTH9" s="61"/>
      <c r="RTI9" s="61"/>
      <c r="RTJ9" s="61"/>
      <c r="RTK9" s="61"/>
      <c r="RTL9" s="61"/>
      <c r="RTM9" s="61"/>
      <c r="RTN9" s="61"/>
      <c r="RTO9" s="61"/>
      <c r="RTP9" s="61"/>
      <c r="RTQ9" s="61"/>
      <c r="RTR9" s="61"/>
      <c r="RTS9" s="61"/>
      <c r="RTT9" s="61"/>
      <c r="RTU9" s="61"/>
      <c r="RTV9" s="61"/>
      <c r="RTW9" s="61"/>
      <c r="RTX9" s="61"/>
      <c r="RTY9" s="61"/>
      <c r="RTZ9" s="61"/>
      <c r="RUA9" s="61"/>
      <c r="RUB9" s="61"/>
      <c r="RUC9" s="61"/>
      <c r="RUD9" s="61"/>
      <c r="RUE9" s="61"/>
      <c r="RUF9" s="61"/>
      <c r="RUG9" s="61"/>
      <c r="RUH9" s="61"/>
      <c r="RUI9" s="61"/>
      <c r="RUJ9" s="61"/>
      <c r="RUK9" s="61"/>
      <c r="RUL9" s="61"/>
      <c r="RUM9" s="61"/>
      <c r="RUN9" s="61"/>
      <c r="RUO9" s="61"/>
      <c r="RUP9" s="61"/>
      <c r="RUQ9" s="61"/>
      <c r="RUR9" s="61"/>
      <c r="RUS9" s="61"/>
      <c r="RUT9" s="61"/>
      <c r="RUU9" s="61"/>
      <c r="RUV9" s="61"/>
      <c r="RUW9" s="61"/>
      <c r="RUX9" s="61"/>
      <c r="RUY9" s="61"/>
      <c r="RUZ9" s="61"/>
      <c r="RVA9" s="61"/>
      <c r="RVB9" s="61"/>
      <c r="RVC9" s="61"/>
      <c r="RVD9" s="61"/>
      <c r="RVE9" s="61"/>
      <c r="RVF9" s="61"/>
      <c r="RVG9" s="61"/>
      <c r="RVH9" s="61"/>
      <c r="RVI9" s="61"/>
      <c r="RVJ9" s="61"/>
      <c r="RVK9" s="61"/>
      <c r="RVL9" s="61"/>
      <c r="RVM9" s="61"/>
      <c r="RVN9" s="61"/>
      <c r="RVO9" s="61"/>
      <c r="RVP9" s="61"/>
      <c r="RVQ9" s="61"/>
      <c r="RVR9" s="61"/>
      <c r="RVS9" s="61"/>
      <c r="RVT9" s="61"/>
      <c r="RVU9" s="61"/>
      <c r="RVV9" s="61"/>
      <c r="RVW9" s="61"/>
      <c r="RVX9" s="61"/>
      <c r="RVY9" s="61"/>
      <c r="RVZ9" s="61"/>
      <c r="RWA9" s="61"/>
      <c r="RWB9" s="61"/>
      <c r="RWC9" s="61"/>
      <c r="RWD9" s="61"/>
      <c r="RWE9" s="61"/>
      <c r="RWF9" s="61"/>
      <c r="RWG9" s="61"/>
      <c r="RWH9" s="61"/>
      <c r="RWI9" s="61"/>
      <c r="RWJ9" s="61"/>
      <c r="RWK9" s="61"/>
      <c r="RWL9" s="61"/>
      <c r="RWM9" s="61"/>
      <c r="RWN9" s="61"/>
      <c r="RWO9" s="61"/>
      <c r="RWP9" s="61"/>
      <c r="RWQ9" s="61"/>
      <c r="RWR9" s="61"/>
      <c r="RWS9" s="61"/>
      <c r="RWT9" s="61"/>
      <c r="RWU9" s="61"/>
      <c r="RWV9" s="61"/>
      <c r="RWW9" s="61"/>
      <c r="RWX9" s="61"/>
      <c r="RWY9" s="61"/>
      <c r="RWZ9" s="61"/>
      <c r="RXA9" s="61"/>
      <c r="RXB9" s="61"/>
      <c r="RXC9" s="61"/>
      <c r="RXD9" s="61"/>
      <c r="RXE9" s="61"/>
      <c r="RXF9" s="61"/>
      <c r="RXG9" s="61"/>
      <c r="RXH9" s="61"/>
      <c r="RXI9" s="61"/>
      <c r="RXJ9" s="61"/>
      <c r="RXK9" s="61"/>
      <c r="RXL9" s="61"/>
      <c r="RXM9" s="61"/>
      <c r="RXN9" s="61"/>
      <c r="RXO9" s="61"/>
      <c r="RXP9" s="61"/>
      <c r="RXQ9" s="61"/>
      <c r="RXR9" s="61"/>
      <c r="RXS9" s="61"/>
      <c r="RXT9" s="61"/>
      <c r="RXU9" s="61"/>
      <c r="RXV9" s="61"/>
      <c r="RXW9" s="61"/>
      <c r="RXX9" s="61"/>
      <c r="RXY9" s="61"/>
      <c r="RXZ9" s="61"/>
      <c r="RYA9" s="61"/>
      <c r="RYB9" s="61"/>
      <c r="RYC9" s="61"/>
      <c r="RYD9" s="61"/>
      <c r="RYE9" s="61"/>
      <c r="RYF9" s="61"/>
      <c r="RYG9" s="61"/>
      <c r="RYH9" s="61"/>
      <c r="RYI9" s="61"/>
      <c r="RYJ9" s="61"/>
      <c r="RYK9" s="61"/>
      <c r="RYL9" s="61"/>
      <c r="RYM9" s="61"/>
      <c r="RYN9" s="61"/>
      <c r="RYO9" s="61"/>
      <c r="RYP9" s="61"/>
      <c r="RYQ9" s="61"/>
      <c r="RYR9" s="61"/>
      <c r="RYS9" s="61"/>
      <c r="RYT9" s="61"/>
      <c r="RYU9" s="61"/>
      <c r="RYV9" s="61"/>
      <c r="RYW9" s="61"/>
      <c r="RYX9" s="61"/>
      <c r="RYY9" s="61"/>
      <c r="RYZ9" s="61"/>
      <c r="RZA9" s="61"/>
      <c r="RZB9" s="61"/>
      <c r="RZC9" s="61"/>
      <c r="RZD9" s="61"/>
      <c r="RZE9" s="61"/>
      <c r="RZF9" s="61"/>
      <c r="RZG9" s="61"/>
      <c r="RZH9" s="61"/>
      <c r="RZI9" s="61"/>
      <c r="RZJ9" s="61"/>
      <c r="RZK9" s="61"/>
      <c r="RZL9" s="61"/>
      <c r="RZM9" s="61"/>
      <c r="RZN9" s="61"/>
      <c r="RZO9" s="61"/>
      <c r="RZP9" s="61"/>
      <c r="RZQ9" s="61"/>
      <c r="RZR9" s="61"/>
      <c r="RZS9" s="61"/>
      <c r="RZT9" s="61"/>
      <c r="RZU9" s="61"/>
      <c r="RZV9" s="61"/>
      <c r="RZW9" s="61"/>
      <c r="RZX9" s="61"/>
      <c r="RZY9" s="61"/>
      <c r="RZZ9" s="61"/>
      <c r="SAA9" s="61"/>
      <c r="SAB9" s="61"/>
      <c r="SAC9" s="61"/>
      <c r="SAD9" s="61"/>
      <c r="SAE9" s="61"/>
      <c r="SAF9" s="61"/>
      <c r="SAG9" s="61"/>
      <c r="SAH9" s="61"/>
      <c r="SAI9" s="61"/>
      <c r="SAJ9" s="61"/>
      <c r="SAK9" s="61"/>
      <c r="SAL9" s="61"/>
      <c r="SAM9" s="61"/>
      <c r="SAN9" s="61"/>
      <c r="SAO9" s="61"/>
      <c r="SAP9" s="61"/>
      <c r="SAQ9" s="61"/>
      <c r="SAR9" s="61"/>
      <c r="SAS9" s="61"/>
      <c r="SAT9" s="61"/>
      <c r="SAU9" s="61"/>
      <c r="SAV9" s="61"/>
      <c r="SAW9" s="61"/>
      <c r="SAX9" s="61"/>
      <c r="SAY9" s="61"/>
      <c r="SAZ9" s="61"/>
      <c r="SBA9" s="61"/>
      <c r="SBB9" s="61"/>
      <c r="SBC9" s="61"/>
      <c r="SBD9" s="61"/>
      <c r="SBE9" s="61"/>
      <c r="SBF9" s="61"/>
      <c r="SBG9" s="61"/>
      <c r="SBH9" s="61"/>
      <c r="SBI9" s="61"/>
      <c r="SBJ9" s="61"/>
      <c r="SBK9" s="61"/>
      <c r="SBL9" s="61"/>
      <c r="SBM9" s="61"/>
      <c r="SBN9" s="61"/>
      <c r="SBO9" s="61"/>
      <c r="SBP9" s="61"/>
      <c r="SBQ9" s="61"/>
      <c r="SBR9" s="61"/>
      <c r="SBS9" s="61"/>
      <c r="SBT9" s="61"/>
      <c r="SBU9" s="61"/>
      <c r="SBV9" s="61"/>
      <c r="SBW9" s="61"/>
      <c r="SBX9" s="61"/>
      <c r="SBY9" s="61"/>
      <c r="SBZ9" s="61"/>
      <c r="SCA9" s="61"/>
      <c r="SCB9" s="61"/>
      <c r="SCC9" s="61"/>
      <c r="SCD9" s="61"/>
      <c r="SCE9" s="61"/>
      <c r="SCF9" s="61"/>
      <c r="SCG9" s="61"/>
      <c r="SCH9" s="61"/>
      <c r="SCI9" s="61"/>
      <c r="SCJ9" s="61"/>
      <c r="SCK9" s="61"/>
      <c r="SCL9" s="61"/>
      <c r="SCM9" s="61"/>
      <c r="SCN9" s="61"/>
      <c r="SCO9" s="61"/>
      <c r="SCP9" s="61"/>
      <c r="SCQ9" s="61"/>
      <c r="SCR9" s="61"/>
      <c r="SCS9" s="61"/>
      <c r="SCT9" s="61"/>
      <c r="SCU9" s="61"/>
      <c r="SCV9" s="61"/>
      <c r="SCW9" s="61"/>
      <c r="SCX9" s="61"/>
      <c r="SCY9" s="61"/>
      <c r="SCZ9" s="61"/>
      <c r="SDA9" s="61"/>
      <c r="SDB9" s="61"/>
      <c r="SDC9" s="61"/>
      <c r="SDD9" s="61"/>
      <c r="SDE9" s="61"/>
      <c r="SDF9" s="61"/>
      <c r="SDG9" s="61"/>
      <c r="SDH9" s="61"/>
      <c r="SDI9" s="61"/>
      <c r="SDJ9" s="61"/>
      <c r="SDK9" s="61"/>
      <c r="SDL9" s="61"/>
      <c r="SDM9" s="61"/>
      <c r="SDN9" s="61"/>
      <c r="SDO9" s="61"/>
      <c r="SDP9" s="61"/>
      <c r="SDQ9" s="61"/>
      <c r="SDR9" s="61"/>
      <c r="SDS9" s="61"/>
      <c r="SDT9" s="61"/>
      <c r="SDU9" s="61"/>
      <c r="SDV9" s="61"/>
      <c r="SDW9" s="61"/>
      <c r="SDX9" s="61"/>
      <c r="SDY9" s="61"/>
      <c r="SDZ9" s="61"/>
      <c r="SEA9" s="61"/>
      <c r="SEB9" s="61"/>
      <c r="SEC9" s="61"/>
      <c r="SED9" s="61"/>
      <c r="SEE9" s="61"/>
      <c r="SEF9" s="61"/>
      <c r="SEG9" s="61"/>
      <c r="SEH9" s="61"/>
      <c r="SEI9" s="61"/>
      <c r="SEJ9" s="61"/>
      <c r="SEK9" s="61"/>
      <c r="SEL9" s="61"/>
      <c r="SEM9" s="61"/>
      <c r="SEN9" s="61"/>
      <c r="SEO9" s="61"/>
      <c r="SEP9" s="61"/>
      <c r="SEQ9" s="61"/>
      <c r="SER9" s="61"/>
      <c r="SES9" s="61"/>
      <c r="SET9" s="61"/>
      <c r="SEU9" s="61"/>
      <c r="SEV9" s="61"/>
      <c r="SEW9" s="61"/>
      <c r="SEX9" s="61"/>
      <c r="SEY9" s="61"/>
      <c r="SEZ9" s="61"/>
      <c r="SFA9" s="61"/>
      <c r="SFB9" s="61"/>
      <c r="SFC9" s="61"/>
      <c r="SFD9" s="61"/>
      <c r="SFE9" s="61"/>
      <c r="SFF9" s="61"/>
      <c r="SFG9" s="61"/>
      <c r="SFH9" s="61"/>
      <c r="SFI9" s="61"/>
      <c r="SFJ9" s="61"/>
      <c r="SFK9" s="61"/>
      <c r="SFL9" s="61"/>
      <c r="SFM9" s="61"/>
      <c r="SFN9" s="61"/>
      <c r="SFO9" s="61"/>
      <c r="SFP9" s="61"/>
      <c r="SFQ9" s="61"/>
      <c r="SFR9" s="61"/>
      <c r="SFS9" s="61"/>
      <c r="SFT9" s="61"/>
      <c r="SFU9" s="61"/>
      <c r="SFV9" s="61"/>
      <c r="SFW9" s="61"/>
      <c r="SFX9" s="61"/>
      <c r="SFY9" s="61"/>
      <c r="SFZ9" s="61"/>
      <c r="SGA9" s="61"/>
      <c r="SGB9" s="61"/>
      <c r="SGC9" s="61"/>
      <c r="SGD9" s="61"/>
      <c r="SGE9" s="61"/>
      <c r="SGF9" s="61"/>
      <c r="SGG9" s="61"/>
      <c r="SGH9" s="61"/>
      <c r="SGI9" s="61"/>
      <c r="SGJ9" s="61"/>
      <c r="SGK9" s="61"/>
      <c r="SGL9" s="61"/>
      <c r="SGM9" s="61"/>
      <c r="SGN9" s="61"/>
      <c r="SGO9" s="61"/>
      <c r="SGP9" s="61"/>
      <c r="SGQ9" s="61"/>
      <c r="SGR9" s="61"/>
      <c r="SGS9" s="61"/>
      <c r="SGT9" s="61"/>
      <c r="SGU9" s="61"/>
      <c r="SGV9" s="61"/>
      <c r="SGW9" s="61"/>
      <c r="SGX9" s="61"/>
      <c r="SGY9" s="61"/>
      <c r="SGZ9" s="61"/>
      <c r="SHA9" s="61"/>
      <c r="SHB9" s="61"/>
      <c r="SHC9" s="61"/>
      <c r="SHD9" s="61"/>
      <c r="SHE9" s="61"/>
      <c r="SHF9" s="61"/>
      <c r="SHG9" s="61"/>
      <c r="SHH9" s="61"/>
      <c r="SHI9" s="61"/>
      <c r="SHJ9" s="61"/>
      <c r="SHK9" s="61"/>
      <c r="SHL9" s="61"/>
      <c r="SHM9" s="61"/>
      <c r="SHN9" s="61"/>
      <c r="SHO9" s="61"/>
      <c r="SHP9" s="61"/>
      <c r="SHQ9" s="61"/>
      <c r="SHR9" s="61"/>
      <c r="SHS9" s="61"/>
      <c r="SHT9" s="61"/>
      <c r="SHU9" s="61"/>
      <c r="SHV9" s="61"/>
      <c r="SHW9" s="61"/>
      <c r="SHX9" s="61"/>
      <c r="SHY9" s="61"/>
      <c r="SHZ9" s="61"/>
      <c r="SIA9" s="61"/>
      <c r="SIB9" s="61"/>
      <c r="SIC9" s="61"/>
      <c r="SID9" s="61"/>
      <c r="SIE9" s="61"/>
      <c r="SIF9" s="61"/>
      <c r="SIG9" s="61"/>
      <c r="SIH9" s="61"/>
      <c r="SII9" s="61"/>
      <c r="SIJ9" s="61"/>
      <c r="SIK9" s="61"/>
      <c r="SIL9" s="61"/>
      <c r="SIM9" s="61"/>
      <c r="SIN9" s="61"/>
      <c r="SIO9" s="61"/>
      <c r="SIP9" s="61"/>
      <c r="SIQ9" s="61"/>
      <c r="SIR9" s="61"/>
      <c r="SIS9" s="61"/>
      <c r="SIT9" s="61"/>
      <c r="SIU9" s="61"/>
      <c r="SIV9" s="61"/>
      <c r="SIW9" s="61"/>
      <c r="SIX9" s="61"/>
      <c r="SIY9" s="61"/>
      <c r="SIZ9" s="61"/>
      <c r="SJA9" s="61"/>
      <c r="SJB9" s="61"/>
      <c r="SJC9" s="61"/>
      <c r="SJD9" s="61"/>
      <c r="SJE9" s="61"/>
      <c r="SJF9" s="61"/>
      <c r="SJG9" s="61"/>
      <c r="SJH9" s="61"/>
      <c r="SJI9" s="61"/>
      <c r="SJJ9" s="61"/>
      <c r="SJK9" s="61"/>
      <c r="SJL9" s="61"/>
      <c r="SJM9" s="61"/>
      <c r="SJN9" s="61"/>
      <c r="SJO9" s="61"/>
      <c r="SJP9" s="61"/>
      <c r="SJQ9" s="61"/>
      <c r="SJR9" s="61"/>
      <c r="SJS9" s="61"/>
      <c r="SJT9" s="61"/>
      <c r="SJU9" s="61"/>
      <c r="SJV9" s="61"/>
      <c r="SJW9" s="61"/>
      <c r="SJX9" s="61"/>
      <c r="SJY9" s="61"/>
      <c r="SJZ9" s="61"/>
      <c r="SKA9" s="61"/>
      <c r="SKB9" s="61"/>
      <c r="SKC9" s="61"/>
      <c r="SKD9" s="61"/>
      <c r="SKE9" s="61"/>
      <c r="SKF9" s="61"/>
      <c r="SKG9" s="61"/>
      <c r="SKH9" s="61"/>
      <c r="SKI9" s="61"/>
      <c r="SKJ9" s="61"/>
      <c r="SKK9" s="61"/>
      <c r="SKL9" s="61"/>
      <c r="SKM9" s="61"/>
      <c r="SKN9" s="61"/>
      <c r="SKO9" s="61"/>
      <c r="SKP9" s="61"/>
      <c r="SKQ9" s="61"/>
      <c r="SKR9" s="61"/>
      <c r="SKS9" s="61"/>
      <c r="SKT9" s="61"/>
      <c r="SKU9" s="61"/>
      <c r="SKV9" s="61"/>
      <c r="SKW9" s="61"/>
      <c r="SKX9" s="61"/>
      <c r="SKY9" s="61"/>
      <c r="SKZ9" s="61"/>
      <c r="SLA9" s="61"/>
      <c r="SLB9" s="61"/>
      <c r="SLC9" s="61"/>
      <c r="SLD9" s="61"/>
      <c r="SLE9" s="61"/>
      <c r="SLF9" s="61"/>
      <c r="SLG9" s="61"/>
      <c r="SLH9" s="61"/>
      <c r="SLI9" s="61"/>
      <c r="SLJ9" s="61"/>
      <c r="SLK9" s="61"/>
      <c r="SLL9" s="61"/>
      <c r="SLM9" s="61"/>
      <c r="SLN9" s="61"/>
      <c r="SLO9" s="61"/>
      <c r="SLP9" s="61"/>
      <c r="SLQ9" s="61"/>
      <c r="SLR9" s="61"/>
      <c r="SLS9" s="61"/>
      <c r="SLT9" s="61"/>
      <c r="SLU9" s="61"/>
      <c r="SLV9" s="61"/>
      <c r="SLW9" s="61"/>
      <c r="SLX9" s="61"/>
      <c r="SLY9" s="61"/>
      <c r="SLZ9" s="61"/>
      <c r="SMA9" s="61"/>
      <c r="SMB9" s="61"/>
      <c r="SMC9" s="61"/>
      <c r="SMD9" s="61"/>
      <c r="SME9" s="61"/>
      <c r="SMF9" s="61"/>
      <c r="SMG9" s="61"/>
      <c r="SMH9" s="61"/>
      <c r="SMI9" s="61"/>
      <c r="SMJ9" s="61"/>
      <c r="SMK9" s="61"/>
      <c r="SML9" s="61"/>
      <c r="SMM9" s="61"/>
      <c r="SMN9" s="61"/>
      <c r="SMO9" s="61"/>
      <c r="SMP9" s="61"/>
      <c r="SMQ9" s="61"/>
      <c r="SMR9" s="61"/>
      <c r="SMS9" s="61"/>
      <c r="SMT9" s="61"/>
      <c r="SMU9" s="61"/>
      <c r="SMV9" s="61"/>
      <c r="SMW9" s="61"/>
      <c r="SMX9" s="61"/>
      <c r="SMY9" s="61"/>
      <c r="SMZ9" s="61"/>
      <c r="SNA9" s="61"/>
      <c r="SNB9" s="61"/>
      <c r="SNC9" s="61"/>
      <c r="SND9" s="61"/>
      <c r="SNE9" s="61"/>
      <c r="SNF9" s="61"/>
      <c r="SNG9" s="61"/>
      <c r="SNH9" s="61"/>
      <c r="SNI9" s="61"/>
      <c r="SNJ9" s="61"/>
      <c r="SNK9" s="61"/>
      <c r="SNL9" s="61"/>
      <c r="SNM9" s="61"/>
      <c r="SNN9" s="61"/>
      <c r="SNO9" s="61"/>
      <c r="SNP9" s="61"/>
      <c r="SNQ9" s="61"/>
      <c r="SNR9" s="61"/>
      <c r="SNS9" s="61"/>
      <c r="SNT9" s="61"/>
      <c r="SNU9" s="61"/>
      <c r="SNV9" s="61"/>
      <c r="SNW9" s="61"/>
      <c r="SNX9" s="61"/>
      <c r="SNY9" s="61"/>
      <c r="SNZ9" s="61"/>
      <c r="SOA9" s="61"/>
      <c r="SOB9" s="61"/>
      <c r="SOC9" s="61"/>
      <c r="SOD9" s="61"/>
      <c r="SOE9" s="61"/>
      <c r="SOF9" s="61"/>
      <c r="SOG9" s="61"/>
      <c r="SOH9" s="61"/>
      <c r="SOI9" s="61"/>
      <c r="SOJ9" s="61"/>
      <c r="SOK9" s="61"/>
      <c r="SOL9" s="61"/>
      <c r="SOM9" s="61"/>
      <c r="SON9" s="61"/>
      <c r="SOO9" s="61"/>
      <c r="SOP9" s="61"/>
      <c r="SOQ9" s="61"/>
      <c r="SOR9" s="61"/>
      <c r="SOS9" s="61"/>
      <c r="SOT9" s="61"/>
      <c r="SOU9" s="61"/>
      <c r="SOV9" s="61"/>
      <c r="SOW9" s="61"/>
      <c r="SOX9" s="61"/>
      <c r="SOY9" s="61"/>
      <c r="SOZ9" s="61"/>
      <c r="SPA9" s="61"/>
      <c r="SPB9" s="61"/>
      <c r="SPC9" s="61"/>
      <c r="SPD9" s="61"/>
      <c r="SPE9" s="61"/>
      <c r="SPF9" s="61"/>
      <c r="SPG9" s="61"/>
      <c r="SPH9" s="61"/>
      <c r="SPI9" s="61"/>
      <c r="SPJ9" s="61"/>
      <c r="SPK9" s="61"/>
      <c r="SPL9" s="61"/>
      <c r="SPM9" s="61"/>
      <c r="SPN9" s="61"/>
      <c r="SPO9" s="61"/>
      <c r="SPP9" s="61"/>
      <c r="SPQ9" s="61"/>
      <c r="SPR9" s="61"/>
      <c r="SPS9" s="61"/>
      <c r="SPT9" s="61"/>
      <c r="SPU9" s="61"/>
      <c r="SPV9" s="61"/>
      <c r="SPW9" s="61"/>
      <c r="SPX9" s="61"/>
      <c r="SPY9" s="61"/>
      <c r="SPZ9" s="61"/>
      <c r="SQA9" s="61"/>
      <c r="SQB9" s="61"/>
      <c r="SQC9" s="61"/>
      <c r="SQD9" s="61"/>
      <c r="SQE9" s="61"/>
      <c r="SQF9" s="61"/>
      <c r="SQG9" s="61"/>
      <c r="SQH9" s="61"/>
      <c r="SQI9" s="61"/>
      <c r="SQJ9" s="61"/>
      <c r="SQK9" s="61"/>
      <c r="SQL9" s="61"/>
      <c r="SQM9" s="61"/>
      <c r="SQN9" s="61"/>
      <c r="SQO9" s="61"/>
      <c r="SQP9" s="61"/>
      <c r="SQQ9" s="61"/>
      <c r="SQR9" s="61"/>
      <c r="SQS9" s="61"/>
      <c r="SQT9" s="61"/>
      <c r="SQU9" s="61"/>
      <c r="SQV9" s="61"/>
      <c r="SQW9" s="61"/>
      <c r="SQX9" s="61"/>
      <c r="SQY9" s="61"/>
      <c r="SQZ9" s="61"/>
      <c r="SRA9" s="61"/>
      <c r="SRB9" s="61"/>
      <c r="SRC9" s="61"/>
      <c r="SRD9" s="61"/>
      <c r="SRE9" s="61"/>
      <c r="SRF9" s="61"/>
      <c r="SRG9" s="61"/>
      <c r="SRH9" s="61"/>
      <c r="SRI9" s="61"/>
      <c r="SRJ9" s="61"/>
      <c r="SRK9" s="61"/>
      <c r="SRL9" s="61"/>
      <c r="SRM9" s="61"/>
      <c r="SRN9" s="61"/>
      <c r="SRO9" s="61"/>
      <c r="SRP9" s="61"/>
      <c r="SRQ9" s="61"/>
      <c r="SRR9" s="61"/>
      <c r="SRS9" s="61"/>
      <c r="SRT9" s="61"/>
      <c r="SRU9" s="61"/>
      <c r="SRV9" s="61"/>
      <c r="SRW9" s="61"/>
      <c r="SRX9" s="61"/>
      <c r="SRY9" s="61"/>
      <c r="SRZ9" s="61"/>
      <c r="SSA9" s="61"/>
      <c r="SSB9" s="61"/>
      <c r="SSC9" s="61"/>
      <c r="SSD9" s="61"/>
      <c r="SSE9" s="61"/>
      <c r="SSF9" s="61"/>
      <c r="SSG9" s="61"/>
      <c r="SSH9" s="61"/>
      <c r="SSI9" s="61"/>
      <c r="SSJ9" s="61"/>
      <c r="SSK9" s="61"/>
      <c r="SSL9" s="61"/>
      <c r="SSM9" s="61"/>
      <c r="SSN9" s="61"/>
      <c r="SSO9" s="61"/>
      <c r="SSP9" s="61"/>
      <c r="SSQ9" s="61"/>
      <c r="SSR9" s="61"/>
      <c r="SSS9" s="61"/>
      <c r="SST9" s="61"/>
      <c r="SSU9" s="61"/>
      <c r="SSV9" s="61"/>
      <c r="SSW9" s="61"/>
      <c r="SSX9" s="61"/>
      <c r="SSY9" s="61"/>
      <c r="SSZ9" s="61"/>
      <c r="STA9" s="61"/>
      <c r="STB9" s="61"/>
      <c r="STC9" s="61"/>
      <c r="STD9" s="61"/>
      <c r="STE9" s="61"/>
      <c r="STF9" s="61"/>
      <c r="STG9" s="61"/>
      <c r="STH9" s="61"/>
      <c r="STI9" s="61"/>
      <c r="STJ9" s="61"/>
      <c r="STK9" s="61"/>
      <c r="STL9" s="61"/>
      <c r="STM9" s="61"/>
      <c r="STN9" s="61"/>
      <c r="STO9" s="61"/>
      <c r="STP9" s="61"/>
      <c r="STQ9" s="61"/>
      <c r="STR9" s="61"/>
      <c r="STS9" s="61"/>
      <c r="STT9" s="61"/>
      <c r="STU9" s="61"/>
      <c r="STV9" s="61"/>
      <c r="STW9" s="61"/>
      <c r="STX9" s="61"/>
      <c r="STY9" s="61"/>
      <c r="STZ9" s="61"/>
      <c r="SUA9" s="61"/>
      <c r="SUB9" s="61"/>
      <c r="SUC9" s="61"/>
      <c r="SUD9" s="61"/>
      <c r="SUE9" s="61"/>
      <c r="SUF9" s="61"/>
      <c r="SUG9" s="61"/>
      <c r="SUH9" s="61"/>
      <c r="SUI9" s="61"/>
      <c r="SUJ9" s="61"/>
      <c r="SUK9" s="61"/>
      <c r="SUL9" s="61"/>
      <c r="SUM9" s="61"/>
      <c r="SUN9" s="61"/>
      <c r="SUO9" s="61"/>
      <c r="SUP9" s="61"/>
      <c r="SUQ9" s="61"/>
      <c r="SUR9" s="61"/>
      <c r="SUS9" s="61"/>
      <c r="SUT9" s="61"/>
      <c r="SUU9" s="61"/>
      <c r="SUV9" s="61"/>
      <c r="SUW9" s="61"/>
      <c r="SUX9" s="61"/>
      <c r="SUY9" s="61"/>
      <c r="SUZ9" s="61"/>
      <c r="SVA9" s="61"/>
      <c r="SVB9" s="61"/>
      <c r="SVC9" s="61"/>
      <c r="SVD9" s="61"/>
      <c r="SVE9" s="61"/>
      <c r="SVF9" s="61"/>
      <c r="SVG9" s="61"/>
      <c r="SVH9" s="61"/>
      <c r="SVI9" s="61"/>
      <c r="SVJ9" s="61"/>
      <c r="SVK9" s="61"/>
      <c r="SVL9" s="61"/>
      <c r="SVM9" s="61"/>
      <c r="SVN9" s="61"/>
      <c r="SVO9" s="61"/>
      <c r="SVP9" s="61"/>
      <c r="SVQ9" s="61"/>
      <c r="SVR9" s="61"/>
      <c r="SVS9" s="61"/>
      <c r="SVT9" s="61"/>
      <c r="SVU9" s="61"/>
      <c r="SVV9" s="61"/>
      <c r="SVW9" s="61"/>
      <c r="SVX9" s="61"/>
      <c r="SVY9" s="61"/>
      <c r="SVZ9" s="61"/>
      <c r="SWA9" s="61"/>
      <c r="SWB9" s="61"/>
      <c r="SWC9" s="61"/>
      <c r="SWD9" s="61"/>
      <c r="SWE9" s="61"/>
      <c r="SWF9" s="61"/>
      <c r="SWG9" s="61"/>
      <c r="SWH9" s="61"/>
      <c r="SWI9" s="61"/>
      <c r="SWJ9" s="61"/>
      <c r="SWK9" s="61"/>
      <c r="SWL9" s="61"/>
      <c r="SWM9" s="61"/>
      <c r="SWN9" s="61"/>
      <c r="SWO9" s="61"/>
      <c r="SWP9" s="61"/>
      <c r="SWQ9" s="61"/>
      <c r="SWR9" s="61"/>
      <c r="SWS9" s="61"/>
      <c r="SWT9" s="61"/>
      <c r="SWU9" s="61"/>
      <c r="SWV9" s="61"/>
      <c r="SWW9" s="61"/>
      <c r="SWX9" s="61"/>
      <c r="SWY9" s="61"/>
      <c r="SWZ9" s="61"/>
      <c r="SXA9" s="61"/>
      <c r="SXB9" s="61"/>
      <c r="SXC9" s="61"/>
      <c r="SXD9" s="61"/>
      <c r="SXE9" s="61"/>
      <c r="SXF9" s="61"/>
      <c r="SXG9" s="61"/>
      <c r="SXH9" s="61"/>
      <c r="SXI9" s="61"/>
      <c r="SXJ9" s="61"/>
      <c r="SXK9" s="61"/>
      <c r="SXL9" s="61"/>
      <c r="SXM9" s="61"/>
      <c r="SXN9" s="61"/>
      <c r="SXO9" s="61"/>
      <c r="SXP9" s="61"/>
      <c r="SXQ9" s="61"/>
      <c r="SXR9" s="61"/>
      <c r="SXS9" s="61"/>
      <c r="SXT9" s="61"/>
      <c r="SXU9" s="61"/>
      <c r="SXV9" s="61"/>
      <c r="SXW9" s="61"/>
      <c r="SXX9" s="61"/>
      <c r="SXY9" s="61"/>
      <c r="SXZ9" s="61"/>
      <c r="SYA9" s="61"/>
      <c r="SYB9" s="61"/>
      <c r="SYC9" s="61"/>
      <c r="SYD9" s="61"/>
      <c r="SYE9" s="61"/>
      <c r="SYF9" s="61"/>
      <c r="SYG9" s="61"/>
      <c r="SYH9" s="61"/>
      <c r="SYI9" s="61"/>
      <c r="SYJ9" s="61"/>
      <c r="SYK9" s="61"/>
      <c r="SYL9" s="61"/>
      <c r="SYM9" s="61"/>
      <c r="SYN9" s="61"/>
      <c r="SYO9" s="61"/>
      <c r="SYP9" s="61"/>
      <c r="SYQ9" s="61"/>
      <c r="SYR9" s="61"/>
      <c r="SYS9" s="61"/>
      <c r="SYT9" s="61"/>
      <c r="SYU9" s="61"/>
      <c r="SYV9" s="61"/>
      <c r="SYW9" s="61"/>
      <c r="SYX9" s="61"/>
      <c r="SYY9" s="61"/>
      <c r="SYZ9" s="61"/>
      <c r="SZA9" s="61"/>
      <c r="SZB9" s="61"/>
      <c r="SZC9" s="61"/>
      <c r="SZD9" s="61"/>
      <c r="SZE9" s="61"/>
      <c r="SZF9" s="61"/>
      <c r="SZG9" s="61"/>
      <c r="SZH9" s="61"/>
      <c r="SZI9" s="61"/>
      <c r="SZJ9" s="61"/>
      <c r="SZK9" s="61"/>
      <c r="SZL9" s="61"/>
      <c r="SZM9" s="61"/>
      <c r="SZN9" s="61"/>
      <c r="SZO9" s="61"/>
      <c r="SZP9" s="61"/>
      <c r="SZQ9" s="61"/>
      <c r="SZR9" s="61"/>
      <c r="SZS9" s="61"/>
      <c r="SZT9" s="61"/>
      <c r="SZU9" s="61"/>
      <c r="SZV9" s="61"/>
      <c r="SZW9" s="61"/>
      <c r="SZX9" s="61"/>
      <c r="SZY9" s="61"/>
      <c r="SZZ9" s="61"/>
      <c r="TAA9" s="61"/>
      <c r="TAB9" s="61"/>
      <c r="TAC9" s="61"/>
      <c r="TAD9" s="61"/>
      <c r="TAE9" s="61"/>
      <c r="TAF9" s="61"/>
      <c r="TAG9" s="61"/>
      <c r="TAH9" s="61"/>
      <c r="TAI9" s="61"/>
      <c r="TAJ9" s="61"/>
      <c r="TAK9" s="61"/>
      <c r="TAL9" s="61"/>
      <c r="TAM9" s="61"/>
      <c r="TAN9" s="61"/>
      <c r="TAO9" s="61"/>
      <c r="TAP9" s="61"/>
      <c r="TAQ9" s="61"/>
      <c r="TAR9" s="61"/>
      <c r="TAS9" s="61"/>
      <c r="TAT9" s="61"/>
      <c r="TAU9" s="61"/>
      <c r="TAV9" s="61"/>
      <c r="TAW9" s="61"/>
      <c r="TAX9" s="61"/>
      <c r="TAY9" s="61"/>
      <c r="TAZ9" s="61"/>
      <c r="TBA9" s="61"/>
      <c r="TBB9" s="61"/>
      <c r="TBC9" s="61"/>
      <c r="TBD9" s="61"/>
      <c r="TBE9" s="61"/>
      <c r="TBF9" s="61"/>
      <c r="TBG9" s="61"/>
      <c r="TBH9" s="61"/>
      <c r="TBI9" s="61"/>
      <c r="TBJ9" s="61"/>
      <c r="TBK9" s="61"/>
      <c r="TBL9" s="61"/>
      <c r="TBM9" s="61"/>
      <c r="TBN9" s="61"/>
      <c r="TBO9" s="61"/>
      <c r="TBP9" s="61"/>
      <c r="TBQ9" s="61"/>
      <c r="TBR9" s="61"/>
      <c r="TBS9" s="61"/>
      <c r="TBT9" s="61"/>
      <c r="TBU9" s="61"/>
      <c r="TBV9" s="61"/>
      <c r="TBW9" s="61"/>
      <c r="TBX9" s="61"/>
      <c r="TBY9" s="61"/>
      <c r="TBZ9" s="61"/>
      <c r="TCA9" s="61"/>
      <c r="TCB9" s="61"/>
      <c r="TCC9" s="61"/>
      <c r="TCD9" s="61"/>
      <c r="TCE9" s="61"/>
      <c r="TCF9" s="61"/>
      <c r="TCG9" s="61"/>
      <c r="TCH9" s="61"/>
      <c r="TCI9" s="61"/>
      <c r="TCJ9" s="61"/>
      <c r="TCK9" s="61"/>
      <c r="TCL9" s="61"/>
      <c r="TCM9" s="61"/>
      <c r="TCN9" s="61"/>
      <c r="TCO9" s="61"/>
      <c r="TCP9" s="61"/>
      <c r="TCQ9" s="61"/>
      <c r="TCR9" s="61"/>
      <c r="TCS9" s="61"/>
      <c r="TCT9" s="61"/>
      <c r="TCU9" s="61"/>
      <c r="TCV9" s="61"/>
      <c r="TCW9" s="61"/>
      <c r="TCX9" s="61"/>
      <c r="TCY9" s="61"/>
      <c r="TCZ9" s="61"/>
      <c r="TDA9" s="61"/>
      <c r="TDB9" s="61"/>
      <c r="TDC9" s="61"/>
      <c r="TDD9" s="61"/>
      <c r="TDE9" s="61"/>
      <c r="TDF9" s="61"/>
      <c r="TDG9" s="61"/>
      <c r="TDH9" s="61"/>
      <c r="TDI9" s="61"/>
      <c r="TDJ9" s="61"/>
      <c r="TDK9" s="61"/>
      <c r="TDL9" s="61"/>
      <c r="TDM9" s="61"/>
      <c r="TDN9" s="61"/>
      <c r="TDO9" s="61"/>
      <c r="TDP9" s="61"/>
      <c r="TDQ9" s="61"/>
      <c r="TDR9" s="61"/>
      <c r="TDS9" s="61"/>
      <c r="TDT9" s="61"/>
      <c r="TDU9" s="61"/>
      <c r="TDV9" s="61"/>
      <c r="TDW9" s="61"/>
      <c r="TDX9" s="61"/>
      <c r="TDY9" s="61"/>
      <c r="TDZ9" s="61"/>
      <c r="TEA9" s="61"/>
      <c r="TEB9" s="61"/>
      <c r="TEC9" s="61"/>
      <c r="TED9" s="61"/>
      <c r="TEE9" s="61"/>
      <c r="TEF9" s="61"/>
      <c r="TEG9" s="61"/>
      <c r="TEH9" s="61"/>
      <c r="TEI9" s="61"/>
      <c r="TEJ9" s="61"/>
      <c r="TEK9" s="61"/>
      <c r="TEL9" s="61"/>
      <c r="TEM9" s="61"/>
      <c r="TEN9" s="61"/>
      <c r="TEO9" s="61"/>
      <c r="TEP9" s="61"/>
      <c r="TEQ9" s="61"/>
      <c r="TER9" s="61"/>
      <c r="TES9" s="61"/>
      <c r="TET9" s="61"/>
      <c r="TEU9" s="61"/>
      <c r="TEV9" s="61"/>
      <c r="TEW9" s="61"/>
      <c r="TEX9" s="61"/>
      <c r="TEY9" s="61"/>
      <c r="TEZ9" s="61"/>
      <c r="TFA9" s="61"/>
      <c r="TFB9" s="61"/>
      <c r="TFC9" s="61"/>
      <c r="TFD9" s="61"/>
      <c r="TFE9" s="61"/>
      <c r="TFF9" s="61"/>
      <c r="TFG9" s="61"/>
      <c r="TFH9" s="61"/>
      <c r="TFI9" s="61"/>
      <c r="TFJ9" s="61"/>
      <c r="TFK9" s="61"/>
      <c r="TFL9" s="61"/>
      <c r="TFM9" s="61"/>
      <c r="TFN9" s="61"/>
      <c r="TFO9" s="61"/>
      <c r="TFP9" s="61"/>
      <c r="TFQ9" s="61"/>
      <c r="TFR9" s="61"/>
      <c r="TFS9" s="61"/>
      <c r="TFT9" s="61"/>
      <c r="TFU9" s="61"/>
      <c r="TFV9" s="61"/>
      <c r="TFW9" s="61"/>
      <c r="TFX9" s="61"/>
      <c r="TFY9" s="61"/>
      <c r="TFZ9" s="61"/>
      <c r="TGA9" s="61"/>
      <c r="TGB9" s="61"/>
      <c r="TGC9" s="61"/>
      <c r="TGD9" s="61"/>
      <c r="TGE9" s="61"/>
      <c r="TGF9" s="61"/>
      <c r="TGG9" s="61"/>
      <c r="TGH9" s="61"/>
      <c r="TGI9" s="61"/>
      <c r="TGJ9" s="61"/>
      <c r="TGK9" s="61"/>
      <c r="TGL9" s="61"/>
      <c r="TGM9" s="61"/>
      <c r="TGN9" s="61"/>
      <c r="TGO9" s="61"/>
      <c r="TGP9" s="61"/>
      <c r="TGQ9" s="61"/>
      <c r="TGR9" s="61"/>
      <c r="TGS9" s="61"/>
      <c r="TGT9" s="61"/>
      <c r="TGU9" s="61"/>
      <c r="TGV9" s="61"/>
      <c r="TGW9" s="61"/>
      <c r="TGX9" s="61"/>
      <c r="TGY9" s="61"/>
      <c r="TGZ9" s="61"/>
      <c r="THA9" s="61"/>
      <c r="THB9" s="61"/>
      <c r="THC9" s="61"/>
      <c r="THD9" s="61"/>
      <c r="THE9" s="61"/>
      <c r="THF9" s="61"/>
      <c r="THG9" s="61"/>
      <c r="THH9" s="61"/>
      <c r="THI9" s="61"/>
      <c r="THJ9" s="61"/>
      <c r="THK9" s="61"/>
      <c r="THL9" s="61"/>
      <c r="THM9" s="61"/>
      <c r="THN9" s="61"/>
      <c r="THO9" s="61"/>
      <c r="THP9" s="61"/>
      <c r="THQ9" s="61"/>
      <c r="THR9" s="61"/>
      <c r="THS9" s="61"/>
      <c r="THT9" s="61"/>
      <c r="THU9" s="61"/>
      <c r="THV9" s="61"/>
      <c r="THW9" s="61"/>
      <c r="THX9" s="61"/>
      <c r="THY9" s="61"/>
      <c r="THZ9" s="61"/>
      <c r="TIA9" s="61"/>
      <c r="TIB9" s="61"/>
      <c r="TIC9" s="61"/>
      <c r="TID9" s="61"/>
      <c r="TIE9" s="61"/>
      <c r="TIF9" s="61"/>
      <c r="TIG9" s="61"/>
      <c r="TIH9" s="61"/>
      <c r="TII9" s="61"/>
      <c r="TIJ9" s="61"/>
      <c r="TIK9" s="61"/>
      <c r="TIL9" s="61"/>
      <c r="TIM9" s="61"/>
      <c r="TIN9" s="61"/>
      <c r="TIO9" s="61"/>
      <c r="TIP9" s="61"/>
      <c r="TIQ9" s="61"/>
      <c r="TIR9" s="61"/>
      <c r="TIS9" s="61"/>
      <c r="TIT9" s="61"/>
      <c r="TIU9" s="61"/>
      <c r="TIV9" s="61"/>
      <c r="TIW9" s="61"/>
      <c r="TIX9" s="61"/>
      <c r="TIY9" s="61"/>
      <c r="TIZ9" s="61"/>
      <c r="TJA9" s="61"/>
      <c r="TJB9" s="61"/>
      <c r="TJC9" s="61"/>
      <c r="TJD9" s="61"/>
      <c r="TJE9" s="61"/>
      <c r="TJF9" s="61"/>
      <c r="TJG9" s="61"/>
      <c r="TJH9" s="61"/>
      <c r="TJI9" s="61"/>
      <c r="TJJ9" s="61"/>
      <c r="TJK9" s="61"/>
      <c r="TJL9" s="61"/>
      <c r="TJM9" s="61"/>
      <c r="TJN9" s="61"/>
      <c r="TJO9" s="61"/>
      <c r="TJP9" s="61"/>
      <c r="TJQ9" s="61"/>
      <c r="TJR9" s="61"/>
      <c r="TJS9" s="61"/>
      <c r="TJT9" s="61"/>
      <c r="TJU9" s="61"/>
      <c r="TJV9" s="61"/>
      <c r="TJW9" s="61"/>
      <c r="TJX9" s="61"/>
      <c r="TJY9" s="61"/>
      <c r="TJZ9" s="61"/>
      <c r="TKA9" s="61"/>
      <c r="TKB9" s="61"/>
      <c r="TKC9" s="61"/>
      <c r="TKD9" s="61"/>
      <c r="TKE9" s="61"/>
      <c r="TKF9" s="61"/>
      <c r="TKG9" s="61"/>
      <c r="TKH9" s="61"/>
      <c r="TKI9" s="61"/>
      <c r="TKJ9" s="61"/>
      <c r="TKK9" s="61"/>
      <c r="TKL9" s="61"/>
      <c r="TKM9" s="61"/>
      <c r="TKN9" s="61"/>
      <c r="TKO9" s="61"/>
      <c r="TKP9" s="61"/>
      <c r="TKQ9" s="61"/>
      <c r="TKR9" s="61"/>
      <c r="TKS9" s="61"/>
      <c r="TKT9" s="61"/>
      <c r="TKU9" s="61"/>
      <c r="TKV9" s="61"/>
      <c r="TKW9" s="61"/>
      <c r="TKX9" s="61"/>
      <c r="TKY9" s="61"/>
      <c r="TKZ9" s="61"/>
      <c r="TLA9" s="61"/>
      <c r="TLB9" s="61"/>
      <c r="TLC9" s="61"/>
      <c r="TLD9" s="61"/>
      <c r="TLE9" s="61"/>
      <c r="TLF9" s="61"/>
      <c r="TLG9" s="61"/>
      <c r="TLH9" s="61"/>
      <c r="TLI9" s="61"/>
      <c r="TLJ9" s="61"/>
      <c r="TLK9" s="61"/>
      <c r="TLL9" s="61"/>
      <c r="TLM9" s="61"/>
      <c r="TLN9" s="61"/>
      <c r="TLO9" s="61"/>
      <c r="TLP9" s="61"/>
      <c r="TLQ9" s="61"/>
      <c r="TLR9" s="61"/>
      <c r="TLS9" s="61"/>
      <c r="TLT9" s="61"/>
      <c r="TLU9" s="61"/>
      <c r="TLV9" s="61"/>
      <c r="TLW9" s="61"/>
      <c r="TLX9" s="61"/>
      <c r="TLY9" s="61"/>
      <c r="TLZ9" s="61"/>
      <c r="TMA9" s="61"/>
      <c r="TMB9" s="61"/>
      <c r="TMC9" s="61"/>
      <c r="TMD9" s="61"/>
      <c r="TME9" s="61"/>
      <c r="TMF9" s="61"/>
      <c r="TMG9" s="61"/>
      <c r="TMH9" s="61"/>
      <c r="TMI9" s="61"/>
      <c r="TMJ9" s="61"/>
      <c r="TMK9" s="61"/>
      <c r="TML9" s="61"/>
      <c r="TMM9" s="61"/>
      <c r="TMN9" s="61"/>
      <c r="TMO9" s="61"/>
      <c r="TMP9" s="61"/>
      <c r="TMQ9" s="61"/>
      <c r="TMR9" s="61"/>
      <c r="TMS9" s="61"/>
      <c r="TMT9" s="61"/>
      <c r="TMU9" s="61"/>
      <c r="TMV9" s="61"/>
      <c r="TMW9" s="61"/>
      <c r="TMX9" s="61"/>
      <c r="TMY9" s="61"/>
      <c r="TMZ9" s="61"/>
      <c r="TNA9" s="61"/>
      <c r="TNB9" s="61"/>
      <c r="TNC9" s="61"/>
      <c r="TND9" s="61"/>
      <c r="TNE9" s="61"/>
      <c r="TNF9" s="61"/>
      <c r="TNG9" s="61"/>
      <c r="TNH9" s="61"/>
      <c r="TNI9" s="61"/>
      <c r="TNJ9" s="61"/>
      <c r="TNK9" s="61"/>
      <c r="TNL9" s="61"/>
      <c r="TNM9" s="61"/>
      <c r="TNN9" s="61"/>
      <c r="TNO9" s="61"/>
      <c r="TNP9" s="61"/>
      <c r="TNQ9" s="61"/>
      <c r="TNR9" s="61"/>
      <c r="TNS9" s="61"/>
      <c r="TNT9" s="61"/>
      <c r="TNU9" s="61"/>
      <c r="TNV9" s="61"/>
      <c r="TNW9" s="61"/>
      <c r="TNX9" s="61"/>
      <c r="TNY9" s="61"/>
      <c r="TNZ9" s="61"/>
      <c r="TOA9" s="61"/>
      <c r="TOB9" s="61"/>
      <c r="TOC9" s="61"/>
      <c r="TOD9" s="61"/>
      <c r="TOE9" s="61"/>
      <c r="TOF9" s="61"/>
      <c r="TOG9" s="61"/>
      <c r="TOH9" s="61"/>
      <c r="TOI9" s="61"/>
      <c r="TOJ9" s="61"/>
      <c r="TOK9" s="61"/>
      <c r="TOL9" s="61"/>
      <c r="TOM9" s="61"/>
      <c r="TON9" s="61"/>
      <c r="TOO9" s="61"/>
      <c r="TOP9" s="61"/>
      <c r="TOQ9" s="61"/>
      <c r="TOR9" s="61"/>
      <c r="TOS9" s="61"/>
      <c r="TOT9" s="61"/>
      <c r="TOU9" s="61"/>
      <c r="TOV9" s="61"/>
      <c r="TOW9" s="61"/>
      <c r="TOX9" s="61"/>
      <c r="TOY9" s="61"/>
      <c r="TOZ9" s="61"/>
      <c r="TPA9" s="61"/>
      <c r="TPB9" s="61"/>
      <c r="TPC9" s="61"/>
      <c r="TPD9" s="61"/>
      <c r="TPE9" s="61"/>
      <c r="TPF9" s="61"/>
      <c r="TPG9" s="61"/>
      <c r="TPH9" s="61"/>
      <c r="TPI9" s="61"/>
      <c r="TPJ9" s="61"/>
      <c r="TPK9" s="61"/>
      <c r="TPL9" s="61"/>
      <c r="TPM9" s="61"/>
      <c r="TPN9" s="61"/>
      <c r="TPO9" s="61"/>
      <c r="TPP9" s="61"/>
      <c r="TPQ9" s="61"/>
      <c r="TPR9" s="61"/>
      <c r="TPS9" s="61"/>
      <c r="TPT9" s="61"/>
      <c r="TPU9" s="61"/>
      <c r="TPV9" s="61"/>
      <c r="TPW9" s="61"/>
      <c r="TPX9" s="61"/>
      <c r="TPY9" s="61"/>
      <c r="TPZ9" s="61"/>
      <c r="TQA9" s="61"/>
      <c r="TQB9" s="61"/>
      <c r="TQC9" s="61"/>
      <c r="TQD9" s="61"/>
      <c r="TQE9" s="61"/>
      <c r="TQF9" s="61"/>
      <c r="TQG9" s="61"/>
      <c r="TQH9" s="61"/>
      <c r="TQI9" s="61"/>
      <c r="TQJ9" s="61"/>
      <c r="TQK9" s="61"/>
      <c r="TQL9" s="61"/>
      <c r="TQM9" s="61"/>
      <c r="TQN9" s="61"/>
      <c r="TQO9" s="61"/>
      <c r="TQP9" s="61"/>
      <c r="TQQ9" s="61"/>
      <c r="TQR9" s="61"/>
      <c r="TQS9" s="61"/>
      <c r="TQT9" s="61"/>
      <c r="TQU9" s="61"/>
      <c r="TQV9" s="61"/>
      <c r="TQW9" s="61"/>
      <c r="TQX9" s="61"/>
      <c r="TQY9" s="61"/>
      <c r="TQZ9" s="61"/>
      <c r="TRA9" s="61"/>
      <c r="TRB9" s="61"/>
      <c r="TRC9" s="61"/>
      <c r="TRD9" s="61"/>
      <c r="TRE9" s="61"/>
      <c r="TRF9" s="61"/>
      <c r="TRG9" s="61"/>
      <c r="TRH9" s="61"/>
      <c r="TRI9" s="61"/>
      <c r="TRJ9" s="61"/>
      <c r="TRK9" s="61"/>
      <c r="TRL9" s="61"/>
      <c r="TRM9" s="61"/>
      <c r="TRN9" s="61"/>
      <c r="TRO9" s="61"/>
      <c r="TRP9" s="61"/>
      <c r="TRQ9" s="61"/>
      <c r="TRR9" s="61"/>
      <c r="TRS9" s="61"/>
      <c r="TRT9" s="61"/>
      <c r="TRU9" s="61"/>
      <c r="TRV9" s="61"/>
      <c r="TRW9" s="61"/>
      <c r="TRX9" s="61"/>
      <c r="TRY9" s="61"/>
      <c r="TRZ9" s="61"/>
      <c r="TSA9" s="61"/>
      <c r="TSB9" s="61"/>
      <c r="TSC9" s="61"/>
      <c r="TSD9" s="61"/>
      <c r="TSE9" s="61"/>
      <c r="TSF9" s="61"/>
      <c r="TSG9" s="61"/>
      <c r="TSH9" s="61"/>
      <c r="TSI9" s="61"/>
      <c r="TSJ9" s="61"/>
      <c r="TSK9" s="61"/>
      <c r="TSL9" s="61"/>
      <c r="TSM9" s="61"/>
      <c r="TSN9" s="61"/>
      <c r="TSO9" s="61"/>
      <c r="TSP9" s="61"/>
      <c r="TSQ9" s="61"/>
      <c r="TSR9" s="61"/>
      <c r="TSS9" s="61"/>
      <c r="TST9" s="61"/>
      <c r="TSU9" s="61"/>
      <c r="TSV9" s="61"/>
      <c r="TSW9" s="61"/>
      <c r="TSX9" s="61"/>
      <c r="TSY9" s="61"/>
      <c r="TSZ9" s="61"/>
      <c r="TTA9" s="61"/>
      <c r="TTB9" s="61"/>
      <c r="TTC9" s="61"/>
      <c r="TTD9" s="61"/>
      <c r="TTE9" s="61"/>
      <c r="TTF9" s="61"/>
      <c r="TTG9" s="61"/>
      <c r="TTH9" s="61"/>
      <c r="TTI9" s="61"/>
      <c r="TTJ9" s="61"/>
      <c r="TTK9" s="61"/>
      <c r="TTL9" s="61"/>
      <c r="TTM9" s="61"/>
      <c r="TTN9" s="61"/>
      <c r="TTO9" s="61"/>
      <c r="TTP9" s="61"/>
      <c r="TTQ9" s="61"/>
      <c r="TTR9" s="61"/>
      <c r="TTS9" s="61"/>
      <c r="TTT9" s="61"/>
      <c r="TTU9" s="61"/>
      <c r="TTV9" s="61"/>
      <c r="TTW9" s="61"/>
      <c r="TTX9" s="61"/>
      <c r="TTY9" s="61"/>
      <c r="TTZ9" s="61"/>
      <c r="TUA9" s="61"/>
      <c r="TUB9" s="61"/>
      <c r="TUC9" s="61"/>
      <c r="TUD9" s="61"/>
      <c r="TUE9" s="61"/>
      <c r="TUF9" s="61"/>
      <c r="TUG9" s="61"/>
      <c r="TUH9" s="61"/>
      <c r="TUI9" s="61"/>
      <c r="TUJ9" s="61"/>
      <c r="TUK9" s="61"/>
      <c r="TUL9" s="61"/>
      <c r="TUM9" s="61"/>
      <c r="TUN9" s="61"/>
      <c r="TUO9" s="61"/>
      <c r="TUP9" s="61"/>
      <c r="TUQ9" s="61"/>
      <c r="TUR9" s="61"/>
      <c r="TUS9" s="61"/>
      <c r="TUT9" s="61"/>
      <c r="TUU9" s="61"/>
      <c r="TUV9" s="61"/>
      <c r="TUW9" s="61"/>
      <c r="TUX9" s="61"/>
      <c r="TUY9" s="61"/>
      <c r="TUZ9" s="61"/>
      <c r="TVA9" s="61"/>
      <c r="TVB9" s="61"/>
      <c r="TVC9" s="61"/>
      <c r="TVD9" s="61"/>
      <c r="TVE9" s="61"/>
      <c r="TVF9" s="61"/>
      <c r="TVG9" s="61"/>
      <c r="TVH9" s="61"/>
      <c r="TVI9" s="61"/>
      <c r="TVJ9" s="61"/>
      <c r="TVK9" s="61"/>
      <c r="TVL9" s="61"/>
      <c r="TVM9" s="61"/>
      <c r="TVN9" s="61"/>
      <c r="TVO9" s="61"/>
      <c r="TVP9" s="61"/>
      <c r="TVQ9" s="61"/>
      <c r="TVR9" s="61"/>
      <c r="TVS9" s="61"/>
      <c r="TVT9" s="61"/>
      <c r="TVU9" s="61"/>
      <c r="TVV9" s="61"/>
      <c r="TVW9" s="61"/>
      <c r="TVX9" s="61"/>
      <c r="TVY9" s="61"/>
      <c r="TVZ9" s="61"/>
      <c r="TWA9" s="61"/>
      <c r="TWB9" s="61"/>
      <c r="TWC9" s="61"/>
      <c r="TWD9" s="61"/>
      <c r="TWE9" s="61"/>
      <c r="TWF9" s="61"/>
      <c r="TWG9" s="61"/>
      <c r="TWH9" s="61"/>
      <c r="TWI9" s="61"/>
      <c r="TWJ9" s="61"/>
      <c r="TWK9" s="61"/>
      <c r="TWL9" s="61"/>
      <c r="TWM9" s="61"/>
      <c r="TWN9" s="61"/>
      <c r="TWO9" s="61"/>
      <c r="TWP9" s="61"/>
      <c r="TWQ9" s="61"/>
      <c r="TWR9" s="61"/>
      <c r="TWS9" s="61"/>
      <c r="TWT9" s="61"/>
      <c r="TWU9" s="61"/>
      <c r="TWV9" s="61"/>
      <c r="TWW9" s="61"/>
      <c r="TWX9" s="61"/>
      <c r="TWY9" s="61"/>
      <c r="TWZ9" s="61"/>
      <c r="TXA9" s="61"/>
      <c r="TXB9" s="61"/>
      <c r="TXC9" s="61"/>
      <c r="TXD9" s="61"/>
      <c r="TXE9" s="61"/>
      <c r="TXF9" s="61"/>
      <c r="TXG9" s="61"/>
      <c r="TXH9" s="61"/>
      <c r="TXI9" s="61"/>
      <c r="TXJ9" s="61"/>
      <c r="TXK9" s="61"/>
      <c r="TXL9" s="61"/>
      <c r="TXM9" s="61"/>
      <c r="TXN9" s="61"/>
      <c r="TXO9" s="61"/>
      <c r="TXP9" s="61"/>
      <c r="TXQ9" s="61"/>
      <c r="TXR9" s="61"/>
      <c r="TXS9" s="61"/>
      <c r="TXT9" s="61"/>
      <c r="TXU9" s="61"/>
      <c r="TXV9" s="61"/>
      <c r="TXW9" s="61"/>
      <c r="TXX9" s="61"/>
      <c r="TXY9" s="61"/>
      <c r="TXZ9" s="61"/>
      <c r="TYA9" s="61"/>
      <c r="TYB9" s="61"/>
      <c r="TYC9" s="61"/>
      <c r="TYD9" s="61"/>
      <c r="TYE9" s="61"/>
      <c r="TYF9" s="61"/>
      <c r="TYG9" s="61"/>
      <c r="TYH9" s="61"/>
      <c r="TYI9" s="61"/>
      <c r="TYJ9" s="61"/>
      <c r="TYK9" s="61"/>
      <c r="TYL9" s="61"/>
      <c r="TYM9" s="61"/>
      <c r="TYN9" s="61"/>
      <c r="TYO9" s="61"/>
      <c r="TYP9" s="61"/>
      <c r="TYQ9" s="61"/>
      <c r="TYR9" s="61"/>
      <c r="TYS9" s="61"/>
      <c r="TYT9" s="61"/>
      <c r="TYU9" s="61"/>
      <c r="TYV9" s="61"/>
      <c r="TYW9" s="61"/>
      <c r="TYX9" s="61"/>
      <c r="TYY9" s="61"/>
      <c r="TYZ9" s="61"/>
      <c r="TZA9" s="61"/>
      <c r="TZB9" s="61"/>
      <c r="TZC9" s="61"/>
      <c r="TZD9" s="61"/>
      <c r="TZE9" s="61"/>
      <c r="TZF9" s="61"/>
      <c r="TZG9" s="61"/>
      <c r="TZH9" s="61"/>
      <c r="TZI9" s="61"/>
      <c r="TZJ9" s="61"/>
      <c r="TZK9" s="61"/>
      <c r="TZL9" s="61"/>
      <c r="TZM9" s="61"/>
      <c r="TZN9" s="61"/>
      <c r="TZO9" s="61"/>
      <c r="TZP9" s="61"/>
      <c r="TZQ9" s="61"/>
      <c r="TZR9" s="61"/>
      <c r="TZS9" s="61"/>
      <c r="TZT9" s="61"/>
      <c r="TZU9" s="61"/>
      <c r="TZV9" s="61"/>
      <c r="TZW9" s="61"/>
      <c r="TZX9" s="61"/>
      <c r="TZY9" s="61"/>
      <c r="TZZ9" s="61"/>
      <c r="UAA9" s="61"/>
      <c r="UAB9" s="61"/>
      <c r="UAC9" s="61"/>
      <c r="UAD9" s="61"/>
      <c r="UAE9" s="61"/>
      <c r="UAF9" s="61"/>
      <c r="UAG9" s="61"/>
      <c r="UAH9" s="61"/>
      <c r="UAI9" s="61"/>
      <c r="UAJ9" s="61"/>
      <c r="UAK9" s="61"/>
      <c r="UAL9" s="61"/>
      <c r="UAM9" s="61"/>
      <c r="UAN9" s="61"/>
      <c r="UAO9" s="61"/>
      <c r="UAP9" s="61"/>
      <c r="UAQ9" s="61"/>
      <c r="UAR9" s="61"/>
      <c r="UAS9" s="61"/>
      <c r="UAT9" s="61"/>
      <c r="UAU9" s="61"/>
      <c r="UAV9" s="61"/>
      <c r="UAW9" s="61"/>
      <c r="UAX9" s="61"/>
      <c r="UAY9" s="61"/>
      <c r="UAZ9" s="61"/>
      <c r="UBA9" s="61"/>
      <c r="UBB9" s="61"/>
      <c r="UBC9" s="61"/>
      <c r="UBD9" s="61"/>
      <c r="UBE9" s="61"/>
      <c r="UBF9" s="61"/>
      <c r="UBG9" s="61"/>
      <c r="UBH9" s="61"/>
      <c r="UBI9" s="61"/>
      <c r="UBJ9" s="61"/>
      <c r="UBK9" s="61"/>
      <c r="UBL9" s="61"/>
      <c r="UBM9" s="61"/>
      <c r="UBN9" s="61"/>
      <c r="UBO9" s="61"/>
      <c r="UBP9" s="61"/>
      <c r="UBQ9" s="61"/>
      <c r="UBR9" s="61"/>
      <c r="UBS9" s="61"/>
      <c r="UBT9" s="61"/>
      <c r="UBU9" s="61"/>
      <c r="UBV9" s="61"/>
      <c r="UBW9" s="61"/>
      <c r="UBX9" s="61"/>
      <c r="UBY9" s="61"/>
      <c r="UBZ9" s="61"/>
      <c r="UCA9" s="61"/>
      <c r="UCB9" s="61"/>
      <c r="UCC9" s="61"/>
      <c r="UCD9" s="61"/>
      <c r="UCE9" s="61"/>
      <c r="UCF9" s="61"/>
      <c r="UCG9" s="61"/>
      <c r="UCH9" s="61"/>
      <c r="UCI9" s="61"/>
      <c r="UCJ9" s="61"/>
      <c r="UCK9" s="61"/>
      <c r="UCL9" s="61"/>
      <c r="UCM9" s="61"/>
      <c r="UCN9" s="61"/>
      <c r="UCO9" s="61"/>
      <c r="UCP9" s="61"/>
      <c r="UCQ9" s="61"/>
      <c r="UCR9" s="61"/>
      <c r="UCS9" s="61"/>
      <c r="UCT9" s="61"/>
      <c r="UCU9" s="61"/>
      <c r="UCV9" s="61"/>
      <c r="UCW9" s="61"/>
      <c r="UCX9" s="61"/>
      <c r="UCY9" s="61"/>
      <c r="UCZ9" s="61"/>
      <c r="UDA9" s="61"/>
      <c r="UDB9" s="61"/>
      <c r="UDC9" s="61"/>
      <c r="UDD9" s="61"/>
      <c r="UDE9" s="61"/>
      <c r="UDF9" s="61"/>
      <c r="UDG9" s="61"/>
      <c r="UDH9" s="61"/>
      <c r="UDI9" s="61"/>
      <c r="UDJ9" s="61"/>
      <c r="UDK9" s="61"/>
      <c r="UDL9" s="61"/>
      <c r="UDM9" s="61"/>
      <c r="UDN9" s="61"/>
      <c r="UDO9" s="61"/>
      <c r="UDP9" s="61"/>
      <c r="UDQ9" s="61"/>
      <c r="UDR9" s="61"/>
      <c r="UDS9" s="61"/>
      <c r="UDT9" s="61"/>
      <c r="UDU9" s="61"/>
      <c r="UDV9" s="61"/>
      <c r="UDW9" s="61"/>
      <c r="UDX9" s="61"/>
      <c r="UDY9" s="61"/>
      <c r="UDZ9" s="61"/>
      <c r="UEA9" s="61"/>
      <c r="UEB9" s="61"/>
      <c r="UEC9" s="61"/>
      <c r="UED9" s="61"/>
      <c r="UEE9" s="61"/>
      <c r="UEF9" s="61"/>
      <c r="UEG9" s="61"/>
      <c r="UEH9" s="61"/>
      <c r="UEI9" s="61"/>
      <c r="UEJ9" s="61"/>
      <c r="UEK9" s="61"/>
      <c r="UEL9" s="61"/>
      <c r="UEM9" s="61"/>
      <c r="UEN9" s="61"/>
      <c r="UEO9" s="61"/>
      <c r="UEP9" s="61"/>
      <c r="UEQ9" s="61"/>
      <c r="UER9" s="61"/>
      <c r="UES9" s="61"/>
      <c r="UET9" s="61"/>
      <c r="UEU9" s="61"/>
      <c r="UEV9" s="61"/>
      <c r="UEW9" s="61"/>
      <c r="UEX9" s="61"/>
      <c r="UEY9" s="61"/>
      <c r="UEZ9" s="61"/>
      <c r="UFA9" s="61"/>
      <c r="UFB9" s="61"/>
      <c r="UFC9" s="61"/>
      <c r="UFD9" s="61"/>
      <c r="UFE9" s="61"/>
      <c r="UFF9" s="61"/>
      <c r="UFG9" s="61"/>
      <c r="UFH9" s="61"/>
      <c r="UFI9" s="61"/>
      <c r="UFJ9" s="61"/>
      <c r="UFK9" s="61"/>
      <c r="UFL9" s="61"/>
      <c r="UFM9" s="61"/>
      <c r="UFN9" s="61"/>
      <c r="UFO9" s="61"/>
      <c r="UFP9" s="61"/>
      <c r="UFQ9" s="61"/>
      <c r="UFR9" s="61"/>
      <c r="UFS9" s="61"/>
      <c r="UFT9" s="61"/>
      <c r="UFU9" s="61"/>
      <c r="UFV9" s="61"/>
      <c r="UFW9" s="61"/>
      <c r="UFX9" s="61"/>
      <c r="UFY9" s="61"/>
      <c r="UFZ9" s="61"/>
      <c r="UGA9" s="61"/>
      <c r="UGB9" s="61"/>
      <c r="UGC9" s="61"/>
      <c r="UGD9" s="61"/>
      <c r="UGE9" s="61"/>
      <c r="UGF9" s="61"/>
      <c r="UGG9" s="61"/>
      <c r="UGH9" s="61"/>
      <c r="UGI9" s="61"/>
      <c r="UGJ9" s="61"/>
      <c r="UGK9" s="61"/>
      <c r="UGL9" s="61"/>
      <c r="UGM9" s="61"/>
      <c r="UGN9" s="61"/>
      <c r="UGO9" s="61"/>
      <c r="UGP9" s="61"/>
      <c r="UGQ9" s="61"/>
      <c r="UGR9" s="61"/>
      <c r="UGS9" s="61"/>
      <c r="UGT9" s="61"/>
      <c r="UGU9" s="61"/>
      <c r="UGV9" s="61"/>
      <c r="UGW9" s="61"/>
      <c r="UGX9" s="61"/>
      <c r="UGY9" s="61"/>
      <c r="UGZ9" s="61"/>
      <c r="UHA9" s="61"/>
      <c r="UHB9" s="61"/>
      <c r="UHC9" s="61"/>
      <c r="UHD9" s="61"/>
      <c r="UHE9" s="61"/>
      <c r="UHF9" s="61"/>
      <c r="UHG9" s="61"/>
      <c r="UHH9" s="61"/>
      <c r="UHI9" s="61"/>
      <c r="UHJ9" s="61"/>
      <c r="UHK9" s="61"/>
      <c r="UHL9" s="61"/>
      <c r="UHM9" s="61"/>
      <c r="UHN9" s="61"/>
      <c r="UHO9" s="61"/>
      <c r="UHP9" s="61"/>
      <c r="UHQ9" s="61"/>
      <c r="UHR9" s="61"/>
      <c r="UHS9" s="61"/>
      <c r="UHT9" s="61"/>
      <c r="UHU9" s="61"/>
      <c r="UHV9" s="61"/>
      <c r="UHW9" s="61"/>
      <c r="UHX9" s="61"/>
      <c r="UHY9" s="61"/>
      <c r="UHZ9" s="61"/>
      <c r="UIA9" s="61"/>
      <c r="UIB9" s="61"/>
      <c r="UIC9" s="61"/>
      <c r="UID9" s="61"/>
      <c r="UIE9" s="61"/>
      <c r="UIF9" s="61"/>
      <c r="UIG9" s="61"/>
      <c r="UIH9" s="61"/>
      <c r="UII9" s="61"/>
      <c r="UIJ9" s="61"/>
      <c r="UIK9" s="61"/>
      <c r="UIL9" s="61"/>
      <c r="UIM9" s="61"/>
      <c r="UIN9" s="61"/>
      <c r="UIO9" s="61"/>
      <c r="UIP9" s="61"/>
      <c r="UIQ9" s="61"/>
      <c r="UIR9" s="61"/>
      <c r="UIS9" s="61"/>
      <c r="UIT9" s="61"/>
      <c r="UIU9" s="61"/>
      <c r="UIV9" s="61"/>
      <c r="UIW9" s="61"/>
      <c r="UIX9" s="61"/>
      <c r="UIY9" s="61"/>
      <c r="UIZ9" s="61"/>
      <c r="UJA9" s="61"/>
      <c r="UJB9" s="61"/>
      <c r="UJC9" s="61"/>
      <c r="UJD9" s="61"/>
      <c r="UJE9" s="61"/>
      <c r="UJF9" s="61"/>
      <c r="UJG9" s="61"/>
      <c r="UJH9" s="61"/>
      <c r="UJI9" s="61"/>
      <c r="UJJ9" s="61"/>
      <c r="UJK9" s="61"/>
      <c r="UJL9" s="61"/>
      <c r="UJM9" s="61"/>
      <c r="UJN9" s="61"/>
      <c r="UJO9" s="61"/>
      <c r="UJP9" s="61"/>
      <c r="UJQ9" s="61"/>
      <c r="UJR9" s="61"/>
      <c r="UJS9" s="61"/>
      <c r="UJT9" s="61"/>
      <c r="UJU9" s="61"/>
      <c r="UJV9" s="61"/>
      <c r="UJW9" s="61"/>
      <c r="UJX9" s="61"/>
      <c r="UJY9" s="61"/>
      <c r="UJZ9" s="61"/>
      <c r="UKA9" s="61"/>
      <c r="UKB9" s="61"/>
      <c r="UKC9" s="61"/>
      <c r="UKD9" s="61"/>
      <c r="UKE9" s="61"/>
      <c r="UKF9" s="61"/>
      <c r="UKG9" s="61"/>
      <c r="UKH9" s="61"/>
      <c r="UKI9" s="61"/>
      <c r="UKJ9" s="61"/>
      <c r="UKK9" s="61"/>
      <c r="UKL9" s="61"/>
      <c r="UKM9" s="61"/>
      <c r="UKN9" s="61"/>
      <c r="UKO9" s="61"/>
      <c r="UKP9" s="61"/>
      <c r="UKQ9" s="61"/>
      <c r="UKR9" s="61"/>
      <c r="UKS9" s="61"/>
      <c r="UKT9" s="61"/>
      <c r="UKU9" s="61"/>
      <c r="UKV9" s="61"/>
      <c r="UKW9" s="61"/>
      <c r="UKX9" s="61"/>
      <c r="UKY9" s="61"/>
      <c r="UKZ9" s="61"/>
      <c r="ULA9" s="61"/>
      <c r="ULB9" s="61"/>
      <c r="ULC9" s="61"/>
      <c r="ULD9" s="61"/>
      <c r="ULE9" s="61"/>
      <c r="ULF9" s="61"/>
      <c r="ULG9" s="61"/>
      <c r="ULH9" s="61"/>
      <c r="ULI9" s="61"/>
      <c r="ULJ9" s="61"/>
      <c r="ULK9" s="61"/>
      <c r="ULL9" s="61"/>
      <c r="ULM9" s="61"/>
      <c r="ULN9" s="61"/>
      <c r="ULO9" s="61"/>
      <c r="ULP9" s="61"/>
      <c r="ULQ9" s="61"/>
      <c r="ULR9" s="61"/>
      <c r="ULS9" s="61"/>
      <c r="ULT9" s="61"/>
      <c r="ULU9" s="61"/>
      <c r="ULV9" s="61"/>
      <c r="ULW9" s="61"/>
      <c r="ULX9" s="61"/>
      <c r="ULY9" s="61"/>
      <c r="ULZ9" s="61"/>
      <c r="UMA9" s="61"/>
      <c r="UMB9" s="61"/>
      <c r="UMC9" s="61"/>
      <c r="UMD9" s="61"/>
      <c r="UME9" s="61"/>
      <c r="UMF9" s="61"/>
      <c r="UMG9" s="61"/>
      <c r="UMH9" s="61"/>
      <c r="UMI9" s="61"/>
      <c r="UMJ9" s="61"/>
      <c r="UMK9" s="61"/>
      <c r="UML9" s="61"/>
      <c r="UMM9" s="61"/>
      <c r="UMN9" s="61"/>
      <c r="UMO9" s="61"/>
      <c r="UMP9" s="61"/>
      <c r="UMQ9" s="61"/>
      <c r="UMR9" s="61"/>
      <c r="UMS9" s="61"/>
      <c r="UMT9" s="61"/>
      <c r="UMU9" s="61"/>
      <c r="UMV9" s="61"/>
      <c r="UMW9" s="61"/>
      <c r="UMX9" s="61"/>
      <c r="UMY9" s="61"/>
      <c r="UMZ9" s="61"/>
      <c r="UNA9" s="61"/>
      <c r="UNB9" s="61"/>
      <c r="UNC9" s="61"/>
      <c r="UND9" s="61"/>
      <c r="UNE9" s="61"/>
      <c r="UNF9" s="61"/>
      <c r="UNG9" s="61"/>
      <c r="UNH9" s="61"/>
      <c r="UNI9" s="61"/>
      <c r="UNJ9" s="61"/>
      <c r="UNK9" s="61"/>
      <c r="UNL9" s="61"/>
      <c r="UNM9" s="61"/>
      <c r="UNN9" s="61"/>
      <c r="UNO9" s="61"/>
      <c r="UNP9" s="61"/>
      <c r="UNQ9" s="61"/>
      <c r="UNR9" s="61"/>
      <c r="UNS9" s="61"/>
      <c r="UNT9" s="61"/>
      <c r="UNU9" s="61"/>
      <c r="UNV9" s="61"/>
      <c r="UNW9" s="61"/>
      <c r="UNX9" s="61"/>
      <c r="UNY9" s="61"/>
      <c r="UNZ9" s="61"/>
      <c r="UOA9" s="61"/>
      <c r="UOB9" s="61"/>
      <c r="UOC9" s="61"/>
      <c r="UOD9" s="61"/>
      <c r="UOE9" s="61"/>
      <c r="UOF9" s="61"/>
      <c r="UOG9" s="61"/>
      <c r="UOH9" s="61"/>
      <c r="UOI9" s="61"/>
      <c r="UOJ9" s="61"/>
      <c r="UOK9" s="61"/>
      <c r="UOL9" s="61"/>
      <c r="UOM9" s="61"/>
      <c r="UON9" s="61"/>
      <c r="UOO9" s="61"/>
      <c r="UOP9" s="61"/>
      <c r="UOQ9" s="61"/>
      <c r="UOR9" s="61"/>
      <c r="UOS9" s="61"/>
      <c r="UOT9" s="61"/>
      <c r="UOU9" s="61"/>
      <c r="UOV9" s="61"/>
      <c r="UOW9" s="61"/>
      <c r="UOX9" s="61"/>
      <c r="UOY9" s="61"/>
      <c r="UOZ9" s="61"/>
      <c r="UPA9" s="61"/>
      <c r="UPB9" s="61"/>
      <c r="UPC9" s="61"/>
      <c r="UPD9" s="61"/>
      <c r="UPE9" s="61"/>
      <c r="UPF9" s="61"/>
      <c r="UPG9" s="61"/>
      <c r="UPH9" s="61"/>
      <c r="UPI9" s="61"/>
      <c r="UPJ9" s="61"/>
      <c r="UPK9" s="61"/>
      <c r="UPL9" s="61"/>
      <c r="UPM9" s="61"/>
      <c r="UPN9" s="61"/>
      <c r="UPO9" s="61"/>
      <c r="UPP9" s="61"/>
      <c r="UPQ9" s="61"/>
      <c r="UPR9" s="61"/>
      <c r="UPS9" s="61"/>
      <c r="UPT9" s="61"/>
      <c r="UPU9" s="61"/>
      <c r="UPV9" s="61"/>
      <c r="UPW9" s="61"/>
      <c r="UPX9" s="61"/>
      <c r="UPY9" s="61"/>
      <c r="UPZ9" s="61"/>
      <c r="UQA9" s="61"/>
      <c r="UQB9" s="61"/>
      <c r="UQC9" s="61"/>
      <c r="UQD9" s="61"/>
      <c r="UQE9" s="61"/>
      <c r="UQF9" s="61"/>
      <c r="UQG9" s="61"/>
      <c r="UQH9" s="61"/>
      <c r="UQI9" s="61"/>
      <c r="UQJ9" s="61"/>
      <c r="UQK9" s="61"/>
      <c r="UQL9" s="61"/>
      <c r="UQM9" s="61"/>
      <c r="UQN9" s="61"/>
      <c r="UQO9" s="61"/>
      <c r="UQP9" s="61"/>
      <c r="UQQ9" s="61"/>
      <c r="UQR9" s="61"/>
      <c r="UQS9" s="61"/>
      <c r="UQT9" s="61"/>
      <c r="UQU9" s="61"/>
      <c r="UQV9" s="61"/>
      <c r="UQW9" s="61"/>
      <c r="UQX9" s="61"/>
      <c r="UQY9" s="61"/>
      <c r="UQZ9" s="61"/>
      <c r="URA9" s="61"/>
      <c r="URB9" s="61"/>
      <c r="URC9" s="61"/>
      <c r="URD9" s="61"/>
      <c r="URE9" s="61"/>
      <c r="URF9" s="61"/>
      <c r="URG9" s="61"/>
      <c r="URH9" s="61"/>
      <c r="URI9" s="61"/>
      <c r="URJ9" s="61"/>
      <c r="URK9" s="61"/>
      <c r="URL9" s="61"/>
      <c r="URM9" s="61"/>
      <c r="URN9" s="61"/>
      <c r="URO9" s="61"/>
      <c r="URP9" s="61"/>
      <c r="URQ9" s="61"/>
      <c r="URR9" s="61"/>
      <c r="URS9" s="61"/>
      <c r="URT9" s="61"/>
      <c r="URU9" s="61"/>
      <c r="URV9" s="61"/>
      <c r="URW9" s="61"/>
      <c r="URX9" s="61"/>
      <c r="URY9" s="61"/>
      <c r="URZ9" s="61"/>
      <c r="USA9" s="61"/>
      <c r="USB9" s="61"/>
      <c r="USC9" s="61"/>
      <c r="USD9" s="61"/>
      <c r="USE9" s="61"/>
      <c r="USF9" s="61"/>
      <c r="USG9" s="61"/>
      <c r="USH9" s="61"/>
      <c r="USI9" s="61"/>
      <c r="USJ9" s="61"/>
      <c r="USK9" s="61"/>
      <c r="USL9" s="61"/>
      <c r="USM9" s="61"/>
      <c r="USN9" s="61"/>
      <c r="USO9" s="61"/>
      <c r="USP9" s="61"/>
      <c r="USQ9" s="61"/>
      <c r="USR9" s="61"/>
      <c r="USS9" s="61"/>
      <c r="UST9" s="61"/>
      <c r="USU9" s="61"/>
      <c r="USV9" s="61"/>
      <c r="USW9" s="61"/>
      <c r="USX9" s="61"/>
      <c r="USY9" s="61"/>
      <c r="USZ9" s="61"/>
      <c r="UTA9" s="61"/>
      <c r="UTB9" s="61"/>
      <c r="UTC9" s="61"/>
      <c r="UTD9" s="61"/>
      <c r="UTE9" s="61"/>
      <c r="UTF9" s="61"/>
      <c r="UTG9" s="61"/>
      <c r="UTH9" s="61"/>
      <c r="UTI9" s="61"/>
      <c r="UTJ9" s="61"/>
      <c r="UTK9" s="61"/>
      <c r="UTL9" s="61"/>
      <c r="UTM9" s="61"/>
      <c r="UTN9" s="61"/>
      <c r="UTO9" s="61"/>
      <c r="UTP9" s="61"/>
      <c r="UTQ9" s="61"/>
      <c r="UTR9" s="61"/>
      <c r="UTS9" s="61"/>
      <c r="UTT9" s="61"/>
      <c r="UTU9" s="61"/>
      <c r="UTV9" s="61"/>
      <c r="UTW9" s="61"/>
      <c r="UTX9" s="61"/>
      <c r="UTY9" s="61"/>
      <c r="UTZ9" s="61"/>
      <c r="UUA9" s="61"/>
      <c r="UUB9" s="61"/>
      <c r="UUC9" s="61"/>
      <c r="UUD9" s="61"/>
      <c r="UUE9" s="61"/>
      <c r="UUF9" s="61"/>
      <c r="UUG9" s="61"/>
      <c r="UUH9" s="61"/>
      <c r="UUI9" s="61"/>
      <c r="UUJ9" s="61"/>
      <c r="UUK9" s="61"/>
      <c r="UUL9" s="61"/>
      <c r="UUM9" s="61"/>
      <c r="UUN9" s="61"/>
      <c r="UUO9" s="61"/>
      <c r="UUP9" s="61"/>
      <c r="UUQ9" s="61"/>
      <c r="UUR9" s="61"/>
      <c r="UUS9" s="61"/>
      <c r="UUT9" s="61"/>
      <c r="UUU9" s="61"/>
      <c r="UUV9" s="61"/>
      <c r="UUW9" s="61"/>
      <c r="UUX9" s="61"/>
      <c r="UUY9" s="61"/>
      <c r="UUZ9" s="61"/>
      <c r="UVA9" s="61"/>
      <c r="UVB9" s="61"/>
      <c r="UVC9" s="61"/>
      <c r="UVD9" s="61"/>
      <c r="UVE9" s="61"/>
      <c r="UVF9" s="61"/>
      <c r="UVG9" s="61"/>
      <c r="UVH9" s="61"/>
      <c r="UVI9" s="61"/>
      <c r="UVJ9" s="61"/>
      <c r="UVK9" s="61"/>
      <c r="UVL9" s="61"/>
      <c r="UVM9" s="61"/>
      <c r="UVN9" s="61"/>
      <c r="UVO9" s="61"/>
      <c r="UVP9" s="61"/>
      <c r="UVQ9" s="61"/>
      <c r="UVR9" s="61"/>
      <c r="UVS9" s="61"/>
      <c r="UVT9" s="61"/>
      <c r="UVU9" s="61"/>
      <c r="UVV9" s="61"/>
      <c r="UVW9" s="61"/>
      <c r="UVX9" s="61"/>
      <c r="UVY9" s="61"/>
      <c r="UVZ9" s="61"/>
      <c r="UWA9" s="61"/>
      <c r="UWB9" s="61"/>
      <c r="UWC9" s="61"/>
      <c r="UWD9" s="61"/>
      <c r="UWE9" s="61"/>
      <c r="UWF9" s="61"/>
      <c r="UWG9" s="61"/>
      <c r="UWH9" s="61"/>
      <c r="UWI9" s="61"/>
      <c r="UWJ9" s="61"/>
      <c r="UWK9" s="61"/>
      <c r="UWL9" s="61"/>
      <c r="UWM9" s="61"/>
      <c r="UWN9" s="61"/>
      <c r="UWO9" s="61"/>
      <c r="UWP9" s="61"/>
      <c r="UWQ9" s="61"/>
      <c r="UWR9" s="61"/>
      <c r="UWS9" s="61"/>
      <c r="UWT9" s="61"/>
      <c r="UWU9" s="61"/>
      <c r="UWV9" s="61"/>
      <c r="UWW9" s="61"/>
      <c r="UWX9" s="61"/>
      <c r="UWY9" s="61"/>
      <c r="UWZ9" s="61"/>
      <c r="UXA9" s="61"/>
      <c r="UXB9" s="61"/>
      <c r="UXC9" s="61"/>
      <c r="UXD9" s="61"/>
      <c r="UXE9" s="61"/>
      <c r="UXF9" s="61"/>
      <c r="UXG9" s="61"/>
      <c r="UXH9" s="61"/>
      <c r="UXI9" s="61"/>
      <c r="UXJ9" s="61"/>
      <c r="UXK9" s="61"/>
      <c r="UXL9" s="61"/>
      <c r="UXM9" s="61"/>
      <c r="UXN9" s="61"/>
      <c r="UXO9" s="61"/>
      <c r="UXP9" s="61"/>
      <c r="UXQ9" s="61"/>
      <c r="UXR9" s="61"/>
      <c r="UXS9" s="61"/>
      <c r="UXT9" s="61"/>
      <c r="UXU9" s="61"/>
      <c r="UXV9" s="61"/>
      <c r="UXW9" s="61"/>
      <c r="UXX9" s="61"/>
      <c r="UXY9" s="61"/>
      <c r="UXZ9" s="61"/>
      <c r="UYA9" s="61"/>
      <c r="UYB9" s="61"/>
      <c r="UYC9" s="61"/>
      <c r="UYD9" s="61"/>
      <c r="UYE9" s="61"/>
      <c r="UYF9" s="61"/>
      <c r="UYG9" s="61"/>
      <c r="UYH9" s="61"/>
      <c r="UYI9" s="61"/>
      <c r="UYJ9" s="61"/>
      <c r="UYK9" s="61"/>
      <c r="UYL9" s="61"/>
      <c r="UYM9" s="61"/>
      <c r="UYN9" s="61"/>
      <c r="UYO9" s="61"/>
      <c r="UYP9" s="61"/>
      <c r="UYQ9" s="61"/>
      <c r="UYR9" s="61"/>
      <c r="UYS9" s="61"/>
      <c r="UYT9" s="61"/>
      <c r="UYU9" s="61"/>
      <c r="UYV9" s="61"/>
      <c r="UYW9" s="61"/>
      <c r="UYX9" s="61"/>
      <c r="UYY9" s="61"/>
      <c r="UYZ9" s="61"/>
      <c r="UZA9" s="61"/>
      <c r="UZB9" s="61"/>
      <c r="UZC9" s="61"/>
      <c r="UZD9" s="61"/>
      <c r="UZE9" s="61"/>
      <c r="UZF9" s="61"/>
      <c r="UZG9" s="61"/>
      <c r="UZH9" s="61"/>
      <c r="UZI9" s="61"/>
      <c r="UZJ9" s="61"/>
      <c r="UZK9" s="61"/>
      <c r="UZL9" s="61"/>
      <c r="UZM9" s="61"/>
      <c r="UZN9" s="61"/>
      <c r="UZO9" s="61"/>
      <c r="UZP9" s="61"/>
      <c r="UZQ9" s="61"/>
      <c r="UZR9" s="61"/>
      <c r="UZS9" s="61"/>
      <c r="UZT9" s="61"/>
      <c r="UZU9" s="61"/>
      <c r="UZV9" s="61"/>
      <c r="UZW9" s="61"/>
      <c r="UZX9" s="61"/>
      <c r="UZY9" s="61"/>
      <c r="UZZ9" s="61"/>
      <c r="VAA9" s="61"/>
      <c r="VAB9" s="61"/>
      <c r="VAC9" s="61"/>
      <c r="VAD9" s="61"/>
      <c r="VAE9" s="61"/>
      <c r="VAF9" s="61"/>
      <c r="VAG9" s="61"/>
      <c r="VAH9" s="61"/>
      <c r="VAI9" s="61"/>
      <c r="VAJ9" s="61"/>
      <c r="VAK9" s="61"/>
      <c r="VAL9" s="61"/>
      <c r="VAM9" s="61"/>
      <c r="VAN9" s="61"/>
      <c r="VAO9" s="61"/>
      <c r="VAP9" s="61"/>
      <c r="VAQ9" s="61"/>
      <c r="VAR9" s="61"/>
      <c r="VAS9" s="61"/>
      <c r="VAT9" s="61"/>
      <c r="VAU9" s="61"/>
      <c r="VAV9" s="61"/>
      <c r="VAW9" s="61"/>
      <c r="VAX9" s="61"/>
      <c r="VAY9" s="61"/>
      <c r="VAZ9" s="61"/>
      <c r="VBA9" s="61"/>
      <c r="VBB9" s="61"/>
      <c r="VBC9" s="61"/>
      <c r="VBD9" s="61"/>
      <c r="VBE9" s="61"/>
      <c r="VBF9" s="61"/>
      <c r="VBG9" s="61"/>
      <c r="VBH9" s="61"/>
      <c r="VBI9" s="61"/>
      <c r="VBJ9" s="61"/>
      <c r="VBK9" s="61"/>
      <c r="VBL9" s="61"/>
      <c r="VBM9" s="61"/>
      <c r="VBN9" s="61"/>
      <c r="VBO9" s="61"/>
      <c r="VBP9" s="61"/>
      <c r="VBQ9" s="61"/>
      <c r="VBR9" s="61"/>
      <c r="VBS9" s="61"/>
      <c r="VBT9" s="61"/>
      <c r="VBU9" s="61"/>
      <c r="VBV9" s="61"/>
      <c r="VBW9" s="61"/>
      <c r="VBX9" s="61"/>
      <c r="VBY9" s="61"/>
      <c r="VBZ9" s="61"/>
      <c r="VCA9" s="61"/>
      <c r="VCB9" s="61"/>
      <c r="VCC9" s="61"/>
      <c r="VCD9" s="61"/>
      <c r="VCE9" s="61"/>
      <c r="VCF9" s="61"/>
      <c r="VCG9" s="61"/>
      <c r="VCH9" s="61"/>
      <c r="VCI9" s="61"/>
      <c r="VCJ9" s="61"/>
      <c r="VCK9" s="61"/>
      <c r="VCL9" s="61"/>
      <c r="VCM9" s="61"/>
      <c r="VCN9" s="61"/>
      <c r="VCO9" s="61"/>
      <c r="VCP9" s="61"/>
      <c r="VCQ9" s="61"/>
      <c r="VCR9" s="61"/>
      <c r="VCS9" s="61"/>
      <c r="VCT9" s="61"/>
      <c r="VCU9" s="61"/>
      <c r="VCV9" s="61"/>
      <c r="VCW9" s="61"/>
      <c r="VCX9" s="61"/>
      <c r="VCY9" s="61"/>
      <c r="VCZ9" s="61"/>
      <c r="VDA9" s="61"/>
      <c r="VDB9" s="61"/>
      <c r="VDC9" s="61"/>
      <c r="VDD9" s="61"/>
      <c r="VDE9" s="61"/>
      <c r="VDF9" s="61"/>
      <c r="VDG9" s="61"/>
      <c r="VDH9" s="61"/>
      <c r="VDI9" s="61"/>
      <c r="VDJ9" s="61"/>
      <c r="VDK9" s="61"/>
      <c r="VDL9" s="61"/>
      <c r="VDM9" s="61"/>
      <c r="VDN9" s="61"/>
      <c r="VDO9" s="61"/>
      <c r="VDP9" s="61"/>
      <c r="VDQ9" s="61"/>
      <c r="VDR9" s="61"/>
      <c r="VDS9" s="61"/>
      <c r="VDT9" s="61"/>
      <c r="VDU9" s="61"/>
      <c r="VDV9" s="61"/>
      <c r="VDW9" s="61"/>
      <c r="VDX9" s="61"/>
      <c r="VDY9" s="61"/>
      <c r="VDZ9" s="61"/>
      <c r="VEA9" s="61"/>
      <c r="VEB9" s="61"/>
      <c r="VEC9" s="61"/>
      <c r="VED9" s="61"/>
      <c r="VEE9" s="61"/>
      <c r="VEF9" s="61"/>
      <c r="VEG9" s="61"/>
      <c r="VEH9" s="61"/>
      <c r="VEI9" s="61"/>
      <c r="VEJ9" s="61"/>
      <c r="VEK9" s="61"/>
      <c r="VEL9" s="61"/>
      <c r="VEM9" s="61"/>
      <c r="VEN9" s="61"/>
      <c r="VEO9" s="61"/>
      <c r="VEP9" s="61"/>
      <c r="VEQ9" s="61"/>
      <c r="VER9" s="61"/>
      <c r="VES9" s="61"/>
      <c r="VET9" s="61"/>
      <c r="VEU9" s="61"/>
      <c r="VEV9" s="61"/>
      <c r="VEW9" s="61"/>
      <c r="VEX9" s="61"/>
      <c r="VEY9" s="61"/>
      <c r="VEZ9" s="61"/>
      <c r="VFA9" s="61"/>
      <c r="VFB9" s="61"/>
      <c r="VFC9" s="61"/>
      <c r="VFD9" s="61"/>
      <c r="VFE9" s="61"/>
      <c r="VFF9" s="61"/>
      <c r="VFG9" s="61"/>
      <c r="VFH9" s="61"/>
      <c r="VFI9" s="61"/>
      <c r="VFJ9" s="61"/>
      <c r="VFK9" s="61"/>
      <c r="VFL9" s="61"/>
      <c r="VFM9" s="61"/>
      <c r="VFN9" s="61"/>
      <c r="VFO9" s="61"/>
      <c r="VFP9" s="61"/>
      <c r="VFQ9" s="61"/>
      <c r="VFR9" s="61"/>
      <c r="VFS9" s="61"/>
      <c r="VFT9" s="61"/>
      <c r="VFU9" s="61"/>
      <c r="VFV9" s="61"/>
      <c r="VFW9" s="61"/>
      <c r="VFX9" s="61"/>
      <c r="VFY9" s="61"/>
      <c r="VFZ9" s="61"/>
      <c r="VGA9" s="61"/>
      <c r="VGB9" s="61"/>
      <c r="VGC9" s="61"/>
      <c r="VGD9" s="61"/>
      <c r="VGE9" s="61"/>
      <c r="VGF9" s="61"/>
      <c r="VGG9" s="61"/>
      <c r="VGH9" s="61"/>
      <c r="VGI9" s="61"/>
      <c r="VGJ9" s="61"/>
      <c r="VGK9" s="61"/>
      <c r="VGL9" s="61"/>
      <c r="VGM9" s="61"/>
      <c r="VGN9" s="61"/>
      <c r="VGO9" s="61"/>
      <c r="VGP9" s="61"/>
      <c r="VGQ9" s="61"/>
      <c r="VGR9" s="61"/>
      <c r="VGS9" s="61"/>
      <c r="VGT9" s="61"/>
      <c r="VGU9" s="61"/>
      <c r="VGV9" s="61"/>
      <c r="VGW9" s="61"/>
      <c r="VGX9" s="61"/>
      <c r="VGY9" s="61"/>
      <c r="VGZ9" s="61"/>
      <c r="VHA9" s="61"/>
      <c r="VHB9" s="61"/>
      <c r="VHC9" s="61"/>
      <c r="VHD9" s="61"/>
      <c r="VHE9" s="61"/>
      <c r="VHF9" s="61"/>
      <c r="VHG9" s="61"/>
      <c r="VHH9" s="61"/>
      <c r="VHI9" s="61"/>
      <c r="VHJ9" s="61"/>
      <c r="VHK9" s="61"/>
      <c r="VHL9" s="61"/>
      <c r="VHM9" s="61"/>
      <c r="VHN9" s="61"/>
      <c r="VHO9" s="61"/>
      <c r="VHP9" s="61"/>
      <c r="VHQ9" s="61"/>
      <c r="VHR9" s="61"/>
      <c r="VHS9" s="61"/>
      <c r="VHT9" s="61"/>
      <c r="VHU9" s="61"/>
      <c r="VHV9" s="61"/>
      <c r="VHW9" s="61"/>
      <c r="VHX9" s="61"/>
      <c r="VHY9" s="61"/>
      <c r="VHZ9" s="61"/>
      <c r="VIA9" s="61"/>
      <c r="VIB9" s="61"/>
      <c r="VIC9" s="61"/>
      <c r="VID9" s="61"/>
      <c r="VIE9" s="61"/>
      <c r="VIF9" s="61"/>
      <c r="VIG9" s="61"/>
      <c r="VIH9" s="61"/>
      <c r="VII9" s="61"/>
      <c r="VIJ9" s="61"/>
      <c r="VIK9" s="61"/>
      <c r="VIL9" s="61"/>
      <c r="VIM9" s="61"/>
      <c r="VIN9" s="61"/>
      <c r="VIO9" s="61"/>
      <c r="VIP9" s="61"/>
      <c r="VIQ9" s="61"/>
      <c r="VIR9" s="61"/>
      <c r="VIS9" s="61"/>
      <c r="VIT9" s="61"/>
      <c r="VIU9" s="61"/>
      <c r="VIV9" s="61"/>
      <c r="VIW9" s="61"/>
      <c r="VIX9" s="61"/>
      <c r="VIY9" s="61"/>
      <c r="VIZ9" s="61"/>
      <c r="VJA9" s="61"/>
      <c r="VJB9" s="61"/>
      <c r="VJC9" s="61"/>
      <c r="VJD9" s="61"/>
      <c r="VJE9" s="61"/>
      <c r="VJF9" s="61"/>
      <c r="VJG9" s="61"/>
      <c r="VJH9" s="61"/>
      <c r="VJI9" s="61"/>
      <c r="VJJ9" s="61"/>
      <c r="VJK9" s="61"/>
      <c r="VJL9" s="61"/>
      <c r="VJM9" s="61"/>
      <c r="VJN9" s="61"/>
      <c r="VJO9" s="61"/>
      <c r="VJP9" s="61"/>
      <c r="VJQ9" s="61"/>
      <c r="VJR9" s="61"/>
      <c r="VJS9" s="61"/>
      <c r="VJT9" s="61"/>
      <c r="VJU9" s="61"/>
      <c r="VJV9" s="61"/>
      <c r="VJW9" s="61"/>
      <c r="VJX9" s="61"/>
      <c r="VJY9" s="61"/>
      <c r="VJZ9" s="61"/>
      <c r="VKA9" s="61"/>
      <c r="VKB9" s="61"/>
      <c r="VKC9" s="61"/>
      <c r="VKD9" s="61"/>
      <c r="VKE9" s="61"/>
      <c r="VKF9" s="61"/>
      <c r="VKG9" s="61"/>
      <c r="VKH9" s="61"/>
      <c r="VKI9" s="61"/>
      <c r="VKJ9" s="61"/>
      <c r="VKK9" s="61"/>
      <c r="VKL9" s="61"/>
      <c r="VKM9" s="61"/>
      <c r="VKN9" s="61"/>
      <c r="VKO9" s="61"/>
      <c r="VKP9" s="61"/>
      <c r="VKQ9" s="61"/>
      <c r="VKR9" s="61"/>
      <c r="VKS9" s="61"/>
      <c r="VKT9" s="61"/>
      <c r="VKU9" s="61"/>
      <c r="VKV9" s="61"/>
      <c r="VKW9" s="61"/>
      <c r="VKX9" s="61"/>
      <c r="VKY9" s="61"/>
      <c r="VKZ9" s="61"/>
      <c r="VLA9" s="61"/>
      <c r="VLB9" s="61"/>
      <c r="VLC9" s="61"/>
      <c r="VLD9" s="61"/>
      <c r="VLE9" s="61"/>
      <c r="VLF9" s="61"/>
      <c r="VLG9" s="61"/>
      <c r="VLH9" s="61"/>
      <c r="VLI9" s="61"/>
      <c r="VLJ9" s="61"/>
      <c r="VLK9" s="61"/>
      <c r="VLL9" s="61"/>
      <c r="VLM9" s="61"/>
      <c r="VLN9" s="61"/>
      <c r="VLO9" s="61"/>
      <c r="VLP9" s="61"/>
      <c r="VLQ9" s="61"/>
      <c r="VLR9" s="61"/>
      <c r="VLS9" s="61"/>
      <c r="VLT9" s="61"/>
      <c r="VLU9" s="61"/>
      <c r="VLV9" s="61"/>
      <c r="VLW9" s="61"/>
      <c r="VLX9" s="61"/>
      <c r="VLY9" s="61"/>
      <c r="VLZ9" s="61"/>
      <c r="VMA9" s="61"/>
      <c r="VMB9" s="61"/>
      <c r="VMC9" s="61"/>
      <c r="VMD9" s="61"/>
      <c r="VME9" s="61"/>
      <c r="VMF9" s="61"/>
      <c r="VMG9" s="61"/>
      <c r="VMH9" s="61"/>
      <c r="VMI9" s="61"/>
      <c r="VMJ9" s="61"/>
      <c r="VMK9" s="61"/>
      <c r="VML9" s="61"/>
      <c r="VMM9" s="61"/>
      <c r="VMN9" s="61"/>
      <c r="VMO9" s="61"/>
      <c r="VMP9" s="61"/>
      <c r="VMQ9" s="61"/>
      <c r="VMR9" s="61"/>
      <c r="VMS9" s="61"/>
      <c r="VMT9" s="61"/>
      <c r="VMU9" s="61"/>
      <c r="VMV9" s="61"/>
      <c r="VMW9" s="61"/>
      <c r="VMX9" s="61"/>
      <c r="VMY9" s="61"/>
      <c r="VMZ9" s="61"/>
      <c r="VNA9" s="61"/>
      <c r="VNB9" s="61"/>
      <c r="VNC9" s="61"/>
      <c r="VND9" s="61"/>
      <c r="VNE9" s="61"/>
      <c r="VNF9" s="61"/>
      <c r="VNG9" s="61"/>
      <c r="VNH9" s="61"/>
      <c r="VNI9" s="61"/>
      <c r="VNJ9" s="61"/>
      <c r="VNK9" s="61"/>
      <c r="VNL9" s="61"/>
      <c r="VNM9" s="61"/>
      <c r="VNN9" s="61"/>
      <c r="VNO9" s="61"/>
      <c r="VNP9" s="61"/>
      <c r="VNQ9" s="61"/>
      <c r="VNR9" s="61"/>
      <c r="VNS9" s="61"/>
      <c r="VNT9" s="61"/>
      <c r="VNU9" s="61"/>
      <c r="VNV9" s="61"/>
      <c r="VNW9" s="61"/>
      <c r="VNX9" s="61"/>
      <c r="VNY9" s="61"/>
      <c r="VNZ9" s="61"/>
      <c r="VOA9" s="61"/>
      <c r="VOB9" s="61"/>
      <c r="VOC9" s="61"/>
      <c r="VOD9" s="61"/>
      <c r="VOE9" s="61"/>
      <c r="VOF9" s="61"/>
      <c r="VOG9" s="61"/>
      <c r="VOH9" s="61"/>
      <c r="VOI9" s="61"/>
      <c r="VOJ9" s="61"/>
      <c r="VOK9" s="61"/>
      <c r="VOL9" s="61"/>
      <c r="VOM9" s="61"/>
      <c r="VON9" s="61"/>
      <c r="VOO9" s="61"/>
      <c r="VOP9" s="61"/>
      <c r="VOQ9" s="61"/>
      <c r="VOR9" s="61"/>
      <c r="VOS9" s="61"/>
      <c r="VOT9" s="61"/>
      <c r="VOU9" s="61"/>
      <c r="VOV9" s="61"/>
      <c r="VOW9" s="61"/>
      <c r="VOX9" s="61"/>
      <c r="VOY9" s="61"/>
      <c r="VOZ9" s="61"/>
      <c r="VPA9" s="61"/>
      <c r="VPB9" s="61"/>
      <c r="VPC9" s="61"/>
      <c r="VPD9" s="61"/>
      <c r="VPE9" s="61"/>
      <c r="VPF9" s="61"/>
      <c r="VPG9" s="61"/>
      <c r="VPH9" s="61"/>
      <c r="VPI9" s="61"/>
      <c r="VPJ9" s="61"/>
      <c r="VPK9" s="61"/>
      <c r="VPL9" s="61"/>
      <c r="VPM9" s="61"/>
      <c r="VPN9" s="61"/>
      <c r="VPO9" s="61"/>
      <c r="VPP9" s="61"/>
      <c r="VPQ9" s="61"/>
      <c r="VPR9" s="61"/>
      <c r="VPS9" s="61"/>
      <c r="VPT9" s="61"/>
      <c r="VPU9" s="61"/>
      <c r="VPV9" s="61"/>
      <c r="VPW9" s="61"/>
      <c r="VPX9" s="61"/>
      <c r="VPY9" s="61"/>
      <c r="VPZ9" s="61"/>
      <c r="VQA9" s="61"/>
      <c r="VQB9" s="61"/>
      <c r="VQC9" s="61"/>
      <c r="VQD9" s="61"/>
      <c r="VQE9" s="61"/>
      <c r="VQF9" s="61"/>
      <c r="VQG9" s="61"/>
      <c r="VQH9" s="61"/>
      <c r="VQI9" s="61"/>
      <c r="VQJ9" s="61"/>
      <c r="VQK9" s="61"/>
      <c r="VQL9" s="61"/>
      <c r="VQM9" s="61"/>
      <c r="VQN9" s="61"/>
      <c r="VQO9" s="61"/>
      <c r="VQP9" s="61"/>
      <c r="VQQ9" s="61"/>
      <c r="VQR9" s="61"/>
      <c r="VQS9" s="61"/>
      <c r="VQT9" s="61"/>
      <c r="VQU9" s="61"/>
      <c r="VQV9" s="61"/>
      <c r="VQW9" s="61"/>
      <c r="VQX9" s="61"/>
      <c r="VQY9" s="61"/>
      <c r="VQZ9" s="61"/>
      <c r="VRA9" s="61"/>
      <c r="VRB9" s="61"/>
      <c r="VRC9" s="61"/>
      <c r="VRD9" s="61"/>
      <c r="VRE9" s="61"/>
      <c r="VRF9" s="61"/>
      <c r="VRG9" s="61"/>
      <c r="VRH9" s="61"/>
      <c r="VRI9" s="61"/>
      <c r="VRJ9" s="61"/>
      <c r="VRK9" s="61"/>
      <c r="VRL9" s="61"/>
      <c r="VRM9" s="61"/>
      <c r="VRN9" s="61"/>
      <c r="VRO9" s="61"/>
      <c r="VRP9" s="61"/>
      <c r="VRQ9" s="61"/>
      <c r="VRR9" s="61"/>
      <c r="VRS9" s="61"/>
      <c r="VRT9" s="61"/>
      <c r="VRU9" s="61"/>
      <c r="VRV9" s="61"/>
      <c r="VRW9" s="61"/>
      <c r="VRX9" s="61"/>
      <c r="VRY9" s="61"/>
      <c r="VRZ9" s="61"/>
      <c r="VSA9" s="61"/>
      <c r="VSB9" s="61"/>
      <c r="VSC9" s="61"/>
      <c r="VSD9" s="61"/>
      <c r="VSE9" s="61"/>
      <c r="VSF9" s="61"/>
      <c r="VSG9" s="61"/>
      <c r="VSH9" s="61"/>
      <c r="VSI9" s="61"/>
      <c r="VSJ9" s="61"/>
      <c r="VSK9" s="61"/>
      <c r="VSL9" s="61"/>
      <c r="VSM9" s="61"/>
      <c r="VSN9" s="61"/>
      <c r="VSO9" s="61"/>
      <c r="VSP9" s="61"/>
      <c r="VSQ9" s="61"/>
      <c r="VSR9" s="61"/>
      <c r="VSS9" s="61"/>
      <c r="VST9" s="61"/>
      <c r="VSU9" s="61"/>
      <c r="VSV9" s="61"/>
      <c r="VSW9" s="61"/>
      <c r="VSX9" s="61"/>
      <c r="VSY9" s="61"/>
      <c r="VSZ9" s="61"/>
      <c r="VTA9" s="61"/>
      <c r="VTB9" s="61"/>
      <c r="VTC9" s="61"/>
      <c r="VTD9" s="61"/>
      <c r="VTE9" s="61"/>
      <c r="VTF9" s="61"/>
      <c r="VTG9" s="61"/>
      <c r="VTH9" s="61"/>
      <c r="VTI9" s="61"/>
      <c r="VTJ9" s="61"/>
      <c r="VTK9" s="61"/>
      <c r="VTL9" s="61"/>
      <c r="VTM9" s="61"/>
      <c r="VTN9" s="61"/>
      <c r="VTO9" s="61"/>
      <c r="VTP9" s="61"/>
      <c r="VTQ9" s="61"/>
      <c r="VTR9" s="61"/>
      <c r="VTS9" s="61"/>
      <c r="VTT9" s="61"/>
      <c r="VTU9" s="61"/>
      <c r="VTV9" s="61"/>
      <c r="VTW9" s="61"/>
      <c r="VTX9" s="61"/>
      <c r="VTY9" s="61"/>
      <c r="VTZ9" s="61"/>
      <c r="VUA9" s="61"/>
      <c r="VUB9" s="61"/>
      <c r="VUC9" s="61"/>
      <c r="VUD9" s="61"/>
      <c r="VUE9" s="61"/>
      <c r="VUF9" s="61"/>
      <c r="VUG9" s="61"/>
      <c r="VUH9" s="61"/>
      <c r="VUI9" s="61"/>
      <c r="VUJ9" s="61"/>
      <c r="VUK9" s="61"/>
      <c r="VUL9" s="61"/>
      <c r="VUM9" s="61"/>
      <c r="VUN9" s="61"/>
      <c r="VUO9" s="61"/>
      <c r="VUP9" s="61"/>
      <c r="VUQ9" s="61"/>
      <c r="VUR9" s="61"/>
      <c r="VUS9" s="61"/>
      <c r="VUT9" s="61"/>
      <c r="VUU9" s="61"/>
      <c r="VUV9" s="61"/>
      <c r="VUW9" s="61"/>
      <c r="VUX9" s="61"/>
      <c r="VUY9" s="61"/>
      <c r="VUZ9" s="61"/>
      <c r="VVA9" s="61"/>
      <c r="VVB9" s="61"/>
      <c r="VVC9" s="61"/>
      <c r="VVD9" s="61"/>
      <c r="VVE9" s="61"/>
      <c r="VVF9" s="61"/>
      <c r="VVG9" s="61"/>
      <c r="VVH9" s="61"/>
      <c r="VVI9" s="61"/>
      <c r="VVJ9" s="61"/>
      <c r="VVK9" s="61"/>
      <c r="VVL9" s="61"/>
      <c r="VVM9" s="61"/>
      <c r="VVN9" s="61"/>
      <c r="VVO9" s="61"/>
      <c r="VVP9" s="61"/>
      <c r="VVQ9" s="61"/>
      <c r="VVR9" s="61"/>
      <c r="VVS9" s="61"/>
      <c r="VVT9" s="61"/>
      <c r="VVU9" s="61"/>
      <c r="VVV9" s="61"/>
      <c r="VVW9" s="61"/>
      <c r="VVX9" s="61"/>
      <c r="VVY9" s="61"/>
      <c r="VVZ9" s="61"/>
      <c r="VWA9" s="61"/>
      <c r="VWB9" s="61"/>
      <c r="VWC9" s="61"/>
      <c r="VWD9" s="61"/>
      <c r="VWE9" s="61"/>
      <c r="VWF9" s="61"/>
      <c r="VWG9" s="61"/>
      <c r="VWH9" s="61"/>
      <c r="VWI9" s="61"/>
      <c r="VWJ9" s="61"/>
      <c r="VWK9" s="61"/>
      <c r="VWL9" s="61"/>
      <c r="VWM9" s="61"/>
      <c r="VWN9" s="61"/>
      <c r="VWO9" s="61"/>
      <c r="VWP9" s="61"/>
      <c r="VWQ9" s="61"/>
      <c r="VWR9" s="61"/>
      <c r="VWS9" s="61"/>
      <c r="VWT9" s="61"/>
      <c r="VWU9" s="61"/>
      <c r="VWV9" s="61"/>
      <c r="VWW9" s="61"/>
      <c r="VWX9" s="61"/>
      <c r="VWY9" s="61"/>
      <c r="VWZ9" s="61"/>
      <c r="VXA9" s="61"/>
      <c r="VXB9" s="61"/>
      <c r="VXC9" s="61"/>
      <c r="VXD9" s="61"/>
      <c r="VXE9" s="61"/>
      <c r="VXF9" s="61"/>
      <c r="VXG9" s="61"/>
      <c r="VXH9" s="61"/>
      <c r="VXI9" s="61"/>
      <c r="VXJ9" s="61"/>
      <c r="VXK9" s="61"/>
      <c r="VXL9" s="61"/>
      <c r="VXM9" s="61"/>
      <c r="VXN9" s="61"/>
      <c r="VXO9" s="61"/>
      <c r="VXP9" s="61"/>
      <c r="VXQ9" s="61"/>
      <c r="VXR9" s="61"/>
      <c r="VXS9" s="61"/>
      <c r="VXT9" s="61"/>
      <c r="VXU9" s="61"/>
      <c r="VXV9" s="61"/>
      <c r="VXW9" s="61"/>
      <c r="VXX9" s="61"/>
      <c r="VXY9" s="61"/>
      <c r="VXZ9" s="61"/>
      <c r="VYA9" s="61"/>
      <c r="VYB9" s="61"/>
      <c r="VYC9" s="61"/>
      <c r="VYD9" s="61"/>
      <c r="VYE9" s="61"/>
      <c r="VYF9" s="61"/>
      <c r="VYG9" s="61"/>
      <c r="VYH9" s="61"/>
      <c r="VYI9" s="61"/>
      <c r="VYJ9" s="61"/>
      <c r="VYK9" s="61"/>
      <c r="VYL9" s="61"/>
      <c r="VYM9" s="61"/>
      <c r="VYN9" s="61"/>
      <c r="VYO9" s="61"/>
      <c r="VYP9" s="61"/>
      <c r="VYQ9" s="61"/>
      <c r="VYR9" s="61"/>
      <c r="VYS9" s="61"/>
      <c r="VYT9" s="61"/>
      <c r="VYU9" s="61"/>
      <c r="VYV9" s="61"/>
      <c r="VYW9" s="61"/>
      <c r="VYX9" s="61"/>
      <c r="VYY9" s="61"/>
      <c r="VYZ9" s="61"/>
      <c r="VZA9" s="61"/>
      <c r="VZB9" s="61"/>
      <c r="VZC9" s="61"/>
      <c r="VZD9" s="61"/>
      <c r="VZE9" s="61"/>
      <c r="VZF9" s="61"/>
      <c r="VZG9" s="61"/>
      <c r="VZH9" s="61"/>
      <c r="VZI9" s="61"/>
      <c r="VZJ9" s="61"/>
      <c r="VZK9" s="61"/>
      <c r="VZL9" s="61"/>
      <c r="VZM9" s="61"/>
      <c r="VZN9" s="61"/>
      <c r="VZO9" s="61"/>
      <c r="VZP9" s="61"/>
      <c r="VZQ9" s="61"/>
      <c r="VZR9" s="61"/>
      <c r="VZS9" s="61"/>
      <c r="VZT9" s="61"/>
      <c r="VZU9" s="61"/>
      <c r="VZV9" s="61"/>
      <c r="VZW9" s="61"/>
      <c r="VZX9" s="61"/>
      <c r="VZY9" s="61"/>
      <c r="VZZ9" s="61"/>
      <c r="WAA9" s="61"/>
      <c r="WAB9" s="61"/>
      <c r="WAC9" s="61"/>
      <c r="WAD9" s="61"/>
      <c r="WAE9" s="61"/>
      <c r="WAF9" s="61"/>
      <c r="WAG9" s="61"/>
      <c r="WAH9" s="61"/>
      <c r="WAI9" s="61"/>
      <c r="WAJ9" s="61"/>
      <c r="WAK9" s="61"/>
      <c r="WAL9" s="61"/>
      <c r="WAM9" s="61"/>
      <c r="WAN9" s="61"/>
      <c r="WAO9" s="61"/>
      <c r="WAP9" s="61"/>
      <c r="WAQ9" s="61"/>
      <c r="WAR9" s="61"/>
      <c r="WAS9" s="61"/>
      <c r="WAT9" s="61"/>
      <c r="WAU9" s="61"/>
      <c r="WAV9" s="61"/>
      <c r="WAW9" s="61"/>
      <c r="WAX9" s="61"/>
      <c r="WAY9" s="61"/>
      <c r="WAZ9" s="61"/>
      <c r="WBA9" s="61"/>
      <c r="WBB9" s="61"/>
      <c r="WBC9" s="61"/>
      <c r="WBD9" s="61"/>
      <c r="WBE9" s="61"/>
      <c r="WBF9" s="61"/>
      <c r="WBG9" s="61"/>
      <c r="WBH9" s="61"/>
      <c r="WBI9" s="61"/>
      <c r="WBJ9" s="61"/>
      <c r="WBK9" s="61"/>
      <c r="WBL9" s="61"/>
      <c r="WBM9" s="61"/>
      <c r="WBN9" s="61"/>
      <c r="WBO9" s="61"/>
      <c r="WBP9" s="61"/>
      <c r="WBQ9" s="61"/>
      <c r="WBR9" s="61"/>
      <c r="WBS9" s="61"/>
      <c r="WBT9" s="61"/>
      <c r="WBU9" s="61"/>
      <c r="WBV9" s="61"/>
      <c r="WBW9" s="61"/>
      <c r="WBX9" s="61"/>
      <c r="WBY9" s="61"/>
      <c r="WBZ9" s="61"/>
      <c r="WCA9" s="61"/>
      <c r="WCB9" s="61"/>
      <c r="WCC9" s="61"/>
      <c r="WCD9" s="61"/>
      <c r="WCE9" s="61"/>
      <c r="WCF9" s="61"/>
      <c r="WCG9" s="61"/>
      <c r="WCH9" s="61"/>
      <c r="WCI9" s="61"/>
      <c r="WCJ9" s="61"/>
      <c r="WCK9" s="61"/>
      <c r="WCL9" s="61"/>
      <c r="WCM9" s="61"/>
      <c r="WCN9" s="61"/>
      <c r="WCO9" s="61"/>
      <c r="WCP9" s="61"/>
      <c r="WCQ9" s="61"/>
      <c r="WCR9" s="61"/>
      <c r="WCS9" s="61"/>
      <c r="WCT9" s="61"/>
      <c r="WCU9" s="61"/>
      <c r="WCV9" s="61"/>
      <c r="WCW9" s="61"/>
      <c r="WCX9" s="61"/>
      <c r="WCY9" s="61"/>
      <c r="WCZ9" s="61"/>
      <c r="WDA9" s="61"/>
      <c r="WDB9" s="61"/>
      <c r="WDC9" s="61"/>
      <c r="WDD9" s="61"/>
      <c r="WDE9" s="61"/>
      <c r="WDF9" s="61"/>
      <c r="WDG9" s="61"/>
      <c r="WDH9" s="61"/>
      <c r="WDI9" s="61"/>
      <c r="WDJ9" s="61"/>
      <c r="WDK9" s="61"/>
      <c r="WDL9" s="61"/>
      <c r="WDM9" s="61"/>
      <c r="WDN9" s="61"/>
      <c r="WDO9" s="61"/>
      <c r="WDP9" s="61"/>
      <c r="WDQ9" s="61"/>
      <c r="WDR9" s="61"/>
      <c r="WDS9" s="61"/>
      <c r="WDT9" s="61"/>
      <c r="WDU9" s="61"/>
      <c r="WDV9" s="61"/>
      <c r="WDW9" s="61"/>
      <c r="WDX9" s="61"/>
      <c r="WDY9" s="61"/>
      <c r="WDZ9" s="61"/>
      <c r="WEA9" s="61"/>
      <c r="WEB9" s="61"/>
      <c r="WEC9" s="61"/>
      <c r="WED9" s="61"/>
      <c r="WEE9" s="61"/>
      <c r="WEF9" s="61"/>
      <c r="WEG9" s="61"/>
      <c r="WEH9" s="61"/>
      <c r="WEI9" s="61"/>
      <c r="WEJ9" s="61"/>
      <c r="WEK9" s="61"/>
      <c r="WEL9" s="61"/>
      <c r="WEM9" s="61"/>
      <c r="WEN9" s="61"/>
      <c r="WEO9" s="61"/>
      <c r="WEP9" s="61"/>
      <c r="WEQ9" s="61"/>
      <c r="WER9" s="61"/>
      <c r="WES9" s="61"/>
      <c r="WET9" s="61"/>
      <c r="WEU9" s="61"/>
      <c r="WEV9" s="61"/>
      <c r="WEW9" s="61"/>
      <c r="WEX9" s="61"/>
      <c r="WEY9" s="61"/>
      <c r="WEZ9" s="61"/>
      <c r="WFA9" s="61"/>
      <c r="WFB9" s="61"/>
      <c r="WFC9" s="61"/>
      <c r="WFD9" s="61"/>
      <c r="WFE9" s="61"/>
      <c r="WFF9" s="61"/>
      <c r="WFG9" s="61"/>
      <c r="WFH9" s="61"/>
      <c r="WFI9" s="61"/>
      <c r="WFJ9" s="61"/>
      <c r="WFK9" s="61"/>
      <c r="WFL9" s="61"/>
      <c r="WFM9" s="61"/>
      <c r="WFN9" s="61"/>
      <c r="WFO9" s="61"/>
      <c r="WFP9" s="61"/>
      <c r="WFQ9" s="61"/>
      <c r="WFR9" s="61"/>
      <c r="WFS9" s="61"/>
      <c r="WFT9" s="61"/>
      <c r="WFU9" s="61"/>
      <c r="WFV9" s="61"/>
      <c r="WFW9" s="61"/>
      <c r="WFX9" s="61"/>
      <c r="WFY9" s="61"/>
      <c r="WFZ9" s="61"/>
      <c r="WGA9" s="61"/>
      <c r="WGB9" s="61"/>
      <c r="WGC9" s="61"/>
      <c r="WGD9" s="61"/>
      <c r="WGE9" s="61"/>
      <c r="WGF9" s="61"/>
      <c r="WGG9" s="61"/>
      <c r="WGH9" s="61"/>
      <c r="WGI9" s="61"/>
      <c r="WGJ9" s="61"/>
      <c r="WGK9" s="61"/>
      <c r="WGL9" s="61"/>
      <c r="WGM9" s="61"/>
      <c r="WGN9" s="61"/>
      <c r="WGO9" s="61"/>
      <c r="WGP9" s="61"/>
      <c r="WGQ9" s="61"/>
      <c r="WGR9" s="61"/>
      <c r="WGS9" s="61"/>
      <c r="WGT9" s="61"/>
      <c r="WGU9" s="61"/>
      <c r="WGV9" s="61"/>
      <c r="WGW9" s="61"/>
      <c r="WGX9" s="61"/>
      <c r="WGY9" s="61"/>
      <c r="WGZ9" s="61"/>
      <c r="WHA9" s="61"/>
      <c r="WHB9" s="61"/>
      <c r="WHC9" s="61"/>
      <c r="WHD9" s="61"/>
      <c r="WHE9" s="61"/>
      <c r="WHF9" s="61"/>
      <c r="WHG9" s="61"/>
      <c r="WHH9" s="61"/>
      <c r="WHI9" s="61"/>
      <c r="WHJ9" s="61"/>
      <c r="WHK9" s="61"/>
      <c r="WHL9" s="61"/>
      <c r="WHM9" s="61"/>
      <c r="WHN9" s="61"/>
      <c r="WHO9" s="61"/>
      <c r="WHP9" s="61"/>
      <c r="WHQ9" s="61"/>
      <c r="WHR9" s="61"/>
      <c r="WHS9" s="61"/>
      <c r="WHT9" s="61"/>
      <c r="WHU9" s="61"/>
      <c r="WHV9" s="61"/>
      <c r="WHW9" s="61"/>
      <c r="WHX9" s="61"/>
      <c r="WHY9" s="61"/>
      <c r="WHZ9" s="61"/>
      <c r="WIA9" s="61"/>
      <c r="WIB9" s="61"/>
      <c r="WIC9" s="61"/>
      <c r="WID9" s="61"/>
      <c r="WIE9" s="61"/>
      <c r="WIF9" s="61"/>
      <c r="WIG9" s="61"/>
      <c r="WIH9" s="61"/>
      <c r="WII9" s="61"/>
      <c r="WIJ9" s="61"/>
      <c r="WIK9" s="61"/>
      <c r="WIL9" s="61"/>
      <c r="WIM9" s="61"/>
      <c r="WIN9" s="61"/>
      <c r="WIO9" s="61"/>
      <c r="WIP9" s="61"/>
      <c r="WIQ9" s="61"/>
      <c r="WIR9" s="61"/>
      <c r="WIS9" s="61"/>
      <c r="WIT9" s="61"/>
      <c r="WIU9" s="61"/>
      <c r="WIV9" s="61"/>
      <c r="WIW9" s="61"/>
      <c r="WIX9" s="61"/>
      <c r="WIY9" s="61"/>
      <c r="WIZ9" s="61"/>
      <c r="WJA9" s="61"/>
      <c r="WJB9" s="61"/>
      <c r="WJC9" s="61"/>
      <c r="WJD9" s="61"/>
      <c r="WJE9" s="61"/>
      <c r="WJF9" s="61"/>
      <c r="WJG9" s="61"/>
      <c r="WJH9" s="61"/>
      <c r="WJI9" s="61"/>
      <c r="WJJ9" s="61"/>
      <c r="WJK9" s="61"/>
      <c r="WJL9" s="61"/>
      <c r="WJM9" s="61"/>
      <c r="WJN9" s="61"/>
      <c r="WJO9" s="61"/>
      <c r="WJP9" s="61"/>
      <c r="WJQ9" s="61"/>
      <c r="WJR9" s="61"/>
      <c r="WJS9" s="61"/>
      <c r="WJT9" s="61"/>
      <c r="WJU9" s="61"/>
      <c r="WJV9" s="61"/>
      <c r="WJW9" s="61"/>
      <c r="WJX9" s="61"/>
      <c r="WJY9" s="61"/>
      <c r="WJZ9" s="61"/>
      <c r="WKA9" s="61"/>
      <c r="WKB9" s="61"/>
      <c r="WKC9" s="61"/>
      <c r="WKD9" s="61"/>
      <c r="WKE9" s="61"/>
      <c r="WKF9" s="61"/>
      <c r="WKG9" s="61"/>
      <c r="WKH9" s="61"/>
      <c r="WKI9" s="61"/>
      <c r="WKJ9" s="61"/>
      <c r="WKK9" s="61"/>
      <c r="WKL9" s="61"/>
      <c r="WKM9" s="61"/>
      <c r="WKN9" s="61"/>
      <c r="WKO9" s="61"/>
      <c r="WKP9" s="61"/>
      <c r="WKQ9" s="61"/>
      <c r="WKR9" s="61"/>
      <c r="WKS9" s="61"/>
      <c r="WKT9" s="61"/>
      <c r="WKU9" s="61"/>
      <c r="WKV9" s="61"/>
      <c r="WKW9" s="61"/>
      <c r="WKX9" s="61"/>
      <c r="WKY9" s="61"/>
      <c r="WKZ9" s="61"/>
      <c r="WLA9" s="61"/>
      <c r="WLB9" s="61"/>
      <c r="WLC9" s="61"/>
      <c r="WLD9" s="61"/>
      <c r="WLE9" s="61"/>
      <c r="WLF9" s="61"/>
      <c r="WLG9" s="61"/>
      <c r="WLH9" s="61"/>
      <c r="WLI9" s="61"/>
      <c r="WLJ9" s="61"/>
      <c r="WLK9" s="61"/>
      <c r="WLL9" s="61"/>
      <c r="WLM9" s="61"/>
      <c r="WLN9" s="61"/>
      <c r="WLO9" s="61"/>
      <c r="WLP9" s="61"/>
      <c r="WLQ9" s="61"/>
      <c r="WLR9" s="61"/>
      <c r="WLS9" s="61"/>
      <c r="WLT9" s="61"/>
      <c r="WLU9" s="61"/>
      <c r="WLV9" s="61"/>
      <c r="WLW9" s="61"/>
      <c r="WLX9" s="61"/>
      <c r="WLY9" s="61"/>
      <c r="WLZ9" s="61"/>
      <c r="WMA9" s="61"/>
      <c r="WMB9" s="61"/>
      <c r="WMC9" s="61"/>
      <c r="WMD9" s="61"/>
      <c r="WME9" s="61"/>
      <c r="WMF9" s="61"/>
      <c r="WMG9" s="61"/>
      <c r="WMH9" s="61"/>
      <c r="WMI9" s="61"/>
      <c r="WMJ9" s="61"/>
      <c r="WMK9" s="61"/>
      <c r="WML9" s="61"/>
      <c r="WMM9" s="61"/>
      <c r="WMN9" s="61"/>
      <c r="WMO9" s="61"/>
      <c r="WMP9" s="61"/>
      <c r="WMQ9" s="61"/>
      <c r="WMR9" s="61"/>
      <c r="WMS9" s="61"/>
      <c r="WMT9" s="61"/>
      <c r="WMU9" s="61"/>
      <c r="WMV9" s="61"/>
      <c r="WMW9" s="61"/>
      <c r="WMX9" s="61"/>
      <c r="WMY9" s="61"/>
      <c r="WMZ9" s="61"/>
      <c r="WNA9" s="61"/>
      <c r="WNB9" s="61"/>
      <c r="WNC9" s="61"/>
      <c r="WND9" s="61"/>
      <c r="WNE9" s="61"/>
      <c r="WNF9" s="61"/>
      <c r="WNG9" s="61"/>
      <c r="WNH9" s="61"/>
      <c r="WNI9" s="61"/>
      <c r="WNJ9" s="61"/>
      <c r="WNK9" s="61"/>
      <c r="WNL9" s="61"/>
      <c r="WNM9" s="61"/>
      <c r="WNN9" s="61"/>
      <c r="WNO9" s="61"/>
      <c r="WNP9" s="61"/>
      <c r="WNQ9" s="61"/>
      <c r="WNR9" s="61"/>
      <c r="WNS9" s="61"/>
      <c r="WNT9" s="61"/>
      <c r="WNU9" s="61"/>
      <c r="WNV9" s="61"/>
      <c r="WNW9" s="61"/>
      <c r="WNX9" s="61"/>
      <c r="WNY9" s="61"/>
      <c r="WNZ9" s="61"/>
      <c r="WOA9" s="61"/>
      <c r="WOB9" s="61"/>
      <c r="WOC9" s="61"/>
      <c r="WOD9" s="61"/>
      <c r="WOE9" s="61"/>
      <c r="WOF9" s="61"/>
      <c r="WOG9" s="61"/>
      <c r="WOH9" s="61"/>
      <c r="WOI9" s="61"/>
      <c r="WOJ9" s="61"/>
      <c r="WOK9" s="61"/>
      <c r="WOL9" s="61"/>
      <c r="WOM9" s="61"/>
      <c r="WON9" s="61"/>
      <c r="WOO9" s="61"/>
      <c r="WOP9" s="61"/>
      <c r="WOQ9" s="61"/>
      <c r="WOR9" s="61"/>
      <c r="WOS9" s="61"/>
      <c r="WOT9" s="61"/>
      <c r="WOU9" s="61"/>
      <c r="WOV9" s="61"/>
      <c r="WOW9" s="61"/>
      <c r="WOX9" s="61"/>
      <c r="WOY9" s="61"/>
      <c r="WOZ9" s="61"/>
      <c r="WPA9" s="61"/>
      <c r="WPB9" s="61"/>
      <c r="WPC9" s="61"/>
      <c r="WPD9" s="61"/>
      <c r="WPE9" s="61"/>
      <c r="WPF9" s="61"/>
      <c r="WPG9" s="61"/>
      <c r="WPH9" s="61"/>
      <c r="WPI9" s="61"/>
      <c r="WPJ9" s="61"/>
      <c r="WPK9" s="61"/>
      <c r="WPL9" s="61"/>
      <c r="WPM9" s="61"/>
      <c r="WPN9" s="61"/>
      <c r="WPO9" s="61"/>
      <c r="WPP9" s="61"/>
      <c r="WPQ9" s="61"/>
      <c r="WPR9" s="61"/>
      <c r="WPS9" s="61"/>
      <c r="WPT9" s="61"/>
      <c r="WPU9" s="61"/>
      <c r="WPV9" s="61"/>
      <c r="WPW9" s="61"/>
      <c r="WPX9" s="61"/>
      <c r="WPY9" s="61"/>
      <c r="WPZ9" s="61"/>
      <c r="WQA9" s="61"/>
      <c r="WQB9" s="61"/>
      <c r="WQC9" s="61"/>
      <c r="WQD9" s="61"/>
      <c r="WQE9" s="61"/>
      <c r="WQF9" s="61"/>
      <c r="WQG9" s="61"/>
      <c r="WQH9" s="61"/>
      <c r="WQI9" s="61"/>
      <c r="WQJ9" s="61"/>
      <c r="WQK9" s="61"/>
      <c r="WQL9" s="61"/>
      <c r="WQM9" s="61"/>
      <c r="WQN9" s="61"/>
      <c r="WQO9" s="61"/>
      <c r="WQP9" s="61"/>
      <c r="WQQ9" s="61"/>
      <c r="WQR9" s="61"/>
      <c r="WQS9" s="61"/>
      <c r="WQT9" s="61"/>
      <c r="WQU9" s="61"/>
      <c r="WQV9" s="61"/>
      <c r="WQW9" s="61"/>
      <c r="WQX9" s="61"/>
      <c r="WQY9" s="61"/>
      <c r="WQZ9" s="61"/>
      <c r="WRA9" s="61"/>
      <c r="WRB9" s="61"/>
      <c r="WRC9" s="61"/>
      <c r="WRD9" s="61"/>
      <c r="WRE9" s="61"/>
      <c r="WRF9" s="61"/>
      <c r="WRG9" s="61"/>
      <c r="WRH9" s="61"/>
      <c r="WRI9" s="61"/>
      <c r="WRJ9" s="61"/>
      <c r="WRK9" s="61"/>
      <c r="WRL9" s="61"/>
      <c r="WRM9" s="61"/>
      <c r="WRN9" s="61"/>
      <c r="WRO9" s="61"/>
      <c r="WRP9" s="61"/>
      <c r="WRQ9" s="61"/>
      <c r="WRR9" s="61"/>
      <c r="WRS9" s="61"/>
      <c r="WRT9" s="61"/>
      <c r="WRU9" s="61"/>
      <c r="WRV9" s="61"/>
      <c r="WRW9" s="61"/>
      <c r="WRX9" s="61"/>
      <c r="WRY9" s="61"/>
      <c r="WRZ9" s="61"/>
      <c r="WSA9" s="61"/>
      <c r="WSB9" s="61"/>
      <c r="WSC9" s="61"/>
      <c r="WSD9" s="61"/>
      <c r="WSE9" s="61"/>
      <c r="WSF9" s="61"/>
      <c r="WSG9" s="61"/>
      <c r="WSH9" s="61"/>
      <c r="WSI9" s="61"/>
      <c r="WSJ9" s="61"/>
      <c r="WSK9" s="61"/>
      <c r="WSL9" s="61"/>
      <c r="WSM9" s="61"/>
      <c r="WSN9" s="61"/>
      <c r="WSO9" s="61"/>
      <c r="WSP9" s="61"/>
      <c r="WSQ9" s="61"/>
      <c r="WSR9" s="61"/>
      <c r="WSS9" s="61"/>
      <c r="WST9" s="61"/>
      <c r="WSU9" s="61"/>
      <c r="WSV9" s="61"/>
      <c r="WSW9" s="61"/>
      <c r="WSX9" s="61"/>
      <c r="WSY9" s="61"/>
      <c r="WSZ9" s="61"/>
      <c r="WTA9" s="61"/>
      <c r="WTB9" s="61"/>
      <c r="WTC9" s="61"/>
      <c r="WTD9" s="61"/>
      <c r="WTE9" s="61"/>
      <c r="WTF9" s="61"/>
      <c r="WTG9" s="61"/>
      <c r="WTH9" s="61"/>
      <c r="WTI9" s="61"/>
      <c r="WTJ9" s="61"/>
      <c r="WTK9" s="61"/>
      <c r="WTL9" s="61"/>
      <c r="WTM9" s="61"/>
      <c r="WTN9" s="61"/>
      <c r="WTO9" s="61"/>
      <c r="WTP9" s="61"/>
      <c r="WTQ9" s="61"/>
      <c r="WTR9" s="61"/>
      <c r="WTS9" s="61"/>
      <c r="WTT9" s="61"/>
      <c r="WTU9" s="61"/>
      <c r="WTV9" s="61"/>
      <c r="WTW9" s="61"/>
      <c r="WTX9" s="61"/>
      <c r="WTY9" s="61"/>
      <c r="WTZ9" s="61"/>
      <c r="WUA9" s="61"/>
      <c r="WUB9" s="61"/>
      <c r="WUC9" s="61"/>
      <c r="WUD9" s="61"/>
      <c r="WUE9" s="61"/>
      <c r="WUF9" s="61"/>
      <c r="WUG9" s="61"/>
      <c r="WUH9" s="61"/>
      <c r="WUI9" s="61"/>
      <c r="WUJ9" s="61"/>
      <c r="WUK9" s="61"/>
      <c r="WUL9" s="61"/>
      <c r="WUM9" s="61"/>
      <c r="WUN9" s="61"/>
      <c r="WUO9" s="61"/>
      <c r="WUP9" s="61"/>
      <c r="WUQ9" s="61"/>
      <c r="WUR9" s="61"/>
      <c r="WUS9" s="61"/>
      <c r="WUT9" s="61"/>
      <c r="WUU9" s="61"/>
      <c r="WUV9" s="61"/>
      <c r="WUW9" s="61"/>
      <c r="WUX9" s="61"/>
      <c r="WUY9" s="61"/>
      <c r="WUZ9" s="61"/>
      <c r="WVA9" s="61"/>
      <c r="WVB9" s="61"/>
      <c r="WVC9" s="61"/>
      <c r="WVD9" s="61"/>
      <c r="WVE9" s="61"/>
      <c r="WVF9" s="61"/>
      <c r="WVG9" s="61"/>
      <c r="WVH9" s="61"/>
      <c r="WVI9" s="61"/>
      <c r="WVJ9" s="61"/>
      <c r="WVK9" s="61"/>
      <c r="WVL9" s="61"/>
      <c r="WVM9" s="61"/>
      <c r="WVN9" s="61"/>
      <c r="WVO9" s="61"/>
      <c r="WVP9" s="61"/>
      <c r="WVQ9" s="61"/>
      <c r="WVR9" s="61"/>
      <c r="WVS9" s="61"/>
      <c r="WVT9" s="61"/>
      <c r="WVU9" s="61"/>
      <c r="WVV9" s="61"/>
      <c r="WVW9" s="61"/>
      <c r="WVX9" s="61"/>
      <c r="WVY9" s="61"/>
      <c r="WVZ9" s="61"/>
      <c r="WWA9" s="61"/>
      <c r="WWB9" s="61"/>
      <c r="WWC9" s="61"/>
      <c r="WWD9" s="61"/>
      <c r="WWE9" s="61"/>
      <c r="WWF9" s="61"/>
      <c r="WWG9" s="61"/>
      <c r="WWH9" s="61"/>
      <c r="WWI9" s="61"/>
      <c r="WWJ9" s="61"/>
      <c r="WWK9" s="61"/>
      <c r="WWL9" s="61"/>
      <c r="WWM9" s="61"/>
      <c r="WWN9" s="61"/>
      <c r="WWO9" s="61"/>
      <c r="WWP9" s="61"/>
      <c r="WWQ9" s="61"/>
      <c r="WWR9" s="61"/>
      <c r="WWS9" s="61"/>
      <c r="WWT9" s="61"/>
      <c r="WWU9" s="61"/>
      <c r="WWV9" s="61"/>
      <c r="WWW9" s="61"/>
      <c r="WWX9" s="61"/>
      <c r="WWY9" s="61"/>
      <c r="WWZ9" s="61"/>
      <c r="WXA9" s="61"/>
      <c r="WXB9" s="61"/>
      <c r="WXC9" s="61"/>
      <c r="WXD9" s="61"/>
      <c r="WXE9" s="61"/>
      <c r="WXF9" s="61"/>
      <c r="WXG9" s="61"/>
      <c r="WXH9" s="61"/>
      <c r="WXI9" s="61"/>
      <c r="WXJ9" s="61"/>
      <c r="WXK9" s="61"/>
      <c r="WXL9" s="61"/>
      <c r="WXM9" s="61"/>
      <c r="WXN9" s="61"/>
      <c r="WXO9" s="61"/>
      <c r="WXP9" s="61"/>
      <c r="WXQ9" s="61"/>
      <c r="WXR9" s="61"/>
      <c r="WXS9" s="61"/>
      <c r="WXT9" s="61"/>
      <c r="WXU9" s="61"/>
      <c r="WXV9" s="61"/>
      <c r="WXW9" s="61"/>
      <c r="WXX9" s="61"/>
      <c r="WXY9" s="61"/>
      <c r="WXZ9" s="61"/>
      <c r="WYA9" s="61"/>
      <c r="WYB9" s="61"/>
      <c r="WYC9" s="61"/>
      <c r="WYD9" s="61"/>
      <c r="WYE9" s="61"/>
      <c r="WYF9" s="61"/>
      <c r="WYG9" s="61"/>
      <c r="WYH9" s="61"/>
      <c r="WYI9" s="61"/>
      <c r="WYJ9" s="61"/>
      <c r="WYK9" s="61"/>
      <c r="WYL9" s="61"/>
      <c r="WYM9" s="61"/>
      <c r="WYN9" s="61"/>
      <c r="WYO9" s="61"/>
      <c r="WYP9" s="61"/>
      <c r="WYQ9" s="61"/>
      <c r="WYR9" s="61"/>
      <c r="WYS9" s="61"/>
      <c r="WYT9" s="61"/>
      <c r="WYU9" s="61"/>
      <c r="WYV9" s="61"/>
      <c r="WYW9" s="61"/>
      <c r="WYX9" s="61"/>
      <c r="WYY9" s="61"/>
      <c r="WYZ9" s="61"/>
      <c r="WZA9" s="61"/>
      <c r="WZB9" s="61"/>
      <c r="WZC9" s="61"/>
      <c r="WZD9" s="61"/>
      <c r="WZE9" s="61"/>
      <c r="WZF9" s="61"/>
      <c r="WZG9" s="61"/>
      <c r="WZH9" s="61"/>
      <c r="WZI9" s="61"/>
      <c r="WZJ9" s="61"/>
      <c r="WZK9" s="61"/>
      <c r="WZL9" s="61"/>
      <c r="WZM9" s="61"/>
      <c r="WZN9" s="61"/>
      <c r="WZO9" s="61"/>
      <c r="WZP9" s="61"/>
      <c r="WZQ9" s="61"/>
      <c r="WZR9" s="61"/>
      <c r="WZS9" s="61"/>
      <c r="WZT9" s="61"/>
      <c r="WZU9" s="61"/>
      <c r="WZV9" s="61"/>
      <c r="WZW9" s="61"/>
      <c r="WZX9" s="61"/>
      <c r="WZY9" s="61"/>
      <c r="WZZ9" s="61"/>
      <c r="XAA9" s="61"/>
      <c r="XAB9" s="61"/>
      <c r="XAC9" s="61"/>
      <c r="XAD9" s="61"/>
      <c r="XAE9" s="61"/>
      <c r="XAF9" s="61"/>
      <c r="XAG9" s="61"/>
      <c r="XAH9" s="61"/>
      <c r="XAI9" s="61"/>
      <c r="XAJ9" s="61"/>
      <c r="XAK9" s="61"/>
      <c r="XAL9" s="61"/>
      <c r="XAM9" s="61"/>
      <c r="XAN9" s="61"/>
      <c r="XAO9" s="61"/>
      <c r="XAP9" s="61"/>
      <c r="XAQ9" s="61"/>
      <c r="XAR9" s="61"/>
      <c r="XAS9" s="61"/>
      <c r="XAT9" s="61"/>
      <c r="XAU9" s="61"/>
      <c r="XAV9" s="61"/>
      <c r="XAW9" s="61"/>
      <c r="XAX9" s="61"/>
      <c r="XAY9" s="61"/>
      <c r="XAZ9" s="61"/>
      <c r="XBA9" s="61"/>
      <c r="XBB9" s="61"/>
      <c r="XBC9" s="61"/>
      <c r="XBD9" s="61"/>
      <c r="XBE9" s="61"/>
      <c r="XBF9" s="61"/>
      <c r="XBG9" s="61"/>
      <c r="XBH9" s="61"/>
      <c r="XBI9" s="61"/>
      <c r="XBJ9" s="61"/>
      <c r="XBK9" s="61"/>
      <c r="XBL9" s="61"/>
      <c r="XBM9" s="61"/>
      <c r="XBN9" s="61"/>
      <c r="XBO9" s="61"/>
      <c r="XBP9" s="61"/>
      <c r="XBQ9" s="61"/>
      <c r="XBR9" s="61"/>
      <c r="XBS9" s="61"/>
      <c r="XBT9" s="61"/>
      <c r="XBU9" s="61"/>
      <c r="XBV9" s="61"/>
      <c r="XBW9" s="61"/>
      <c r="XBX9" s="61"/>
      <c r="XBY9" s="61"/>
      <c r="XBZ9" s="61"/>
      <c r="XCA9" s="61"/>
      <c r="XCB9" s="61"/>
      <c r="XCC9" s="61"/>
      <c r="XCD9" s="61"/>
      <c r="XCE9" s="61"/>
      <c r="XCF9" s="61"/>
      <c r="XCG9" s="61"/>
      <c r="XCH9" s="61"/>
      <c r="XCI9" s="61"/>
      <c r="XCJ9" s="61"/>
      <c r="XCK9" s="61"/>
      <c r="XCL9" s="61"/>
      <c r="XCM9" s="61"/>
      <c r="XCN9" s="61"/>
      <c r="XCO9" s="61"/>
      <c r="XCP9" s="61"/>
      <c r="XCQ9" s="61"/>
      <c r="XCR9" s="61"/>
      <c r="XCS9" s="61"/>
      <c r="XCT9" s="61"/>
      <c r="XCU9" s="61"/>
      <c r="XCV9" s="61"/>
      <c r="XCW9" s="61"/>
      <c r="XCX9" s="61"/>
      <c r="XCY9" s="61"/>
      <c r="XCZ9" s="61"/>
      <c r="XDA9" s="61"/>
      <c r="XDB9" s="61"/>
      <c r="XDC9" s="61"/>
      <c r="XDD9" s="61"/>
      <c r="XDE9" s="61"/>
      <c r="XDF9" s="61"/>
      <c r="XDG9" s="61"/>
      <c r="XDH9" s="61"/>
      <c r="XDI9" s="61"/>
      <c r="XDJ9" s="61"/>
      <c r="XDK9" s="61"/>
      <c r="XDL9" s="61"/>
      <c r="XDM9" s="61"/>
      <c r="XDN9" s="61"/>
      <c r="XDO9" s="61"/>
      <c r="XDP9" s="61"/>
      <c r="XDQ9" s="61"/>
      <c r="XDR9" s="61"/>
      <c r="XDS9" s="61"/>
      <c r="XDT9" s="61"/>
      <c r="XDU9" s="61"/>
      <c r="XDV9" s="61"/>
      <c r="XDW9" s="61"/>
      <c r="XDX9" s="61"/>
      <c r="XDY9" s="61"/>
      <c r="XDZ9" s="61"/>
      <c r="XEA9" s="61"/>
      <c r="XEB9" s="61"/>
      <c r="XEC9" s="61"/>
      <c r="XED9" s="61"/>
      <c r="XEE9" s="61"/>
      <c r="XEF9" s="61"/>
      <c r="XEG9" s="61"/>
      <c r="XEH9" s="61"/>
      <c r="XEI9" s="61"/>
      <c r="XEJ9" s="61"/>
      <c r="XEK9" s="61"/>
      <c r="XEL9" s="61"/>
      <c r="XEM9" s="61"/>
      <c r="XEN9" s="61"/>
      <c r="XEO9" s="61"/>
      <c r="XEP9" s="61"/>
      <c r="XEQ9" s="61"/>
      <c r="XER9" s="61"/>
      <c r="XES9" s="61"/>
      <c r="XET9" s="61"/>
      <c r="XEU9" s="61"/>
      <c r="XEV9" s="61"/>
      <c r="XEW9" s="61"/>
      <c r="XEX9" s="61"/>
      <c r="XEY9" s="61"/>
      <c r="XEZ9" s="61"/>
      <c r="XFA9" s="61"/>
      <c r="XFB9" s="61"/>
      <c r="XFC9" s="61"/>
    </row>
    <row r="10" spans="1:16383" s="13" customFormat="1" ht="15" customHeight="1">
      <c r="A10" s="44" t="s">
        <v>10</v>
      </c>
      <c r="B10" s="63">
        <f t="shared" si="2"/>
        <v>8063922.8357200194</v>
      </c>
      <c r="C10" s="64">
        <v>5072334.7190500097</v>
      </c>
      <c r="D10" s="64">
        <v>2991588.1166700101</v>
      </c>
      <c r="E10" s="84" t="s">
        <v>24</v>
      </c>
      <c r="F10" s="84" t="s">
        <v>24</v>
      </c>
      <c r="G10" s="84" t="s">
        <v>24</v>
      </c>
      <c r="H10" s="63">
        <f t="shared" si="1"/>
        <v>5143386.0483100004</v>
      </c>
      <c r="I10" s="64">
        <v>3134831.2180400002</v>
      </c>
      <c r="J10" s="64">
        <v>2008554.83027</v>
      </c>
      <c r="K10" s="84" t="s">
        <v>24</v>
      </c>
      <c r="L10" s="84" t="s">
        <v>24</v>
      </c>
      <c r="M10" s="84" t="s">
        <v>24</v>
      </c>
      <c r="N10" s="65"/>
      <c r="O10" s="65"/>
      <c r="P10" s="65"/>
      <c r="Q10" s="65"/>
      <c r="R10" s="65"/>
      <c r="S10" s="65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  <c r="FNF10" s="61"/>
      <c r="FNG10" s="61"/>
      <c r="FNH10" s="61"/>
      <c r="FNI10" s="61"/>
      <c r="FNJ10" s="61"/>
      <c r="FNK10" s="61"/>
      <c r="FNL10" s="61"/>
      <c r="FNM10" s="61"/>
      <c r="FNN10" s="61"/>
      <c r="FNO10" s="61"/>
      <c r="FNP10" s="61"/>
      <c r="FNQ10" s="61"/>
      <c r="FNR10" s="61"/>
      <c r="FNS10" s="61"/>
      <c r="FNT10" s="61"/>
      <c r="FNU10" s="61"/>
      <c r="FNV10" s="61"/>
      <c r="FNW10" s="61"/>
      <c r="FNX10" s="61"/>
      <c r="FNY10" s="61"/>
      <c r="FNZ10" s="61"/>
      <c r="FOA10" s="61"/>
      <c r="FOB10" s="61"/>
      <c r="FOC10" s="61"/>
      <c r="FOD10" s="61"/>
      <c r="FOE10" s="61"/>
      <c r="FOF10" s="61"/>
      <c r="FOG10" s="61"/>
      <c r="FOH10" s="61"/>
      <c r="FOI10" s="61"/>
      <c r="FOJ10" s="61"/>
      <c r="FOK10" s="61"/>
      <c r="FOL10" s="61"/>
      <c r="FOM10" s="61"/>
      <c r="FON10" s="61"/>
      <c r="FOO10" s="61"/>
      <c r="FOP10" s="61"/>
      <c r="FOQ10" s="61"/>
      <c r="FOR10" s="61"/>
      <c r="FOS10" s="61"/>
      <c r="FOT10" s="61"/>
      <c r="FOU10" s="61"/>
      <c r="FOV10" s="61"/>
      <c r="FOW10" s="61"/>
      <c r="FOX10" s="61"/>
      <c r="FOY10" s="61"/>
      <c r="FOZ10" s="61"/>
      <c r="FPA10" s="61"/>
      <c r="FPB10" s="61"/>
      <c r="FPC10" s="61"/>
      <c r="FPD10" s="61"/>
      <c r="FPE10" s="61"/>
      <c r="FPF10" s="61"/>
      <c r="FPG10" s="61"/>
      <c r="FPH10" s="61"/>
      <c r="FPI10" s="61"/>
      <c r="FPJ10" s="61"/>
      <c r="FPK10" s="61"/>
      <c r="FPL10" s="61"/>
      <c r="FPM10" s="61"/>
      <c r="FPN10" s="61"/>
      <c r="FPO10" s="61"/>
      <c r="FPP10" s="61"/>
      <c r="FPQ10" s="61"/>
      <c r="FPR10" s="61"/>
      <c r="FPS10" s="61"/>
      <c r="FPT10" s="61"/>
      <c r="FPU10" s="61"/>
      <c r="FPV10" s="61"/>
      <c r="FPW10" s="61"/>
      <c r="FPX10" s="61"/>
      <c r="FPY10" s="61"/>
      <c r="FPZ10" s="61"/>
      <c r="FQA10" s="61"/>
      <c r="FQB10" s="61"/>
      <c r="FQC10" s="61"/>
      <c r="FQD10" s="61"/>
      <c r="FQE10" s="61"/>
      <c r="FQF10" s="61"/>
      <c r="FQG10" s="61"/>
      <c r="FQH10" s="61"/>
      <c r="FQI10" s="61"/>
      <c r="FQJ10" s="61"/>
      <c r="FQK10" s="61"/>
      <c r="FQL10" s="61"/>
      <c r="FQM10" s="61"/>
      <c r="FQN10" s="61"/>
      <c r="FQO10" s="61"/>
      <c r="FQP10" s="61"/>
      <c r="FQQ10" s="61"/>
      <c r="FQR10" s="61"/>
      <c r="FQS10" s="61"/>
      <c r="FQT10" s="61"/>
      <c r="FQU10" s="61"/>
      <c r="FQV10" s="61"/>
      <c r="FQW10" s="61"/>
      <c r="FQX10" s="61"/>
      <c r="FQY10" s="61"/>
      <c r="FQZ10" s="61"/>
      <c r="FRA10" s="61"/>
      <c r="FRB10" s="61"/>
      <c r="FRC10" s="61"/>
      <c r="FRD10" s="61"/>
      <c r="FRE10" s="61"/>
      <c r="FRF10" s="61"/>
      <c r="FRG10" s="61"/>
      <c r="FRH10" s="61"/>
      <c r="FRI10" s="61"/>
      <c r="FRJ10" s="61"/>
      <c r="FRK10" s="61"/>
      <c r="FRL10" s="61"/>
      <c r="FRM10" s="61"/>
      <c r="FRN10" s="61"/>
      <c r="FRO10" s="61"/>
      <c r="FRP10" s="61"/>
      <c r="FRQ10" s="61"/>
      <c r="FRR10" s="61"/>
      <c r="FRS10" s="61"/>
      <c r="FRT10" s="61"/>
      <c r="FRU10" s="61"/>
      <c r="FRV10" s="61"/>
      <c r="FRW10" s="61"/>
      <c r="FRX10" s="61"/>
      <c r="FRY10" s="61"/>
      <c r="FRZ10" s="61"/>
      <c r="FSA10" s="61"/>
      <c r="FSB10" s="61"/>
      <c r="FSC10" s="61"/>
      <c r="FSD10" s="61"/>
      <c r="FSE10" s="61"/>
      <c r="FSF10" s="61"/>
      <c r="FSG10" s="61"/>
      <c r="FSH10" s="61"/>
      <c r="FSI10" s="61"/>
      <c r="FSJ10" s="61"/>
      <c r="FSK10" s="61"/>
      <c r="FSL10" s="61"/>
      <c r="FSM10" s="61"/>
      <c r="FSN10" s="61"/>
      <c r="FSO10" s="61"/>
      <c r="FSP10" s="61"/>
      <c r="FSQ10" s="61"/>
      <c r="FSR10" s="61"/>
      <c r="FSS10" s="61"/>
      <c r="FST10" s="61"/>
      <c r="FSU10" s="61"/>
      <c r="FSV10" s="61"/>
      <c r="FSW10" s="61"/>
      <c r="FSX10" s="61"/>
      <c r="FSY10" s="61"/>
      <c r="FSZ10" s="61"/>
      <c r="FTA10" s="61"/>
      <c r="FTB10" s="61"/>
      <c r="FTC10" s="61"/>
      <c r="FTD10" s="61"/>
      <c r="FTE10" s="61"/>
      <c r="FTF10" s="61"/>
      <c r="FTG10" s="61"/>
      <c r="FTH10" s="61"/>
      <c r="FTI10" s="61"/>
      <c r="FTJ10" s="61"/>
      <c r="FTK10" s="61"/>
      <c r="FTL10" s="61"/>
      <c r="FTM10" s="61"/>
      <c r="FTN10" s="61"/>
      <c r="FTO10" s="61"/>
      <c r="FTP10" s="61"/>
      <c r="FTQ10" s="61"/>
      <c r="FTR10" s="61"/>
      <c r="FTS10" s="61"/>
      <c r="FTT10" s="61"/>
      <c r="FTU10" s="61"/>
      <c r="FTV10" s="61"/>
      <c r="FTW10" s="61"/>
      <c r="FTX10" s="61"/>
      <c r="FTY10" s="61"/>
      <c r="FTZ10" s="61"/>
      <c r="FUA10" s="61"/>
      <c r="FUB10" s="61"/>
      <c r="FUC10" s="61"/>
      <c r="FUD10" s="61"/>
      <c r="FUE10" s="61"/>
      <c r="FUF10" s="61"/>
      <c r="FUG10" s="61"/>
      <c r="FUH10" s="61"/>
      <c r="FUI10" s="61"/>
      <c r="FUJ10" s="61"/>
      <c r="FUK10" s="61"/>
      <c r="FUL10" s="61"/>
      <c r="FUM10" s="61"/>
      <c r="FUN10" s="61"/>
      <c r="FUO10" s="61"/>
      <c r="FUP10" s="61"/>
      <c r="FUQ10" s="61"/>
      <c r="FUR10" s="61"/>
      <c r="FUS10" s="61"/>
      <c r="FUT10" s="61"/>
      <c r="FUU10" s="61"/>
      <c r="FUV10" s="61"/>
      <c r="FUW10" s="61"/>
      <c r="FUX10" s="61"/>
      <c r="FUY10" s="61"/>
      <c r="FUZ10" s="61"/>
      <c r="FVA10" s="61"/>
      <c r="FVB10" s="61"/>
      <c r="FVC10" s="61"/>
      <c r="FVD10" s="61"/>
      <c r="FVE10" s="61"/>
      <c r="FVF10" s="61"/>
      <c r="FVG10" s="61"/>
      <c r="FVH10" s="61"/>
      <c r="FVI10" s="61"/>
      <c r="FVJ10" s="61"/>
      <c r="FVK10" s="61"/>
      <c r="FVL10" s="61"/>
      <c r="FVM10" s="61"/>
      <c r="FVN10" s="61"/>
      <c r="FVO10" s="61"/>
      <c r="FVP10" s="61"/>
      <c r="FVQ10" s="61"/>
      <c r="FVR10" s="61"/>
      <c r="FVS10" s="61"/>
      <c r="FVT10" s="61"/>
      <c r="FVU10" s="61"/>
      <c r="FVV10" s="61"/>
      <c r="FVW10" s="61"/>
      <c r="FVX10" s="61"/>
      <c r="FVY10" s="61"/>
      <c r="FVZ10" s="61"/>
      <c r="FWA10" s="61"/>
      <c r="FWB10" s="61"/>
      <c r="FWC10" s="61"/>
      <c r="FWD10" s="61"/>
      <c r="FWE10" s="61"/>
      <c r="FWF10" s="61"/>
      <c r="FWG10" s="61"/>
      <c r="FWH10" s="61"/>
      <c r="FWI10" s="61"/>
      <c r="FWJ10" s="61"/>
      <c r="FWK10" s="61"/>
      <c r="FWL10" s="61"/>
      <c r="FWM10" s="61"/>
      <c r="FWN10" s="61"/>
      <c r="FWO10" s="61"/>
      <c r="FWP10" s="61"/>
      <c r="FWQ10" s="61"/>
      <c r="FWR10" s="61"/>
      <c r="FWS10" s="61"/>
      <c r="FWT10" s="61"/>
      <c r="FWU10" s="61"/>
      <c r="FWV10" s="61"/>
      <c r="FWW10" s="61"/>
      <c r="FWX10" s="61"/>
      <c r="FWY10" s="61"/>
      <c r="FWZ10" s="61"/>
      <c r="FXA10" s="61"/>
      <c r="FXB10" s="61"/>
      <c r="FXC10" s="61"/>
      <c r="FXD10" s="61"/>
      <c r="FXE10" s="61"/>
      <c r="FXF10" s="61"/>
      <c r="FXG10" s="61"/>
      <c r="FXH10" s="61"/>
      <c r="FXI10" s="61"/>
      <c r="FXJ10" s="61"/>
      <c r="FXK10" s="61"/>
      <c r="FXL10" s="61"/>
      <c r="FXM10" s="61"/>
      <c r="FXN10" s="61"/>
      <c r="FXO10" s="61"/>
      <c r="FXP10" s="61"/>
      <c r="FXQ10" s="61"/>
      <c r="FXR10" s="61"/>
      <c r="FXS10" s="61"/>
      <c r="FXT10" s="61"/>
      <c r="FXU10" s="61"/>
      <c r="FXV10" s="61"/>
      <c r="FXW10" s="61"/>
      <c r="FXX10" s="61"/>
      <c r="FXY10" s="61"/>
      <c r="FXZ10" s="61"/>
      <c r="FYA10" s="61"/>
      <c r="FYB10" s="61"/>
      <c r="FYC10" s="61"/>
      <c r="FYD10" s="61"/>
      <c r="FYE10" s="61"/>
      <c r="FYF10" s="61"/>
      <c r="FYG10" s="61"/>
      <c r="FYH10" s="61"/>
      <c r="FYI10" s="61"/>
      <c r="FYJ10" s="61"/>
      <c r="FYK10" s="61"/>
      <c r="FYL10" s="61"/>
      <c r="FYM10" s="61"/>
      <c r="FYN10" s="61"/>
      <c r="FYO10" s="61"/>
      <c r="FYP10" s="61"/>
      <c r="FYQ10" s="61"/>
      <c r="FYR10" s="61"/>
      <c r="FYS10" s="61"/>
      <c r="FYT10" s="61"/>
      <c r="FYU10" s="61"/>
      <c r="FYV10" s="61"/>
      <c r="FYW10" s="61"/>
      <c r="FYX10" s="61"/>
      <c r="FYY10" s="61"/>
      <c r="FYZ10" s="61"/>
      <c r="FZA10" s="61"/>
      <c r="FZB10" s="61"/>
      <c r="FZC10" s="61"/>
      <c r="FZD10" s="61"/>
      <c r="FZE10" s="61"/>
      <c r="FZF10" s="61"/>
      <c r="FZG10" s="61"/>
      <c r="FZH10" s="61"/>
      <c r="FZI10" s="61"/>
      <c r="FZJ10" s="61"/>
      <c r="FZK10" s="61"/>
      <c r="FZL10" s="61"/>
      <c r="FZM10" s="61"/>
      <c r="FZN10" s="61"/>
      <c r="FZO10" s="61"/>
      <c r="FZP10" s="61"/>
      <c r="FZQ10" s="61"/>
      <c r="FZR10" s="61"/>
      <c r="FZS10" s="61"/>
      <c r="FZT10" s="61"/>
      <c r="FZU10" s="61"/>
      <c r="FZV10" s="61"/>
      <c r="FZW10" s="61"/>
      <c r="FZX10" s="61"/>
      <c r="FZY10" s="61"/>
      <c r="FZZ10" s="61"/>
      <c r="GAA10" s="61"/>
      <c r="GAB10" s="61"/>
      <c r="GAC10" s="61"/>
      <c r="GAD10" s="61"/>
      <c r="GAE10" s="61"/>
      <c r="GAF10" s="61"/>
      <c r="GAG10" s="61"/>
      <c r="GAH10" s="61"/>
      <c r="GAI10" s="61"/>
      <c r="GAJ10" s="61"/>
      <c r="GAK10" s="61"/>
      <c r="GAL10" s="61"/>
      <c r="GAM10" s="61"/>
      <c r="GAN10" s="61"/>
      <c r="GAO10" s="61"/>
      <c r="GAP10" s="61"/>
      <c r="GAQ10" s="61"/>
      <c r="GAR10" s="61"/>
      <c r="GAS10" s="61"/>
      <c r="GAT10" s="61"/>
      <c r="GAU10" s="61"/>
      <c r="GAV10" s="61"/>
      <c r="GAW10" s="61"/>
      <c r="GAX10" s="61"/>
      <c r="GAY10" s="61"/>
      <c r="GAZ10" s="61"/>
      <c r="GBA10" s="61"/>
      <c r="GBB10" s="61"/>
      <c r="GBC10" s="61"/>
      <c r="GBD10" s="61"/>
      <c r="GBE10" s="61"/>
      <c r="GBF10" s="61"/>
      <c r="GBG10" s="61"/>
      <c r="GBH10" s="61"/>
      <c r="GBI10" s="61"/>
      <c r="GBJ10" s="61"/>
      <c r="GBK10" s="61"/>
      <c r="GBL10" s="61"/>
      <c r="GBM10" s="61"/>
      <c r="GBN10" s="61"/>
      <c r="GBO10" s="61"/>
      <c r="GBP10" s="61"/>
      <c r="GBQ10" s="61"/>
      <c r="GBR10" s="61"/>
      <c r="GBS10" s="61"/>
      <c r="GBT10" s="61"/>
      <c r="GBU10" s="61"/>
      <c r="GBV10" s="61"/>
      <c r="GBW10" s="61"/>
      <c r="GBX10" s="61"/>
      <c r="GBY10" s="61"/>
      <c r="GBZ10" s="61"/>
      <c r="GCA10" s="61"/>
      <c r="GCB10" s="61"/>
      <c r="GCC10" s="61"/>
      <c r="GCD10" s="61"/>
      <c r="GCE10" s="61"/>
      <c r="GCF10" s="61"/>
      <c r="GCG10" s="61"/>
      <c r="GCH10" s="61"/>
      <c r="GCI10" s="61"/>
      <c r="GCJ10" s="61"/>
      <c r="GCK10" s="61"/>
      <c r="GCL10" s="61"/>
      <c r="GCM10" s="61"/>
      <c r="GCN10" s="61"/>
      <c r="GCO10" s="61"/>
      <c r="GCP10" s="61"/>
      <c r="GCQ10" s="61"/>
      <c r="GCR10" s="61"/>
      <c r="GCS10" s="61"/>
      <c r="GCT10" s="61"/>
      <c r="GCU10" s="61"/>
      <c r="GCV10" s="61"/>
      <c r="GCW10" s="61"/>
      <c r="GCX10" s="61"/>
      <c r="GCY10" s="61"/>
      <c r="GCZ10" s="61"/>
      <c r="GDA10" s="61"/>
      <c r="GDB10" s="61"/>
      <c r="GDC10" s="61"/>
      <c r="GDD10" s="61"/>
      <c r="GDE10" s="61"/>
      <c r="GDF10" s="61"/>
      <c r="GDG10" s="61"/>
      <c r="GDH10" s="61"/>
      <c r="GDI10" s="61"/>
      <c r="GDJ10" s="61"/>
      <c r="GDK10" s="61"/>
      <c r="GDL10" s="61"/>
      <c r="GDM10" s="61"/>
      <c r="GDN10" s="61"/>
      <c r="GDO10" s="61"/>
      <c r="GDP10" s="61"/>
      <c r="GDQ10" s="61"/>
      <c r="GDR10" s="61"/>
      <c r="GDS10" s="61"/>
      <c r="GDT10" s="61"/>
      <c r="GDU10" s="61"/>
      <c r="GDV10" s="61"/>
      <c r="GDW10" s="61"/>
      <c r="GDX10" s="61"/>
      <c r="GDY10" s="61"/>
      <c r="GDZ10" s="61"/>
      <c r="GEA10" s="61"/>
      <c r="GEB10" s="61"/>
      <c r="GEC10" s="61"/>
      <c r="GED10" s="61"/>
      <c r="GEE10" s="61"/>
      <c r="GEF10" s="61"/>
      <c r="GEG10" s="61"/>
      <c r="GEH10" s="61"/>
      <c r="GEI10" s="61"/>
      <c r="GEJ10" s="61"/>
      <c r="GEK10" s="61"/>
      <c r="GEL10" s="61"/>
      <c r="GEM10" s="61"/>
      <c r="GEN10" s="61"/>
      <c r="GEO10" s="61"/>
      <c r="GEP10" s="61"/>
      <c r="GEQ10" s="61"/>
      <c r="GER10" s="61"/>
      <c r="GES10" s="61"/>
      <c r="GET10" s="61"/>
      <c r="GEU10" s="61"/>
      <c r="GEV10" s="61"/>
      <c r="GEW10" s="61"/>
      <c r="GEX10" s="61"/>
      <c r="GEY10" s="61"/>
      <c r="GEZ10" s="61"/>
      <c r="GFA10" s="61"/>
      <c r="GFB10" s="61"/>
      <c r="GFC10" s="61"/>
      <c r="GFD10" s="61"/>
      <c r="GFE10" s="61"/>
      <c r="GFF10" s="61"/>
      <c r="GFG10" s="61"/>
      <c r="GFH10" s="61"/>
      <c r="GFI10" s="61"/>
      <c r="GFJ10" s="61"/>
      <c r="GFK10" s="61"/>
      <c r="GFL10" s="61"/>
      <c r="GFM10" s="61"/>
      <c r="GFN10" s="61"/>
      <c r="GFO10" s="61"/>
      <c r="GFP10" s="61"/>
      <c r="GFQ10" s="61"/>
      <c r="GFR10" s="61"/>
      <c r="GFS10" s="61"/>
      <c r="GFT10" s="61"/>
      <c r="GFU10" s="61"/>
      <c r="GFV10" s="61"/>
      <c r="GFW10" s="61"/>
      <c r="GFX10" s="61"/>
      <c r="GFY10" s="61"/>
      <c r="GFZ10" s="61"/>
      <c r="GGA10" s="61"/>
      <c r="GGB10" s="61"/>
      <c r="GGC10" s="61"/>
      <c r="GGD10" s="61"/>
      <c r="GGE10" s="61"/>
      <c r="GGF10" s="61"/>
      <c r="GGG10" s="61"/>
      <c r="GGH10" s="61"/>
      <c r="GGI10" s="61"/>
      <c r="GGJ10" s="61"/>
      <c r="GGK10" s="61"/>
      <c r="GGL10" s="61"/>
      <c r="GGM10" s="61"/>
      <c r="GGN10" s="61"/>
      <c r="GGO10" s="61"/>
      <c r="GGP10" s="61"/>
      <c r="GGQ10" s="61"/>
      <c r="GGR10" s="61"/>
      <c r="GGS10" s="61"/>
      <c r="GGT10" s="61"/>
      <c r="GGU10" s="61"/>
      <c r="GGV10" s="61"/>
      <c r="GGW10" s="61"/>
      <c r="GGX10" s="61"/>
      <c r="GGY10" s="61"/>
      <c r="GGZ10" s="61"/>
      <c r="GHA10" s="61"/>
      <c r="GHB10" s="61"/>
      <c r="GHC10" s="61"/>
      <c r="GHD10" s="61"/>
      <c r="GHE10" s="61"/>
      <c r="GHF10" s="61"/>
      <c r="GHG10" s="61"/>
      <c r="GHH10" s="61"/>
      <c r="GHI10" s="61"/>
      <c r="GHJ10" s="61"/>
      <c r="GHK10" s="61"/>
      <c r="GHL10" s="61"/>
      <c r="GHM10" s="61"/>
      <c r="GHN10" s="61"/>
      <c r="GHO10" s="61"/>
      <c r="GHP10" s="61"/>
      <c r="GHQ10" s="61"/>
      <c r="GHR10" s="61"/>
      <c r="GHS10" s="61"/>
      <c r="GHT10" s="61"/>
      <c r="GHU10" s="61"/>
      <c r="GHV10" s="61"/>
      <c r="GHW10" s="61"/>
      <c r="GHX10" s="61"/>
      <c r="GHY10" s="61"/>
      <c r="GHZ10" s="61"/>
      <c r="GIA10" s="61"/>
      <c r="GIB10" s="61"/>
      <c r="GIC10" s="61"/>
      <c r="GID10" s="61"/>
      <c r="GIE10" s="61"/>
      <c r="GIF10" s="61"/>
      <c r="GIG10" s="61"/>
      <c r="GIH10" s="61"/>
      <c r="GII10" s="61"/>
      <c r="GIJ10" s="61"/>
      <c r="GIK10" s="61"/>
      <c r="GIL10" s="61"/>
      <c r="GIM10" s="61"/>
      <c r="GIN10" s="61"/>
      <c r="GIO10" s="61"/>
      <c r="GIP10" s="61"/>
      <c r="GIQ10" s="61"/>
      <c r="GIR10" s="61"/>
      <c r="GIS10" s="61"/>
      <c r="GIT10" s="61"/>
      <c r="GIU10" s="61"/>
      <c r="GIV10" s="61"/>
      <c r="GIW10" s="61"/>
      <c r="GIX10" s="61"/>
      <c r="GIY10" s="61"/>
      <c r="GIZ10" s="61"/>
      <c r="GJA10" s="61"/>
      <c r="GJB10" s="61"/>
      <c r="GJC10" s="61"/>
      <c r="GJD10" s="61"/>
      <c r="GJE10" s="61"/>
      <c r="GJF10" s="61"/>
      <c r="GJG10" s="61"/>
      <c r="GJH10" s="61"/>
      <c r="GJI10" s="61"/>
      <c r="GJJ10" s="61"/>
      <c r="GJK10" s="61"/>
      <c r="GJL10" s="61"/>
      <c r="GJM10" s="61"/>
      <c r="GJN10" s="61"/>
      <c r="GJO10" s="61"/>
      <c r="GJP10" s="61"/>
      <c r="GJQ10" s="61"/>
      <c r="GJR10" s="61"/>
      <c r="GJS10" s="61"/>
      <c r="GJT10" s="61"/>
      <c r="GJU10" s="61"/>
      <c r="GJV10" s="61"/>
      <c r="GJW10" s="61"/>
      <c r="GJX10" s="61"/>
      <c r="GJY10" s="61"/>
      <c r="GJZ10" s="61"/>
      <c r="GKA10" s="61"/>
      <c r="GKB10" s="61"/>
      <c r="GKC10" s="61"/>
      <c r="GKD10" s="61"/>
      <c r="GKE10" s="61"/>
      <c r="GKF10" s="61"/>
      <c r="GKG10" s="61"/>
      <c r="GKH10" s="61"/>
      <c r="GKI10" s="61"/>
      <c r="GKJ10" s="61"/>
      <c r="GKK10" s="61"/>
      <c r="GKL10" s="61"/>
      <c r="GKM10" s="61"/>
      <c r="GKN10" s="61"/>
      <c r="GKO10" s="61"/>
      <c r="GKP10" s="61"/>
      <c r="GKQ10" s="61"/>
      <c r="GKR10" s="61"/>
      <c r="GKS10" s="61"/>
      <c r="GKT10" s="61"/>
      <c r="GKU10" s="61"/>
      <c r="GKV10" s="61"/>
      <c r="GKW10" s="61"/>
      <c r="GKX10" s="61"/>
      <c r="GKY10" s="61"/>
      <c r="GKZ10" s="61"/>
      <c r="GLA10" s="61"/>
      <c r="GLB10" s="61"/>
      <c r="GLC10" s="61"/>
      <c r="GLD10" s="61"/>
      <c r="GLE10" s="61"/>
      <c r="GLF10" s="61"/>
      <c r="GLG10" s="61"/>
      <c r="GLH10" s="61"/>
      <c r="GLI10" s="61"/>
      <c r="GLJ10" s="61"/>
      <c r="GLK10" s="61"/>
      <c r="GLL10" s="61"/>
      <c r="GLM10" s="61"/>
      <c r="GLN10" s="61"/>
      <c r="GLO10" s="61"/>
      <c r="GLP10" s="61"/>
      <c r="GLQ10" s="61"/>
      <c r="GLR10" s="61"/>
      <c r="GLS10" s="61"/>
      <c r="GLT10" s="61"/>
      <c r="GLU10" s="61"/>
      <c r="GLV10" s="61"/>
      <c r="GLW10" s="61"/>
      <c r="GLX10" s="61"/>
      <c r="GLY10" s="61"/>
      <c r="GLZ10" s="61"/>
      <c r="GMA10" s="61"/>
      <c r="GMB10" s="61"/>
      <c r="GMC10" s="61"/>
      <c r="GMD10" s="61"/>
      <c r="GME10" s="61"/>
      <c r="GMF10" s="61"/>
      <c r="GMG10" s="61"/>
      <c r="GMH10" s="61"/>
      <c r="GMI10" s="61"/>
      <c r="GMJ10" s="61"/>
      <c r="GMK10" s="61"/>
      <c r="GML10" s="61"/>
      <c r="GMM10" s="61"/>
      <c r="GMN10" s="61"/>
      <c r="GMO10" s="61"/>
      <c r="GMP10" s="61"/>
      <c r="GMQ10" s="61"/>
      <c r="GMR10" s="61"/>
      <c r="GMS10" s="61"/>
      <c r="GMT10" s="61"/>
      <c r="GMU10" s="61"/>
      <c r="GMV10" s="61"/>
      <c r="GMW10" s="61"/>
      <c r="GMX10" s="61"/>
      <c r="GMY10" s="61"/>
      <c r="GMZ10" s="61"/>
      <c r="GNA10" s="61"/>
      <c r="GNB10" s="61"/>
      <c r="GNC10" s="61"/>
      <c r="GND10" s="61"/>
      <c r="GNE10" s="61"/>
      <c r="GNF10" s="61"/>
      <c r="GNG10" s="61"/>
      <c r="GNH10" s="61"/>
      <c r="GNI10" s="61"/>
      <c r="GNJ10" s="61"/>
      <c r="GNK10" s="61"/>
      <c r="GNL10" s="61"/>
      <c r="GNM10" s="61"/>
      <c r="GNN10" s="61"/>
      <c r="GNO10" s="61"/>
      <c r="GNP10" s="61"/>
      <c r="GNQ10" s="61"/>
      <c r="GNR10" s="61"/>
      <c r="GNS10" s="61"/>
      <c r="GNT10" s="61"/>
      <c r="GNU10" s="61"/>
      <c r="GNV10" s="61"/>
      <c r="GNW10" s="61"/>
      <c r="GNX10" s="61"/>
      <c r="GNY10" s="61"/>
      <c r="GNZ10" s="61"/>
      <c r="GOA10" s="61"/>
      <c r="GOB10" s="61"/>
      <c r="GOC10" s="61"/>
      <c r="GOD10" s="61"/>
      <c r="GOE10" s="61"/>
      <c r="GOF10" s="61"/>
      <c r="GOG10" s="61"/>
      <c r="GOH10" s="61"/>
      <c r="GOI10" s="61"/>
      <c r="GOJ10" s="61"/>
      <c r="GOK10" s="61"/>
      <c r="GOL10" s="61"/>
      <c r="GOM10" s="61"/>
      <c r="GON10" s="61"/>
      <c r="GOO10" s="61"/>
      <c r="GOP10" s="61"/>
      <c r="GOQ10" s="61"/>
      <c r="GOR10" s="61"/>
      <c r="GOS10" s="61"/>
      <c r="GOT10" s="61"/>
      <c r="GOU10" s="61"/>
      <c r="GOV10" s="61"/>
      <c r="GOW10" s="61"/>
      <c r="GOX10" s="61"/>
      <c r="GOY10" s="61"/>
      <c r="GOZ10" s="61"/>
      <c r="GPA10" s="61"/>
      <c r="GPB10" s="61"/>
      <c r="GPC10" s="61"/>
      <c r="GPD10" s="61"/>
      <c r="GPE10" s="61"/>
      <c r="GPF10" s="61"/>
      <c r="GPG10" s="61"/>
      <c r="GPH10" s="61"/>
      <c r="GPI10" s="61"/>
      <c r="GPJ10" s="61"/>
      <c r="GPK10" s="61"/>
      <c r="GPL10" s="61"/>
      <c r="GPM10" s="61"/>
      <c r="GPN10" s="61"/>
      <c r="GPO10" s="61"/>
      <c r="GPP10" s="61"/>
      <c r="GPQ10" s="61"/>
      <c r="GPR10" s="61"/>
      <c r="GPS10" s="61"/>
      <c r="GPT10" s="61"/>
      <c r="GPU10" s="61"/>
      <c r="GPV10" s="61"/>
      <c r="GPW10" s="61"/>
      <c r="GPX10" s="61"/>
      <c r="GPY10" s="61"/>
      <c r="GPZ10" s="61"/>
      <c r="GQA10" s="61"/>
      <c r="GQB10" s="61"/>
      <c r="GQC10" s="61"/>
      <c r="GQD10" s="61"/>
      <c r="GQE10" s="61"/>
      <c r="GQF10" s="61"/>
      <c r="GQG10" s="61"/>
      <c r="GQH10" s="61"/>
      <c r="GQI10" s="61"/>
      <c r="GQJ10" s="61"/>
      <c r="GQK10" s="61"/>
      <c r="GQL10" s="61"/>
      <c r="GQM10" s="61"/>
      <c r="GQN10" s="61"/>
      <c r="GQO10" s="61"/>
      <c r="GQP10" s="61"/>
      <c r="GQQ10" s="61"/>
      <c r="GQR10" s="61"/>
      <c r="GQS10" s="61"/>
      <c r="GQT10" s="61"/>
      <c r="GQU10" s="61"/>
      <c r="GQV10" s="61"/>
      <c r="GQW10" s="61"/>
      <c r="GQX10" s="61"/>
      <c r="GQY10" s="61"/>
      <c r="GQZ10" s="61"/>
      <c r="GRA10" s="61"/>
      <c r="GRB10" s="61"/>
      <c r="GRC10" s="61"/>
      <c r="GRD10" s="61"/>
      <c r="GRE10" s="61"/>
      <c r="GRF10" s="61"/>
      <c r="GRG10" s="61"/>
      <c r="GRH10" s="61"/>
      <c r="GRI10" s="61"/>
      <c r="GRJ10" s="61"/>
      <c r="GRK10" s="61"/>
      <c r="GRL10" s="61"/>
      <c r="GRM10" s="61"/>
      <c r="GRN10" s="61"/>
      <c r="GRO10" s="61"/>
      <c r="GRP10" s="61"/>
      <c r="GRQ10" s="61"/>
      <c r="GRR10" s="61"/>
      <c r="GRS10" s="61"/>
      <c r="GRT10" s="61"/>
      <c r="GRU10" s="61"/>
      <c r="GRV10" s="61"/>
      <c r="GRW10" s="61"/>
      <c r="GRX10" s="61"/>
      <c r="GRY10" s="61"/>
      <c r="GRZ10" s="61"/>
      <c r="GSA10" s="61"/>
      <c r="GSB10" s="61"/>
      <c r="GSC10" s="61"/>
      <c r="GSD10" s="61"/>
      <c r="GSE10" s="61"/>
      <c r="GSF10" s="61"/>
      <c r="GSG10" s="61"/>
      <c r="GSH10" s="61"/>
      <c r="GSI10" s="61"/>
      <c r="GSJ10" s="61"/>
      <c r="GSK10" s="61"/>
      <c r="GSL10" s="61"/>
      <c r="GSM10" s="61"/>
      <c r="GSN10" s="61"/>
      <c r="GSO10" s="61"/>
      <c r="GSP10" s="61"/>
      <c r="GSQ10" s="61"/>
      <c r="GSR10" s="61"/>
      <c r="GSS10" s="61"/>
      <c r="GST10" s="61"/>
      <c r="GSU10" s="61"/>
      <c r="GSV10" s="61"/>
      <c r="GSW10" s="61"/>
      <c r="GSX10" s="61"/>
      <c r="GSY10" s="61"/>
      <c r="GSZ10" s="61"/>
      <c r="GTA10" s="61"/>
      <c r="GTB10" s="61"/>
      <c r="GTC10" s="61"/>
      <c r="GTD10" s="61"/>
      <c r="GTE10" s="61"/>
      <c r="GTF10" s="61"/>
      <c r="GTG10" s="61"/>
      <c r="GTH10" s="61"/>
      <c r="GTI10" s="61"/>
      <c r="GTJ10" s="61"/>
      <c r="GTK10" s="61"/>
      <c r="GTL10" s="61"/>
      <c r="GTM10" s="61"/>
      <c r="GTN10" s="61"/>
      <c r="GTO10" s="61"/>
      <c r="GTP10" s="61"/>
      <c r="GTQ10" s="61"/>
      <c r="GTR10" s="61"/>
      <c r="GTS10" s="61"/>
      <c r="GTT10" s="61"/>
      <c r="GTU10" s="61"/>
      <c r="GTV10" s="61"/>
      <c r="GTW10" s="61"/>
      <c r="GTX10" s="61"/>
      <c r="GTY10" s="61"/>
      <c r="GTZ10" s="61"/>
      <c r="GUA10" s="61"/>
      <c r="GUB10" s="61"/>
      <c r="GUC10" s="61"/>
      <c r="GUD10" s="61"/>
      <c r="GUE10" s="61"/>
      <c r="GUF10" s="61"/>
      <c r="GUG10" s="61"/>
      <c r="GUH10" s="61"/>
      <c r="GUI10" s="61"/>
      <c r="GUJ10" s="61"/>
      <c r="GUK10" s="61"/>
      <c r="GUL10" s="61"/>
      <c r="GUM10" s="61"/>
      <c r="GUN10" s="61"/>
      <c r="GUO10" s="61"/>
      <c r="GUP10" s="61"/>
      <c r="GUQ10" s="61"/>
      <c r="GUR10" s="61"/>
      <c r="GUS10" s="61"/>
      <c r="GUT10" s="61"/>
      <c r="GUU10" s="61"/>
      <c r="GUV10" s="61"/>
      <c r="GUW10" s="61"/>
      <c r="GUX10" s="61"/>
      <c r="GUY10" s="61"/>
      <c r="GUZ10" s="61"/>
      <c r="GVA10" s="61"/>
      <c r="GVB10" s="61"/>
      <c r="GVC10" s="61"/>
      <c r="GVD10" s="61"/>
      <c r="GVE10" s="61"/>
      <c r="GVF10" s="61"/>
      <c r="GVG10" s="61"/>
      <c r="GVH10" s="61"/>
      <c r="GVI10" s="61"/>
      <c r="GVJ10" s="61"/>
      <c r="GVK10" s="61"/>
      <c r="GVL10" s="61"/>
      <c r="GVM10" s="61"/>
      <c r="GVN10" s="61"/>
      <c r="GVO10" s="61"/>
      <c r="GVP10" s="61"/>
      <c r="GVQ10" s="61"/>
      <c r="GVR10" s="61"/>
      <c r="GVS10" s="61"/>
      <c r="GVT10" s="61"/>
      <c r="GVU10" s="61"/>
      <c r="GVV10" s="61"/>
      <c r="GVW10" s="61"/>
      <c r="GVX10" s="61"/>
      <c r="GVY10" s="61"/>
      <c r="GVZ10" s="61"/>
      <c r="GWA10" s="61"/>
      <c r="GWB10" s="61"/>
      <c r="GWC10" s="61"/>
      <c r="GWD10" s="61"/>
      <c r="GWE10" s="61"/>
      <c r="GWF10" s="61"/>
      <c r="GWG10" s="61"/>
      <c r="GWH10" s="61"/>
      <c r="GWI10" s="61"/>
      <c r="GWJ10" s="61"/>
      <c r="GWK10" s="61"/>
      <c r="GWL10" s="61"/>
      <c r="GWM10" s="61"/>
      <c r="GWN10" s="61"/>
      <c r="GWO10" s="61"/>
      <c r="GWP10" s="61"/>
      <c r="GWQ10" s="61"/>
      <c r="GWR10" s="61"/>
      <c r="GWS10" s="61"/>
      <c r="GWT10" s="61"/>
      <c r="GWU10" s="61"/>
      <c r="GWV10" s="61"/>
      <c r="GWW10" s="61"/>
      <c r="GWX10" s="61"/>
      <c r="GWY10" s="61"/>
      <c r="GWZ10" s="61"/>
      <c r="GXA10" s="61"/>
      <c r="GXB10" s="61"/>
      <c r="GXC10" s="61"/>
      <c r="GXD10" s="61"/>
      <c r="GXE10" s="61"/>
      <c r="GXF10" s="61"/>
      <c r="GXG10" s="61"/>
      <c r="GXH10" s="61"/>
      <c r="GXI10" s="61"/>
      <c r="GXJ10" s="61"/>
      <c r="GXK10" s="61"/>
      <c r="GXL10" s="61"/>
      <c r="GXM10" s="61"/>
      <c r="GXN10" s="61"/>
      <c r="GXO10" s="61"/>
      <c r="GXP10" s="61"/>
      <c r="GXQ10" s="61"/>
      <c r="GXR10" s="61"/>
      <c r="GXS10" s="61"/>
      <c r="GXT10" s="61"/>
      <c r="GXU10" s="61"/>
      <c r="GXV10" s="61"/>
      <c r="GXW10" s="61"/>
      <c r="GXX10" s="61"/>
      <c r="GXY10" s="61"/>
      <c r="GXZ10" s="61"/>
      <c r="GYA10" s="61"/>
      <c r="GYB10" s="61"/>
      <c r="GYC10" s="61"/>
      <c r="GYD10" s="61"/>
      <c r="GYE10" s="61"/>
      <c r="GYF10" s="61"/>
      <c r="GYG10" s="61"/>
      <c r="GYH10" s="61"/>
      <c r="GYI10" s="61"/>
      <c r="GYJ10" s="61"/>
      <c r="GYK10" s="61"/>
      <c r="GYL10" s="61"/>
      <c r="GYM10" s="61"/>
      <c r="GYN10" s="61"/>
      <c r="GYO10" s="61"/>
      <c r="GYP10" s="61"/>
      <c r="GYQ10" s="61"/>
      <c r="GYR10" s="61"/>
      <c r="GYS10" s="61"/>
      <c r="GYT10" s="61"/>
      <c r="GYU10" s="61"/>
      <c r="GYV10" s="61"/>
      <c r="GYW10" s="61"/>
      <c r="GYX10" s="61"/>
      <c r="GYY10" s="61"/>
      <c r="GYZ10" s="61"/>
      <c r="GZA10" s="61"/>
      <c r="GZB10" s="61"/>
      <c r="GZC10" s="61"/>
      <c r="GZD10" s="61"/>
      <c r="GZE10" s="61"/>
      <c r="GZF10" s="61"/>
      <c r="GZG10" s="61"/>
      <c r="GZH10" s="61"/>
      <c r="GZI10" s="61"/>
      <c r="GZJ10" s="61"/>
      <c r="GZK10" s="61"/>
      <c r="GZL10" s="61"/>
      <c r="GZM10" s="61"/>
      <c r="GZN10" s="61"/>
      <c r="GZO10" s="61"/>
      <c r="GZP10" s="61"/>
      <c r="GZQ10" s="61"/>
      <c r="GZR10" s="61"/>
      <c r="GZS10" s="61"/>
      <c r="GZT10" s="61"/>
      <c r="GZU10" s="61"/>
      <c r="GZV10" s="61"/>
      <c r="GZW10" s="61"/>
      <c r="GZX10" s="61"/>
      <c r="GZY10" s="61"/>
      <c r="GZZ10" s="61"/>
      <c r="HAA10" s="61"/>
      <c r="HAB10" s="61"/>
      <c r="HAC10" s="61"/>
      <c r="HAD10" s="61"/>
      <c r="HAE10" s="61"/>
      <c r="HAF10" s="61"/>
      <c r="HAG10" s="61"/>
      <c r="HAH10" s="61"/>
      <c r="HAI10" s="61"/>
      <c r="HAJ10" s="61"/>
      <c r="HAK10" s="61"/>
      <c r="HAL10" s="61"/>
      <c r="HAM10" s="61"/>
      <c r="HAN10" s="61"/>
      <c r="HAO10" s="61"/>
      <c r="HAP10" s="61"/>
      <c r="HAQ10" s="61"/>
      <c r="HAR10" s="61"/>
      <c r="HAS10" s="61"/>
      <c r="HAT10" s="61"/>
      <c r="HAU10" s="61"/>
      <c r="HAV10" s="61"/>
      <c r="HAW10" s="61"/>
      <c r="HAX10" s="61"/>
      <c r="HAY10" s="61"/>
      <c r="HAZ10" s="61"/>
      <c r="HBA10" s="61"/>
      <c r="HBB10" s="61"/>
      <c r="HBC10" s="61"/>
      <c r="HBD10" s="61"/>
      <c r="HBE10" s="61"/>
      <c r="HBF10" s="61"/>
      <c r="HBG10" s="61"/>
      <c r="HBH10" s="61"/>
      <c r="HBI10" s="61"/>
      <c r="HBJ10" s="61"/>
      <c r="HBK10" s="61"/>
      <c r="HBL10" s="61"/>
      <c r="HBM10" s="61"/>
      <c r="HBN10" s="61"/>
      <c r="HBO10" s="61"/>
      <c r="HBP10" s="61"/>
      <c r="HBQ10" s="61"/>
      <c r="HBR10" s="61"/>
      <c r="HBS10" s="61"/>
      <c r="HBT10" s="61"/>
      <c r="HBU10" s="61"/>
      <c r="HBV10" s="61"/>
      <c r="HBW10" s="61"/>
      <c r="HBX10" s="61"/>
      <c r="HBY10" s="61"/>
      <c r="HBZ10" s="61"/>
      <c r="HCA10" s="61"/>
      <c r="HCB10" s="61"/>
      <c r="HCC10" s="61"/>
      <c r="HCD10" s="61"/>
      <c r="HCE10" s="61"/>
      <c r="HCF10" s="61"/>
      <c r="HCG10" s="61"/>
      <c r="HCH10" s="61"/>
      <c r="HCI10" s="61"/>
      <c r="HCJ10" s="61"/>
      <c r="HCK10" s="61"/>
      <c r="HCL10" s="61"/>
      <c r="HCM10" s="61"/>
      <c r="HCN10" s="61"/>
      <c r="HCO10" s="61"/>
      <c r="HCP10" s="61"/>
      <c r="HCQ10" s="61"/>
      <c r="HCR10" s="61"/>
      <c r="HCS10" s="61"/>
      <c r="HCT10" s="61"/>
      <c r="HCU10" s="61"/>
      <c r="HCV10" s="61"/>
      <c r="HCW10" s="61"/>
      <c r="HCX10" s="61"/>
      <c r="HCY10" s="61"/>
      <c r="HCZ10" s="61"/>
      <c r="HDA10" s="61"/>
      <c r="HDB10" s="61"/>
      <c r="HDC10" s="61"/>
      <c r="HDD10" s="61"/>
      <c r="HDE10" s="61"/>
      <c r="HDF10" s="61"/>
      <c r="HDG10" s="61"/>
      <c r="HDH10" s="61"/>
      <c r="HDI10" s="61"/>
      <c r="HDJ10" s="61"/>
      <c r="HDK10" s="61"/>
      <c r="HDL10" s="61"/>
      <c r="HDM10" s="61"/>
      <c r="HDN10" s="61"/>
      <c r="HDO10" s="61"/>
      <c r="HDP10" s="61"/>
      <c r="HDQ10" s="61"/>
      <c r="HDR10" s="61"/>
      <c r="HDS10" s="61"/>
      <c r="HDT10" s="61"/>
      <c r="HDU10" s="61"/>
      <c r="HDV10" s="61"/>
      <c r="HDW10" s="61"/>
      <c r="HDX10" s="61"/>
      <c r="HDY10" s="61"/>
      <c r="HDZ10" s="61"/>
      <c r="HEA10" s="61"/>
      <c r="HEB10" s="61"/>
      <c r="HEC10" s="61"/>
      <c r="HED10" s="61"/>
      <c r="HEE10" s="61"/>
      <c r="HEF10" s="61"/>
      <c r="HEG10" s="61"/>
      <c r="HEH10" s="61"/>
      <c r="HEI10" s="61"/>
      <c r="HEJ10" s="61"/>
      <c r="HEK10" s="61"/>
      <c r="HEL10" s="61"/>
      <c r="HEM10" s="61"/>
      <c r="HEN10" s="61"/>
      <c r="HEO10" s="61"/>
      <c r="HEP10" s="61"/>
      <c r="HEQ10" s="61"/>
      <c r="HER10" s="61"/>
      <c r="HES10" s="61"/>
      <c r="HET10" s="61"/>
      <c r="HEU10" s="61"/>
      <c r="HEV10" s="61"/>
      <c r="HEW10" s="61"/>
      <c r="HEX10" s="61"/>
      <c r="HEY10" s="61"/>
      <c r="HEZ10" s="61"/>
      <c r="HFA10" s="61"/>
      <c r="HFB10" s="61"/>
      <c r="HFC10" s="61"/>
      <c r="HFD10" s="61"/>
      <c r="HFE10" s="61"/>
      <c r="HFF10" s="61"/>
      <c r="HFG10" s="61"/>
      <c r="HFH10" s="61"/>
      <c r="HFI10" s="61"/>
      <c r="HFJ10" s="61"/>
      <c r="HFK10" s="61"/>
      <c r="HFL10" s="61"/>
      <c r="HFM10" s="61"/>
      <c r="HFN10" s="61"/>
      <c r="HFO10" s="61"/>
      <c r="HFP10" s="61"/>
      <c r="HFQ10" s="61"/>
      <c r="HFR10" s="61"/>
      <c r="HFS10" s="61"/>
      <c r="HFT10" s="61"/>
      <c r="HFU10" s="61"/>
      <c r="HFV10" s="61"/>
      <c r="HFW10" s="61"/>
      <c r="HFX10" s="61"/>
      <c r="HFY10" s="61"/>
      <c r="HFZ10" s="61"/>
      <c r="HGA10" s="61"/>
      <c r="HGB10" s="61"/>
      <c r="HGC10" s="61"/>
      <c r="HGD10" s="61"/>
      <c r="HGE10" s="61"/>
      <c r="HGF10" s="61"/>
      <c r="HGG10" s="61"/>
      <c r="HGH10" s="61"/>
      <c r="HGI10" s="61"/>
      <c r="HGJ10" s="61"/>
      <c r="HGK10" s="61"/>
      <c r="HGL10" s="61"/>
      <c r="HGM10" s="61"/>
      <c r="HGN10" s="61"/>
      <c r="HGO10" s="61"/>
      <c r="HGP10" s="61"/>
      <c r="HGQ10" s="61"/>
      <c r="HGR10" s="61"/>
      <c r="HGS10" s="61"/>
      <c r="HGT10" s="61"/>
      <c r="HGU10" s="61"/>
      <c r="HGV10" s="61"/>
      <c r="HGW10" s="61"/>
      <c r="HGX10" s="61"/>
      <c r="HGY10" s="61"/>
      <c r="HGZ10" s="61"/>
      <c r="HHA10" s="61"/>
      <c r="HHB10" s="61"/>
      <c r="HHC10" s="61"/>
      <c r="HHD10" s="61"/>
      <c r="HHE10" s="61"/>
      <c r="HHF10" s="61"/>
      <c r="HHG10" s="61"/>
      <c r="HHH10" s="61"/>
      <c r="HHI10" s="61"/>
      <c r="HHJ10" s="61"/>
      <c r="HHK10" s="61"/>
      <c r="HHL10" s="61"/>
      <c r="HHM10" s="61"/>
      <c r="HHN10" s="61"/>
      <c r="HHO10" s="61"/>
      <c r="HHP10" s="61"/>
      <c r="HHQ10" s="61"/>
      <c r="HHR10" s="61"/>
      <c r="HHS10" s="61"/>
      <c r="HHT10" s="61"/>
      <c r="HHU10" s="61"/>
      <c r="HHV10" s="61"/>
      <c r="HHW10" s="61"/>
      <c r="HHX10" s="61"/>
      <c r="HHY10" s="61"/>
      <c r="HHZ10" s="61"/>
      <c r="HIA10" s="61"/>
      <c r="HIB10" s="61"/>
      <c r="HIC10" s="61"/>
      <c r="HID10" s="61"/>
      <c r="HIE10" s="61"/>
      <c r="HIF10" s="61"/>
      <c r="HIG10" s="61"/>
      <c r="HIH10" s="61"/>
      <c r="HII10" s="61"/>
      <c r="HIJ10" s="61"/>
      <c r="HIK10" s="61"/>
      <c r="HIL10" s="61"/>
      <c r="HIM10" s="61"/>
      <c r="HIN10" s="61"/>
      <c r="HIO10" s="61"/>
      <c r="HIP10" s="61"/>
      <c r="HIQ10" s="61"/>
      <c r="HIR10" s="61"/>
      <c r="HIS10" s="61"/>
      <c r="HIT10" s="61"/>
      <c r="HIU10" s="61"/>
      <c r="HIV10" s="61"/>
      <c r="HIW10" s="61"/>
      <c r="HIX10" s="61"/>
      <c r="HIY10" s="61"/>
      <c r="HIZ10" s="61"/>
      <c r="HJA10" s="61"/>
      <c r="HJB10" s="61"/>
      <c r="HJC10" s="61"/>
      <c r="HJD10" s="61"/>
      <c r="HJE10" s="61"/>
      <c r="HJF10" s="61"/>
      <c r="HJG10" s="61"/>
      <c r="HJH10" s="61"/>
      <c r="HJI10" s="61"/>
      <c r="HJJ10" s="61"/>
      <c r="HJK10" s="61"/>
      <c r="HJL10" s="61"/>
      <c r="HJM10" s="61"/>
      <c r="HJN10" s="61"/>
      <c r="HJO10" s="61"/>
      <c r="HJP10" s="61"/>
      <c r="HJQ10" s="61"/>
      <c r="HJR10" s="61"/>
      <c r="HJS10" s="61"/>
      <c r="HJT10" s="61"/>
      <c r="HJU10" s="61"/>
      <c r="HJV10" s="61"/>
      <c r="HJW10" s="61"/>
      <c r="HJX10" s="61"/>
      <c r="HJY10" s="61"/>
      <c r="HJZ10" s="61"/>
      <c r="HKA10" s="61"/>
      <c r="HKB10" s="61"/>
      <c r="HKC10" s="61"/>
      <c r="HKD10" s="61"/>
      <c r="HKE10" s="61"/>
      <c r="HKF10" s="61"/>
      <c r="HKG10" s="61"/>
      <c r="HKH10" s="61"/>
      <c r="HKI10" s="61"/>
      <c r="HKJ10" s="61"/>
      <c r="HKK10" s="61"/>
      <c r="HKL10" s="61"/>
      <c r="HKM10" s="61"/>
      <c r="HKN10" s="61"/>
      <c r="HKO10" s="61"/>
      <c r="HKP10" s="61"/>
      <c r="HKQ10" s="61"/>
      <c r="HKR10" s="61"/>
      <c r="HKS10" s="61"/>
      <c r="HKT10" s="61"/>
      <c r="HKU10" s="61"/>
      <c r="HKV10" s="61"/>
      <c r="HKW10" s="61"/>
      <c r="HKX10" s="61"/>
      <c r="HKY10" s="61"/>
      <c r="HKZ10" s="61"/>
      <c r="HLA10" s="61"/>
      <c r="HLB10" s="61"/>
      <c r="HLC10" s="61"/>
      <c r="HLD10" s="61"/>
      <c r="HLE10" s="61"/>
      <c r="HLF10" s="61"/>
      <c r="HLG10" s="61"/>
      <c r="HLH10" s="61"/>
      <c r="HLI10" s="61"/>
      <c r="HLJ10" s="61"/>
      <c r="HLK10" s="61"/>
      <c r="HLL10" s="61"/>
      <c r="HLM10" s="61"/>
      <c r="HLN10" s="61"/>
      <c r="HLO10" s="61"/>
      <c r="HLP10" s="61"/>
      <c r="HLQ10" s="61"/>
      <c r="HLR10" s="61"/>
      <c r="HLS10" s="61"/>
      <c r="HLT10" s="61"/>
      <c r="HLU10" s="61"/>
      <c r="HLV10" s="61"/>
      <c r="HLW10" s="61"/>
      <c r="HLX10" s="61"/>
      <c r="HLY10" s="61"/>
      <c r="HLZ10" s="61"/>
      <c r="HMA10" s="61"/>
      <c r="HMB10" s="61"/>
      <c r="HMC10" s="61"/>
      <c r="HMD10" s="61"/>
      <c r="HME10" s="61"/>
      <c r="HMF10" s="61"/>
      <c r="HMG10" s="61"/>
      <c r="HMH10" s="61"/>
      <c r="HMI10" s="61"/>
      <c r="HMJ10" s="61"/>
      <c r="HMK10" s="61"/>
      <c r="HML10" s="61"/>
      <c r="HMM10" s="61"/>
      <c r="HMN10" s="61"/>
      <c r="HMO10" s="61"/>
      <c r="HMP10" s="61"/>
      <c r="HMQ10" s="61"/>
      <c r="HMR10" s="61"/>
      <c r="HMS10" s="61"/>
      <c r="HMT10" s="61"/>
      <c r="HMU10" s="61"/>
      <c r="HMV10" s="61"/>
      <c r="HMW10" s="61"/>
      <c r="HMX10" s="61"/>
      <c r="HMY10" s="61"/>
      <c r="HMZ10" s="61"/>
      <c r="HNA10" s="61"/>
      <c r="HNB10" s="61"/>
      <c r="HNC10" s="61"/>
      <c r="HND10" s="61"/>
      <c r="HNE10" s="61"/>
      <c r="HNF10" s="61"/>
      <c r="HNG10" s="61"/>
      <c r="HNH10" s="61"/>
      <c r="HNI10" s="61"/>
      <c r="HNJ10" s="61"/>
      <c r="HNK10" s="61"/>
      <c r="HNL10" s="61"/>
      <c r="HNM10" s="61"/>
      <c r="HNN10" s="61"/>
      <c r="HNO10" s="61"/>
      <c r="HNP10" s="61"/>
      <c r="HNQ10" s="61"/>
      <c r="HNR10" s="61"/>
      <c r="HNS10" s="61"/>
      <c r="HNT10" s="61"/>
      <c r="HNU10" s="61"/>
      <c r="HNV10" s="61"/>
      <c r="HNW10" s="61"/>
      <c r="HNX10" s="61"/>
      <c r="HNY10" s="61"/>
      <c r="HNZ10" s="61"/>
      <c r="HOA10" s="61"/>
      <c r="HOB10" s="61"/>
      <c r="HOC10" s="61"/>
      <c r="HOD10" s="61"/>
      <c r="HOE10" s="61"/>
      <c r="HOF10" s="61"/>
      <c r="HOG10" s="61"/>
      <c r="HOH10" s="61"/>
      <c r="HOI10" s="61"/>
      <c r="HOJ10" s="61"/>
      <c r="HOK10" s="61"/>
      <c r="HOL10" s="61"/>
      <c r="HOM10" s="61"/>
      <c r="HON10" s="61"/>
      <c r="HOO10" s="61"/>
      <c r="HOP10" s="61"/>
      <c r="HOQ10" s="61"/>
      <c r="HOR10" s="61"/>
      <c r="HOS10" s="61"/>
      <c r="HOT10" s="61"/>
      <c r="HOU10" s="61"/>
      <c r="HOV10" s="61"/>
      <c r="HOW10" s="61"/>
      <c r="HOX10" s="61"/>
      <c r="HOY10" s="61"/>
      <c r="HOZ10" s="61"/>
      <c r="HPA10" s="61"/>
      <c r="HPB10" s="61"/>
      <c r="HPC10" s="61"/>
      <c r="HPD10" s="61"/>
      <c r="HPE10" s="61"/>
      <c r="HPF10" s="61"/>
      <c r="HPG10" s="61"/>
      <c r="HPH10" s="61"/>
      <c r="HPI10" s="61"/>
      <c r="HPJ10" s="61"/>
      <c r="HPK10" s="61"/>
      <c r="HPL10" s="61"/>
      <c r="HPM10" s="61"/>
      <c r="HPN10" s="61"/>
      <c r="HPO10" s="61"/>
      <c r="HPP10" s="61"/>
      <c r="HPQ10" s="61"/>
      <c r="HPR10" s="61"/>
      <c r="HPS10" s="61"/>
      <c r="HPT10" s="61"/>
      <c r="HPU10" s="61"/>
      <c r="HPV10" s="61"/>
      <c r="HPW10" s="61"/>
      <c r="HPX10" s="61"/>
      <c r="HPY10" s="61"/>
      <c r="HPZ10" s="61"/>
      <c r="HQA10" s="61"/>
      <c r="HQB10" s="61"/>
      <c r="HQC10" s="61"/>
      <c r="HQD10" s="61"/>
      <c r="HQE10" s="61"/>
      <c r="HQF10" s="61"/>
      <c r="HQG10" s="61"/>
      <c r="HQH10" s="61"/>
      <c r="HQI10" s="61"/>
      <c r="HQJ10" s="61"/>
      <c r="HQK10" s="61"/>
      <c r="HQL10" s="61"/>
      <c r="HQM10" s="61"/>
      <c r="HQN10" s="61"/>
      <c r="HQO10" s="61"/>
      <c r="HQP10" s="61"/>
      <c r="HQQ10" s="61"/>
      <c r="HQR10" s="61"/>
      <c r="HQS10" s="61"/>
      <c r="HQT10" s="61"/>
      <c r="HQU10" s="61"/>
      <c r="HQV10" s="61"/>
      <c r="HQW10" s="61"/>
      <c r="HQX10" s="61"/>
      <c r="HQY10" s="61"/>
      <c r="HQZ10" s="61"/>
      <c r="HRA10" s="61"/>
      <c r="HRB10" s="61"/>
      <c r="HRC10" s="61"/>
      <c r="HRD10" s="61"/>
      <c r="HRE10" s="61"/>
      <c r="HRF10" s="61"/>
      <c r="HRG10" s="61"/>
      <c r="HRH10" s="61"/>
      <c r="HRI10" s="61"/>
      <c r="HRJ10" s="61"/>
      <c r="HRK10" s="61"/>
      <c r="HRL10" s="61"/>
      <c r="HRM10" s="61"/>
      <c r="HRN10" s="61"/>
      <c r="HRO10" s="61"/>
      <c r="HRP10" s="61"/>
      <c r="HRQ10" s="61"/>
      <c r="HRR10" s="61"/>
      <c r="HRS10" s="61"/>
      <c r="HRT10" s="61"/>
      <c r="HRU10" s="61"/>
      <c r="HRV10" s="61"/>
      <c r="HRW10" s="61"/>
      <c r="HRX10" s="61"/>
      <c r="HRY10" s="61"/>
      <c r="HRZ10" s="61"/>
      <c r="HSA10" s="61"/>
      <c r="HSB10" s="61"/>
      <c r="HSC10" s="61"/>
      <c r="HSD10" s="61"/>
      <c r="HSE10" s="61"/>
      <c r="HSF10" s="61"/>
      <c r="HSG10" s="61"/>
      <c r="HSH10" s="61"/>
      <c r="HSI10" s="61"/>
      <c r="HSJ10" s="61"/>
      <c r="HSK10" s="61"/>
      <c r="HSL10" s="61"/>
      <c r="HSM10" s="61"/>
      <c r="HSN10" s="61"/>
      <c r="HSO10" s="61"/>
      <c r="HSP10" s="61"/>
      <c r="HSQ10" s="61"/>
      <c r="HSR10" s="61"/>
      <c r="HSS10" s="61"/>
      <c r="HST10" s="61"/>
      <c r="HSU10" s="61"/>
      <c r="HSV10" s="61"/>
      <c r="HSW10" s="61"/>
      <c r="HSX10" s="61"/>
      <c r="HSY10" s="61"/>
      <c r="HSZ10" s="61"/>
      <c r="HTA10" s="61"/>
      <c r="HTB10" s="61"/>
      <c r="HTC10" s="61"/>
      <c r="HTD10" s="61"/>
      <c r="HTE10" s="61"/>
      <c r="HTF10" s="61"/>
      <c r="HTG10" s="61"/>
      <c r="HTH10" s="61"/>
      <c r="HTI10" s="61"/>
      <c r="HTJ10" s="61"/>
      <c r="HTK10" s="61"/>
      <c r="HTL10" s="61"/>
      <c r="HTM10" s="61"/>
      <c r="HTN10" s="61"/>
      <c r="HTO10" s="61"/>
      <c r="HTP10" s="61"/>
      <c r="HTQ10" s="61"/>
      <c r="HTR10" s="61"/>
      <c r="HTS10" s="61"/>
      <c r="HTT10" s="61"/>
      <c r="HTU10" s="61"/>
      <c r="HTV10" s="61"/>
      <c r="HTW10" s="61"/>
      <c r="HTX10" s="61"/>
      <c r="HTY10" s="61"/>
      <c r="HTZ10" s="61"/>
      <c r="HUA10" s="61"/>
      <c r="HUB10" s="61"/>
      <c r="HUC10" s="61"/>
      <c r="HUD10" s="61"/>
      <c r="HUE10" s="61"/>
      <c r="HUF10" s="61"/>
      <c r="HUG10" s="61"/>
      <c r="HUH10" s="61"/>
      <c r="HUI10" s="61"/>
      <c r="HUJ10" s="61"/>
      <c r="HUK10" s="61"/>
      <c r="HUL10" s="61"/>
      <c r="HUM10" s="61"/>
      <c r="HUN10" s="61"/>
      <c r="HUO10" s="61"/>
      <c r="HUP10" s="61"/>
      <c r="HUQ10" s="61"/>
      <c r="HUR10" s="61"/>
      <c r="HUS10" s="61"/>
      <c r="HUT10" s="61"/>
      <c r="HUU10" s="61"/>
      <c r="HUV10" s="61"/>
      <c r="HUW10" s="61"/>
      <c r="HUX10" s="61"/>
      <c r="HUY10" s="61"/>
      <c r="HUZ10" s="61"/>
      <c r="HVA10" s="61"/>
      <c r="HVB10" s="61"/>
      <c r="HVC10" s="61"/>
      <c r="HVD10" s="61"/>
      <c r="HVE10" s="61"/>
      <c r="HVF10" s="61"/>
      <c r="HVG10" s="61"/>
      <c r="HVH10" s="61"/>
      <c r="HVI10" s="61"/>
      <c r="HVJ10" s="61"/>
      <c r="HVK10" s="61"/>
      <c r="HVL10" s="61"/>
      <c r="HVM10" s="61"/>
      <c r="HVN10" s="61"/>
      <c r="HVO10" s="61"/>
      <c r="HVP10" s="61"/>
      <c r="HVQ10" s="61"/>
      <c r="HVR10" s="61"/>
      <c r="HVS10" s="61"/>
      <c r="HVT10" s="61"/>
      <c r="HVU10" s="61"/>
      <c r="HVV10" s="61"/>
      <c r="HVW10" s="61"/>
      <c r="HVX10" s="61"/>
      <c r="HVY10" s="61"/>
      <c r="HVZ10" s="61"/>
      <c r="HWA10" s="61"/>
      <c r="HWB10" s="61"/>
      <c r="HWC10" s="61"/>
      <c r="HWD10" s="61"/>
      <c r="HWE10" s="61"/>
      <c r="HWF10" s="61"/>
      <c r="HWG10" s="61"/>
      <c r="HWH10" s="61"/>
      <c r="HWI10" s="61"/>
      <c r="HWJ10" s="61"/>
      <c r="HWK10" s="61"/>
      <c r="HWL10" s="61"/>
      <c r="HWM10" s="61"/>
      <c r="HWN10" s="61"/>
      <c r="HWO10" s="61"/>
      <c r="HWP10" s="61"/>
      <c r="HWQ10" s="61"/>
      <c r="HWR10" s="61"/>
      <c r="HWS10" s="61"/>
      <c r="HWT10" s="61"/>
      <c r="HWU10" s="61"/>
      <c r="HWV10" s="61"/>
      <c r="HWW10" s="61"/>
      <c r="HWX10" s="61"/>
      <c r="HWY10" s="61"/>
      <c r="HWZ10" s="61"/>
      <c r="HXA10" s="61"/>
      <c r="HXB10" s="61"/>
      <c r="HXC10" s="61"/>
      <c r="HXD10" s="61"/>
      <c r="HXE10" s="61"/>
      <c r="HXF10" s="61"/>
      <c r="HXG10" s="61"/>
      <c r="HXH10" s="61"/>
      <c r="HXI10" s="61"/>
      <c r="HXJ10" s="61"/>
      <c r="HXK10" s="61"/>
      <c r="HXL10" s="61"/>
      <c r="HXM10" s="61"/>
      <c r="HXN10" s="61"/>
      <c r="HXO10" s="61"/>
      <c r="HXP10" s="61"/>
      <c r="HXQ10" s="61"/>
      <c r="HXR10" s="61"/>
      <c r="HXS10" s="61"/>
      <c r="HXT10" s="61"/>
      <c r="HXU10" s="61"/>
      <c r="HXV10" s="61"/>
      <c r="HXW10" s="61"/>
      <c r="HXX10" s="61"/>
      <c r="HXY10" s="61"/>
      <c r="HXZ10" s="61"/>
      <c r="HYA10" s="61"/>
      <c r="HYB10" s="61"/>
      <c r="HYC10" s="61"/>
      <c r="HYD10" s="61"/>
      <c r="HYE10" s="61"/>
      <c r="HYF10" s="61"/>
      <c r="HYG10" s="61"/>
      <c r="HYH10" s="61"/>
      <c r="HYI10" s="61"/>
      <c r="HYJ10" s="61"/>
      <c r="HYK10" s="61"/>
      <c r="HYL10" s="61"/>
      <c r="HYM10" s="61"/>
      <c r="HYN10" s="61"/>
      <c r="HYO10" s="61"/>
      <c r="HYP10" s="61"/>
      <c r="HYQ10" s="61"/>
      <c r="HYR10" s="61"/>
      <c r="HYS10" s="61"/>
      <c r="HYT10" s="61"/>
      <c r="HYU10" s="61"/>
      <c r="HYV10" s="61"/>
      <c r="HYW10" s="61"/>
      <c r="HYX10" s="61"/>
      <c r="HYY10" s="61"/>
      <c r="HYZ10" s="61"/>
      <c r="HZA10" s="61"/>
      <c r="HZB10" s="61"/>
      <c r="HZC10" s="61"/>
      <c r="HZD10" s="61"/>
      <c r="HZE10" s="61"/>
      <c r="HZF10" s="61"/>
      <c r="HZG10" s="61"/>
      <c r="HZH10" s="61"/>
      <c r="HZI10" s="61"/>
      <c r="HZJ10" s="61"/>
      <c r="HZK10" s="61"/>
      <c r="HZL10" s="61"/>
      <c r="HZM10" s="61"/>
      <c r="HZN10" s="61"/>
      <c r="HZO10" s="61"/>
      <c r="HZP10" s="61"/>
      <c r="HZQ10" s="61"/>
      <c r="HZR10" s="61"/>
      <c r="HZS10" s="61"/>
      <c r="HZT10" s="61"/>
      <c r="HZU10" s="61"/>
      <c r="HZV10" s="61"/>
      <c r="HZW10" s="61"/>
      <c r="HZX10" s="61"/>
      <c r="HZY10" s="61"/>
      <c r="HZZ10" s="61"/>
      <c r="IAA10" s="61"/>
      <c r="IAB10" s="61"/>
      <c r="IAC10" s="61"/>
      <c r="IAD10" s="61"/>
      <c r="IAE10" s="61"/>
      <c r="IAF10" s="61"/>
      <c r="IAG10" s="61"/>
      <c r="IAH10" s="61"/>
      <c r="IAI10" s="61"/>
      <c r="IAJ10" s="61"/>
      <c r="IAK10" s="61"/>
      <c r="IAL10" s="61"/>
      <c r="IAM10" s="61"/>
      <c r="IAN10" s="61"/>
      <c r="IAO10" s="61"/>
      <c r="IAP10" s="61"/>
      <c r="IAQ10" s="61"/>
      <c r="IAR10" s="61"/>
      <c r="IAS10" s="61"/>
      <c r="IAT10" s="61"/>
      <c r="IAU10" s="61"/>
      <c r="IAV10" s="61"/>
      <c r="IAW10" s="61"/>
      <c r="IAX10" s="61"/>
      <c r="IAY10" s="61"/>
      <c r="IAZ10" s="61"/>
      <c r="IBA10" s="61"/>
      <c r="IBB10" s="61"/>
      <c r="IBC10" s="61"/>
      <c r="IBD10" s="61"/>
      <c r="IBE10" s="61"/>
      <c r="IBF10" s="61"/>
      <c r="IBG10" s="61"/>
      <c r="IBH10" s="61"/>
      <c r="IBI10" s="61"/>
      <c r="IBJ10" s="61"/>
      <c r="IBK10" s="61"/>
      <c r="IBL10" s="61"/>
      <c r="IBM10" s="61"/>
      <c r="IBN10" s="61"/>
      <c r="IBO10" s="61"/>
      <c r="IBP10" s="61"/>
      <c r="IBQ10" s="61"/>
      <c r="IBR10" s="61"/>
      <c r="IBS10" s="61"/>
      <c r="IBT10" s="61"/>
      <c r="IBU10" s="61"/>
      <c r="IBV10" s="61"/>
      <c r="IBW10" s="61"/>
      <c r="IBX10" s="61"/>
      <c r="IBY10" s="61"/>
      <c r="IBZ10" s="61"/>
      <c r="ICA10" s="61"/>
      <c r="ICB10" s="61"/>
      <c r="ICC10" s="61"/>
      <c r="ICD10" s="61"/>
      <c r="ICE10" s="61"/>
      <c r="ICF10" s="61"/>
      <c r="ICG10" s="61"/>
      <c r="ICH10" s="61"/>
      <c r="ICI10" s="61"/>
      <c r="ICJ10" s="61"/>
      <c r="ICK10" s="61"/>
      <c r="ICL10" s="61"/>
      <c r="ICM10" s="61"/>
      <c r="ICN10" s="61"/>
      <c r="ICO10" s="61"/>
      <c r="ICP10" s="61"/>
      <c r="ICQ10" s="61"/>
      <c r="ICR10" s="61"/>
      <c r="ICS10" s="61"/>
      <c r="ICT10" s="61"/>
      <c r="ICU10" s="61"/>
      <c r="ICV10" s="61"/>
      <c r="ICW10" s="61"/>
      <c r="ICX10" s="61"/>
      <c r="ICY10" s="61"/>
      <c r="ICZ10" s="61"/>
      <c r="IDA10" s="61"/>
      <c r="IDB10" s="61"/>
      <c r="IDC10" s="61"/>
      <c r="IDD10" s="61"/>
      <c r="IDE10" s="61"/>
      <c r="IDF10" s="61"/>
      <c r="IDG10" s="61"/>
      <c r="IDH10" s="61"/>
      <c r="IDI10" s="61"/>
      <c r="IDJ10" s="61"/>
      <c r="IDK10" s="61"/>
      <c r="IDL10" s="61"/>
      <c r="IDM10" s="61"/>
      <c r="IDN10" s="61"/>
      <c r="IDO10" s="61"/>
      <c r="IDP10" s="61"/>
      <c r="IDQ10" s="61"/>
      <c r="IDR10" s="61"/>
      <c r="IDS10" s="61"/>
      <c r="IDT10" s="61"/>
      <c r="IDU10" s="61"/>
      <c r="IDV10" s="61"/>
      <c r="IDW10" s="61"/>
      <c r="IDX10" s="61"/>
      <c r="IDY10" s="61"/>
      <c r="IDZ10" s="61"/>
      <c r="IEA10" s="61"/>
      <c r="IEB10" s="61"/>
      <c r="IEC10" s="61"/>
      <c r="IED10" s="61"/>
      <c r="IEE10" s="61"/>
      <c r="IEF10" s="61"/>
      <c r="IEG10" s="61"/>
      <c r="IEH10" s="61"/>
      <c r="IEI10" s="61"/>
      <c r="IEJ10" s="61"/>
      <c r="IEK10" s="61"/>
      <c r="IEL10" s="61"/>
      <c r="IEM10" s="61"/>
      <c r="IEN10" s="61"/>
      <c r="IEO10" s="61"/>
      <c r="IEP10" s="61"/>
      <c r="IEQ10" s="61"/>
      <c r="IER10" s="61"/>
      <c r="IES10" s="61"/>
      <c r="IET10" s="61"/>
      <c r="IEU10" s="61"/>
      <c r="IEV10" s="61"/>
      <c r="IEW10" s="61"/>
      <c r="IEX10" s="61"/>
      <c r="IEY10" s="61"/>
      <c r="IEZ10" s="61"/>
      <c r="IFA10" s="61"/>
      <c r="IFB10" s="61"/>
      <c r="IFC10" s="61"/>
      <c r="IFD10" s="61"/>
      <c r="IFE10" s="61"/>
      <c r="IFF10" s="61"/>
      <c r="IFG10" s="61"/>
      <c r="IFH10" s="61"/>
      <c r="IFI10" s="61"/>
      <c r="IFJ10" s="61"/>
      <c r="IFK10" s="61"/>
      <c r="IFL10" s="61"/>
      <c r="IFM10" s="61"/>
      <c r="IFN10" s="61"/>
      <c r="IFO10" s="61"/>
      <c r="IFP10" s="61"/>
      <c r="IFQ10" s="61"/>
      <c r="IFR10" s="61"/>
      <c r="IFS10" s="61"/>
      <c r="IFT10" s="61"/>
      <c r="IFU10" s="61"/>
      <c r="IFV10" s="61"/>
      <c r="IFW10" s="61"/>
      <c r="IFX10" s="61"/>
      <c r="IFY10" s="61"/>
      <c r="IFZ10" s="61"/>
      <c r="IGA10" s="61"/>
      <c r="IGB10" s="61"/>
      <c r="IGC10" s="61"/>
      <c r="IGD10" s="61"/>
      <c r="IGE10" s="61"/>
      <c r="IGF10" s="61"/>
      <c r="IGG10" s="61"/>
      <c r="IGH10" s="61"/>
      <c r="IGI10" s="61"/>
      <c r="IGJ10" s="61"/>
      <c r="IGK10" s="61"/>
      <c r="IGL10" s="61"/>
      <c r="IGM10" s="61"/>
      <c r="IGN10" s="61"/>
      <c r="IGO10" s="61"/>
      <c r="IGP10" s="61"/>
      <c r="IGQ10" s="61"/>
      <c r="IGR10" s="61"/>
      <c r="IGS10" s="61"/>
      <c r="IGT10" s="61"/>
      <c r="IGU10" s="61"/>
      <c r="IGV10" s="61"/>
      <c r="IGW10" s="61"/>
      <c r="IGX10" s="61"/>
      <c r="IGY10" s="61"/>
      <c r="IGZ10" s="61"/>
      <c r="IHA10" s="61"/>
      <c r="IHB10" s="61"/>
      <c r="IHC10" s="61"/>
      <c r="IHD10" s="61"/>
      <c r="IHE10" s="61"/>
      <c r="IHF10" s="61"/>
      <c r="IHG10" s="61"/>
      <c r="IHH10" s="61"/>
      <c r="IHI10" s="61"/>
      <c r="IHJ10" s="61"/>
      <c r="IHK10" s="61"/>
      <c r="IHL10" s="61"/>
      <c r="IHM10" s="61"/>
      <c r="IHN10" s="61"/>
      <c r="IHO10" s="61"/>
      <c r="IHP10" s="61"/>
      <c r="IHQ10" s="61"/>
      <c r="IHR10" s="61"/>
      <c r="IHS10" s="61"/>
      <c r="IHT10" s="61"/>
      <c r="IHU10" s="61"/>
      <c r="IHV10" s="61"/>
      <c r="IHW10" s="61"/>
      <c r="IHX10" s="61"/>
      <c r="IHY10" s="61"/>
      <c r="IHZ10" s="61"/>
      <c r="IIA10" s="61"/>
      <c r="IIB10" s="61"/>
      <c r="IIC10" s="61"/>
      <c r="IID10" s="61"/>
      <c r="IIE10" s="61"/>
      <c r="IIF10" s="61"/>
      <c r="IIG10" s="61"/>
      <c r="IIH10" s="61"/>
      <c r="III10" s="61"/>
      <c r="IIJ10" s="61"/>
      <c r="IIK10" s="61"/>
      <c r="IIL10" s="61"/>
      <c r="IIM10" s="61"/>
      <c r="IIN10" s="61"/>
      <c r="IIO10" s="61"/>
      <c r="IIP10" s="61"/>
      <c r="IIQ10" s="61"/>
      <c r="IIR10" s="61"/>
      <c r="IIS10" s="61"/>
      <c r="IIT10" s="61"/>
      <c r="IIU10" s="61"/>
      <c r="IIV10" s="61"/>
      <c r="IIW10" s="61"/>
      <c r="IIX10" s="61"/>
      <c r="IIY10" s="61"/>
      <c r="IIZ10" s="61"/>
      <c r="IJA10" s="61"/>
      <c r="IJB10" s="61"/>
      <c r="IJC10" s="61"/>
      <c r="IJD10" s="61"/>
      <c r="IJE10" s="61"/>
      <c r="IJF10" s="61"/>
      <c r="IJG10" s="61"/>
      <c r="IJH10" s="61"/>
      <c r="IJI10" s="61"/>
      <c r="IJJ10" s="61"/>
      <c r="IJK10" s="61"/>
      <c r="IJL10" s="61"/>
      <c r="IJM10" s="61"/>
      <c r="IJN10" s="61"/>
      <c r="IJO10" s="61"/>
      <c r="IJP10" s="61"/>
      <c r="IJQ10" s="61"/>
      <c r="IJR10" s="61"/>
      <c r="IJS10" s="61"/>
      <c r="IJT10" s="61"/>
      <c r="IJU10" s="61"/>
      <c r="IJV10" s="61"/>
      <c r="IJW10" s="61"/>
      <c r="IJX10" s="61"/>
      <c r="IJY10" s="61"/>
      <c r="IJZ10" s="61"/>
      <c r="IKA10" s="61"/>
      <c r="IKB10" s="61"/>
      <c r="IKC10" s="61"/>
      <c r="IKD10" s="61"/>
      <c r="IKE10" s="61"/>
      <c r="IKF10" s="61"/>
      <c r="IKG10" s="61"/>
      <c r="IKH10" s="61"/>
      <c r="IKI10" s="61"/>
      <c r="IKJ10" s="61"/>
      <c r="IKK10" s="61"/>
      <c r="IKL10" s="61"/>
      <c r="IKM10" s="61"/>
      <c r="IKN10" s="61"/>
      <c r="IKO10" s="61"/>
      <c r="IKP10" s="61"/>
      <c r="IKQ10" s="61"/>
      <c r="IKR10" s="61"/>
      <c r="IKS10" s="61"/>
      <c r="IKT10" s="61"/>
      <c r="IKU10" s="61"/>
      <c r="IKV10" s="61"/>
      <c r="IKW10" s="61"/>
      <c r="IKX10" s="61"/>
      <c r="IKY10" s="61"/>
      <c r="IKZ10" s="61"/>
      <c r="ILA10" s="61"/>
      <c r="ILB10" s="61"/>
      <c r="ILC10" s="61"/>
      <c r="ILD10" s="61"/>
      <c r="ILE10" s="61"/>
      <c r="ILF10" s="61"/>
      <c r="ILG10" s="61"/>
      <c r="ILH10" s="61"/>
      <c r="ILI10" s="61"/>
      <c r="ILJ10" s="61"/>
      <c r="ILK10" s="61"/>
      <c r="ILL10" s="61"/>
      <c r="ILM10" s="61"/>
      <c r="ILN10" s="61"/>
      <c r="ILO10" s="61"/>
      <c r="ILP10" s="61"/>
      <c r="ILQ10" s="61"/>
      <c r="ILR10" s="61"/>
      <c r="ILS10" s="61"/>
      <c r="ILT10" s="61"/>
      <c r="ILU10" s="61"/>
      <c r="ILV10" s="61"/>
      <c r="ILW10" s="61"/>
      <c r="ILX10" s="61"/>
      <c r="ILY10" s="61"/>
      <c r="ILZ10" s="61"/>
      <c r="IMA10" s="61"/>
      <c r="IMB10" s="61"/>
      <c r="IMC10" s="61"/>
      <c r="IMD10" s="61"/>
      <c r="IME10" s="61"/>
      <c r="IMF10" s="61"/>
      <c r="IMG10" s="61"/>
      <c r="IMH10" s="61"/>
      <c r="IMI10" s="61"/>
      <c r="IMJ10" s="61"/>
      <c r="IMK10" s="61"/>
      <c r="IML10" s="61"/>
      <c r="IMM10" s="61"/>
      <c r="IMN10" s="61"/>
      <c r="IMO10" s="61"/>
      <c r="IMP10" s="61"/>
      <c r="IMQ10" s="61"/>
      <c r="IMR10" s="61"/>
      <c r="IMS10" s="61"/>
      <c r="IMT10" s="61"/>
      <c r="IMU10" s="61"/>
      <c r="IMV10" s="61"/>
      <c r="IMW10" s="61"/>
      <c r="IMX10" s="61"/>
      <c r="IMY10" s="61"/>
      <c r="IMZ10" s="61"/>
      <c r="INA10" s="61"/>
      <c r="INB10" s="61"/>
      <c r="INC10" s="61"/>
      <c r="IND10" s="61"/>
      <c r="INE10" s="61"/>
      <c r="INF10" s="61"/>
      <c r="ING10" s="61"/>
      <c r="INH10" s="61"/>
      <c r="INI10" s="61"/>
      <c r="INJ10" s="61"/>
      <c r="INK10" s="61"/>
      <c r="INL10" s="61"/>
      <c r="INM10" s="61"/>
      <c r="INN10" s="61"/>
      <c r="INO10" s="61"/>
      <c r="INP10" s="61"/>
      <c r="INQ10" s="61"/>
      <c r="INR10" s="61"/>
      <c r="INS10" s="61"/>
      <c r="INT10" s="61"/>
      <c r="INU10" s="61"/>
      <c r="INV10" s="61"/>
      <c r="INW10" s="61"/>
      <c r="INX10" s="61"/>
      <c r="INY10" s="61"/>
      <c r="INZ10" s="61"/>
      <c r="IOA10" s="61"/>
      <c r="IOB10" s="61"/>
      <c r="IOC10" s="61"/>
      <c r="IOD10" s="61"/>
      <c r="IOE10" s="61"/>
      <c r="IOF10" s="61"/>
      <c r="IOG10" s="61"/>
      <c r="IOH10" s="61"/>
      <c r="IOI10" s="61"/>
      <c r="IOJ10" s="61"/>
      <c r="IOK10" s="61"/>
      <c r="IOL10" s="61"/>
      <c r="IOM10" s="61"/>
      <c r="ION10" s="61"/>
      <c r="IOO10" s="61"/>
      <c r="IOP10" s="61"/>
      <c r="IOQ10" s="61"/>
      <c r="IOR10" s="61"/>
      <c r="IOS10" s="61"/>
      <c r="IOT10" s="61"/>
      <c r="IOU10" s="61"/>
      <c r="IOV10" s="61"/>
      <c r="IOW10" s="61"/>
      <c r="IOX10" s="61"/>
      <c r="IOY10" s="61"/>
      <c r="IOZ10" s="61"/>
      <c r="IPA10" s="61"/>
      <c r="IPB10" s="61"/>
      <c r="IPC10" s="61"/>
      <c r="IPD10" s="61"/>
      <c r="IPE10" s="61"/>
      <c r="IPF10" s="61"/>
      <c r="IPG10" s="61"/>
      <c r="IPH10" s="61"/>
      <c r="IPI10" s="61"/>
      <c r="IPJ10" s="61"/>
      <c r="IPK10" s="61"/>
      <c r="IPL10" s="61"/>
      <c r="IPM10" s="61"/>
      <c r="IPN10" s="61"/>
      <c r="IPO10" s="61"/>
      <c r="IPP10" s="61"/>
      <c r="IPQ10" s="61"/>
      <c r="IPR10" s="61"/>
      <c r="IPS10" s="61"/>
      <c r="IPT10" s="61"/>
      <c r="IPU10" s="61"/>
      <c r="IPV10" s="61"/>
      <c r="IPW10" s="61"/>
      <c r="IPX10" s="61"/>
      <c r="IPY10" s="61"/>
      <c r="IPZ10" s="61"/>
      <c r="IQA10" s="61"/>
      <c r="IQB10" s="61"/>
      <c r="IQC10" s="61"/>
      <c r="IQD10" s="61"/>
      <c r="IQE10" s="61"/>
      <c r="IQF10" s="61"/>
      <c r="IQG10" s="61"/>
      <c r="IQH10" s="61"/>
      <c r="IQI10" s="61"/>
      <c r="IQJ10" s="61"/>
      <c r="IQK10" s="61"/>
      <c r="IQL10" s="61"/>
      <c r="IQM10" s="61"/>
      <c r="IQN10" s="61"/>
      <c r="IQO10" s="61"/>
      <c r="IQP10" s="61"/>
      <c r="IQQ10" s="61"/>
      <c r="IQR10" s="61"/>
      <c r="IQS10" s="61"/>
      <c r="IQT10" s="61"/>
      <c r="IQU10" s="61"/>
      <c r="IQV10" s="61"/>
      <c r="IQW10" s="61"/>
      <c r="IQX10" s="61"/>
      <c r="IQY10" s="61"/>
      <c r="IQZ10" s="61"/>
      <c r="IRA10" s="61"/>
      <c r="IRB10" s="61"/>
      <c r="IRC10" s="61"/>
      <c r="IRD10" s="61"/>
      <c r="IRE10" s="61"/>
      <c r="IRF10" s="61"/>
      <c r="IRG10" s="61"/>
      <c r="IRH10" s="61"/>
      <c r="IRI10" s="61"/>
      <c r="IRJ10" s="61"/>
      <c r="IRK10" s="61"/>
      <c r="IRL10" s="61"/>
      <c r="IRM10" s="61"/>
      <c r="IRN10" s="61"/>
      <c r="IRO10" s="61"/>
      <c r="IRP10" s="61"/>
      <c r="IRQ10" s="61"/>
      <c r="IRR10" s="61"/>
      <c r="IRS10" s="61"/>
      <c r="IRT10" s="61"/>
      <c r="IRU10" s="61"/>
      <c r="IRV10" s="61"/>
      <c r="IRW10" s="61"/>
      <c r="IRX10" s="61"/>
      <c r="IRY10" s="61"/>
      <c r="IRZ10" s="61"/>
      <c r="ISA10" s="61"/>
      <c r="ISB10" s="61"/>
      <c r="ISC10" s="61"/>
      <c r="ISD10" s="61"/>
      <c r="ISE10" s="61"/>
      <c r="ISF10" s="61"/>
      <c r="ISG10" s="61"/>
      <c r="ISH10" s="61"/>
      <c r="ISI10" s="61"/>
      <c r="ISJ10" s="61"/>
      <c r="ISK10" s="61"/>
      <c r="ISL10" s="61"/>
      <c r="ISM10" s="61"/>
      <c r="ISN10" s="61"/>
      <c r="ISO10" s="61"/>
      <c r="ISP10" s="61"/>
      <c r="ISQ10" s="61"/>
      <c r="ISR10" s="61"/>
      <c r="ISS10" s="61"/>
      <c r="IST10" s="61"/>
      <c r="ISU10" s="61"/>
      <c r="ISV10" s="61"/>
      <c r="ISW10" s="61"/>
      <c r="ISX10" s="61"/>
      <c r="ISY10" s="61"/>
      <c r="ISZ10" s="61"/>
      <c r="ITA10" s="61"/>
      <c r="ITB10" s="61"/>
      <c r="ITC10" s="61"/>
      <c r="ITD10" s="61"/>
      <c r="ITE10" s="61"/>
      <c r="ITF10" s="61"/>
      <c r="ITG10" s="61"/>
      <c r="ITH10" s="61"/>
      <c r="ITI10" s="61"/>
      <c r="ITJ10" s="61"/>
      <c r="ITK10" s="61"/>
      <c r="ITL10" s="61"/>
      <c r="ITM10" s="61"/>
      <c r="ITN10" s="61"/>
      <c r="ITO10" s="61"/>
      <c r="ITP10" s="61"/>
      <c r="ITQ10" s="61"/>
      <c r="ITR10" s="61"/>
      <c r="ITS10" s="61"/>
      <c r="ITT10" s="61"/>
      <c r="ITU10" s="61"/>
      <c r="ITV10" s="61"/>
      <c r="ITW10" s="61"/>
      <c r="ITX10" s="61"/>
      <c r="ITY10" s="61"/>
      <c r="ITZ10" s="61"/>
      <c r="IUA10" s="61"/>
      <c r="IUB10" s="61"/>
      <c r="IUC10" s="61"/>
      <c r="IUD10" s="61"/>
      <c r="IUE10" s="61"/>
      <c r="IUF10" s="61"/>
      <c r="IUG10" s="61"/>
      <c r="IUH10" s="61"/>
      <c r="IUI10" s="61"/>
      <c r="IUJ10" s="61"/>
      <c r="IUK10" s="61"/>
      <c r="IUL10" s="61"/>
      <c r="IUM10" s="61"/>
      <c r="IUN10" s="61"/>
      <c r="IUO10" s="61"/>
      <c r="IUP10" s="61"/>
      <c r="IUQ10" s="61"/>
      <c r="IUR10" s="61"/>
      <c r="IUS10" s="61"/>
      <c r="IUT10" s="61"/>
      <c r="IUU10" s="61"/>
      <c r="IUV10" s="61"/>
      <c r="IUW10" s="61"/>
      <c r="IUX10" s="61"/>
      <c r="IUY10" s="61"/>
      <c r="IUZ10" s="61"/>
      <c r="IVA10" s="61"/>
      <c r="IVB10" s="61"/>
      <c r="IVC10" s="61"/>
      <c r="IVD10" s="61"/>
      <c r="IVE10" s="61"/>
      <c r="IVF10" s="61"/>
      <c r="IVG10" s="61"/>
      <c r="IVH10" s="61"/>
      <c r="IVI10" s="61"/>
      <c r="IVJ10" s="61"/>
      <c r="IVK10" s="61"/>
      <c r="IVL10" s="61"/>
      <c r="IVM10" s="61"/>
      <c r="IVN10" s="61"/>
      <c r="IVO10" s="61"/>
      <c r="IVP10" s="61"/>
      <c r="IVQ10" s="61"/>
      <c r="IVR10" s="61"/>
      <c r="IVS10" s="61"/>
      <c r="IVT10" s="61"/>
      <c r="IVU10" s="61"/>
      <c r="IVV10" s="61"/>
      <c r="IVW10" s="61"/>
      <c r="IVX10" s="61"/>
      <c r="IVY10" s="61"/>
      <c r="IVZ10" s="61"/>
      <c r="IWA10" s="61"/>
      <c r="IWB10" s="61"/>
      <c r="IWC10" s="61"/>
      <c r="IWD10" s="61"/>
      <c r="IWE10" s="61"/>
      <c r="IWF10" s="61"/>
      <c r="IWG10" s="61"/>
      <c r="IWH10" s="61"/>
      <c r="IWI10" s="61"/>
      <c r="IWJ10" s="61"/>
      <c r="IWK10" s="61"/>
      <c r="IWL10" s="61"/>
      <c r="IWM10" s="61"/>
      <c r="IWN10" s="61"/>
      <c r="IWO10" s="61"/>
      <c r="IWP10" s="61"/>
      <c r="IWQ10" s="61"/>
      <c r="IWR10" s="61"/>
      <c r="IWS10" s="61"/>
      <c r="IWT10" s="61"/>
      <c r="IWU10" s="61"/>
      <c r="IWV10" s="61"/>
      <c r="IWW10" s="61"/>
      <c r="IWX10" s="61"/>
      <c r="IWY10" s="61"/>
      <c r="IWZ10" s="61"/>
      <c r="IXA10" s="61"/>
      <c r="IXB10" s="61"/>
      <c r="IXC10" s="61"/>
      <c r="IXD10" s="61"/>
      <c r="IXE10" s="61"/>
      <c r="IXF10" s="61"/>
      <c r="IXG10" s="61"/>
      <c r="IXH10" s="61"/>
      <c r="IXI10" s="61"/>
      <c r="IXJ10" s="61"/>
      <c r="IXK10" s="61"/>
      <c r="IXL10" s="61"/>
      <c r="IXM10" s="61"/>
      <c r="IXN10" s="61"/>
      <c r="IXO10" s="61"/>
      <c r="IXP10" s="61"/>
      <c r="IXQ10" s="61"/>
      <c r="IXR10" s="61"/>
      <c r="IXS10" s="61"/>
      <c r="IXT10" s="61"/>
      <c r="IXU10" s="61"/>
      <c r="IXV10" s="61"/>
      <c r="IXW10" s="61"/>
      <c r="IXX10" s="61"/>
      <c r="IXY10" s="61"/>
      <c r="IXZ10" s="61"/>
      <c r="IYA10" s="61"/>
      <c r="IYB10" s="61"/>
      <c r="IYC10" s="61"/>
      <c r="IYD10" s="61"/>
      <c r="IYE10" s="61"/>
      <c r="IYF10" s="61"/>
      <c r="IYG10" s="61"/>
      <c r="IYH10" s="61"/>
      <c r="IYI10" s="61"/>
      <c r="IYJ10" s="61"/>
      <c r="IYK10" s="61"/>
      <c r="IYL10" s="61"/>
      <c r="IYM10" s="61"/>
      <c r="IYN10" s="61"/>
      <c r="IYO10" s="61"/>
      <c r="IYP10" s="61"/>
      <c r="IYQ10" s="61"/>
      <c r="IYR10" s="61"/>
      <c r="IYS10" s="61"/>
      <c r="IYT10" s="61"/>
      <c r="IYU10" s="61"/>
      <c r="IYV10" s="61"/>
      <c r="IYW10" s="61"/>
      <c r="IYX10" s="61"/>
      <c r="IYY10" s="61"/>
      <c r="IYZ10" s="61"/>
      <c r="IZA10" s="61"/>
      <c r="IZB10" s="61"/>
      <c r="IZC10" s="61"/>
      <c r="IZD10" s="61"/>
      <c r="IZE10" s="61"/>
      <c r="IZF10" s="61"/>
      <c r="IZG10" s="61"/>
      <c r="IZH10" s="61"/>
      <c r="IZI10" s="61"/>
      <c r="IZJ10" s="61"/>
      <c r="IZK10" s="61"/>
      <c r="IZL10" s="61"/>
      <c r="IZM10" s="61"/>
      <c r="IZN10" s="61"/>
      <c r="IZO10" s="61"/>
      <c r="IZP10" s="61"/>
      <c r="IZQ10" s="61"/>
      <c r="IZR10" s="61"/>
      <c r="IZS10" s="61"/>
      <c r="IZT10" s="61"/>
      <c r="IZU10" s="61"/>
      <c r="IZV10" s="61"/>
      <c r="IZW10" s="61"/>
      <c r="IZX10" s="61"/>
      <c r="IZY10" s="61"/>
      <c r="IZZ10" s="61"/>
      <c r="JAA10" s="61"/>
      <c r="JAB10" s="61"/>
      <c r="JAC10" s="61"/>
      <c r="JAD10" s="61"/>
      <c r="JAE10" s="61"/>
      <c r="JAF10" s="61"/>
      <c r="JAG10" s="61"/>
      <c r="JAH10" s="61"/>
      <c r="JAI10" s="61"/>
      <c r="JAJ10" s="61"/>
      <c r="JAK10" s="61"/>
      <c r="JAL10" s="61"/>
      <c r="JAM10" s="61"/>
      <c r="JAN10" s="61"/>
      <c r="JAO10" s="61"/>
      <c r="JAP10" s="61"/>
      <c r="JAQ10" s="61"/>
      <c r="JAR10" s="61"/>
      <c r="JAS10" s="61"/>
      <c r="JAT10" s="61"/>
      <c r="JAU10" s="61"/>
      <c r="JAV10" s="61"/>
      <c r="JAW10" s="61"/>
      <c r="JAX10" s="61"/>
      <c r="JAY10" s="61"/>
      <c r="JAZ10" s="61"/>
      <c r="JBA10" s="61"/>
      <c r="JBB10" s="61"/>
      <c r="JBC10" s="61"/>
      <c r="JBD10" s="61"/>
      <c r="JBE10" s="61"/>
      <c r="JBF10" s="61"/>
      <c r="JBG10" s="61"/>
      <c r="JBH10" s="61"/>
      <c r="JBI10" s="61"/>
      <c r="JBJ10" s="61"/>
      <c r="JBK10" s="61"/>
      <c r="JBL10" s="61"/>
      <c r="JBM10" s="61"/>
      <c r="JBN10" s="61"/>
      <c r="JBO10" s="61"/>
      <c r="JBP10" s="61"/>
      <c r="JBQ10" s="61"/>
      <c r="JBR10" s="61"/>
      <c r="JBS10" s="61"/>
      <c r="JBT10" s="61"/>
      <c r="JBU10" s="61"/>
      <c r="JBV10" s="61"/>
      <c r="JBW10" s="61"/>
      <c r="JBX10" s="61"/>
      <c r="JBY10" s="61"/>
      <c r="JBZ10" s="61"/>
      <c r="JCA10" s="61"/>
      <c r="JCB10" s="61"/>
      <c r="JCC10" s="61"/>
      <c r="JCD10" s="61"/>
      <c r="JCE10" s="61"/>
      <c r="JCF10" s="61"/>
      <c r="JCG10" s="61"/>
      <c r="JCH10" s="61"/>
      <c r="JCI10" s="61"/>
      <c r="JCJ10" s="61"/>
      <c r="JCK10" s="61"/>
      <c r="JCL10" s="61"/>
      <c r="JCM10" s="61"/>
      <c r="JCN10" s="61"/>
      <c r="JCO10" s="61"/>
      <c r="JCP10" s="61"/>
      <c r="JCQ10" s="61"/>
      <c r="JCR10" s="61"/>
      <c r="JCS10" s="61"/>
      <c r="JCT10" s="61"/>
      <c r="JCU10" s="61"/>
      <c r="JCV10" s="61"/>
      <c r="JCW10" s="61"/>
      <c r="JCX10" s="61"/>
      <c r="JCY10" s="61"/>
      <c r="JCZ10" s="61"/>
      <c r="JDA10" s="61"/>
      <c r="JDB10" s="61"/>
      <c r="JDC10" s="61"/>
      <c r="JDD10" s="61"/>
      <c r="JDE10" s="61"/>
      <c r="JDF10" s="61"/>
      <c r="JDG10" s="61"/>
      <c r="JDH10" s="61"/>
      <c r="JDI10" s="61"/>
      <c r="JDJ10" s="61"/>
      <c r="JDK10" s="61"/>
      <c r="JDL10" s="61"/>
      <c r="JDM10" s="61"/>
      <c r="JDN10" s="61"/>
      <c r="JDO10" s="61"/>
      <c r="JDP10" s="61"/>
      <c r="JDQ10" s="61"/>
      <c r="JDR10" s="61"/>
      <c r="JDS10" s="61"/>
      <c r="JDT10" s="61"/>
      <c r="JDU10" s="61"/>
      <c r="JDV10" s="61"/>
      <c r="JDW10" s="61"/>
      <c r="JDX10" s="61"/>
      <c r="JDY10" s="61"/>
      <c r="JDZ10" s="61"/>
      <c r="JEA10" s="61"/>
      <c r="JEB10" s="61"/>
      <c r="JEC10" s="61"/>
      <c r="JED10" s="61"/>
      <c r="JEE10" s="61"/>
      <c r="JEF10" s="61"/>
      <c r="JEG10" s="61"/>
      <c r="JEH10" s="61"/>
      <c r="JEI10" s="61"/>
      <c r="JEJ10" s="61"/>
      <c r="JEK10" s="61"/>
      <c r="JEL10" s="61"/>
      <c r="JEM10" s="61"/>
      <c r="JEN10" s="61"/>
      <c r="JEO10" s="61"/>
      <c r="JEP10" s="61"/>
      <c r="JEQ10" s="61"/>
      <c r="JER10" s="61"/>
      <c r="JES10" s="61"/>
      <c r="JET10" s="61"/>
      <c r="JEU10" s="61"/>
      <c r="JEV10" s="61"/>
      <c r="JEW10" s="61"/>
      <c r="JEX10" s="61"/>
      <c r="JEY10" s="61"/>
      <c r="JEZ10" s="61"/>
      <c r="JFA10" s="61"/>
      <c r="JFB10" s="61"/>
      <c r="JFC10" s="61"/>
      <c r="JFD10" s="61"/>
      <c r="JFE10" s="61"/>
      <c r="JFF10" s="61"/>
      <c r="JFG10" s="61"/>
      <c r="JFH10" s="61"/>
      <c r="JFI10" s="61"/>
      <c r="JFJ10" s="61"/>
      <c r="JFK10" s="61"/>
      <c r="JFL10" s="61"/>
      <c r="JFM10" s="61"/>
      <c r="JFN10" s="61"/>
      <c r="JFO10" s="61"/>
      <c r="JFP10" s="61"/>
      <c r="JFQ10" s="61"/>
      <c r="JFR10" s="61"/>
      <c r="JFS10" s="61"/>
      <c r="JFT10" s="61"/>
      <c r="JFU10" s="61"/>
      <c r="JFV10" s="61"/>
      <c r="JFW10" s="61"/>
      <c r="JFX10" s="61"/>
      <c r="JFY10" s="61"/>
      <c r="JFZ10" s="61"/>
      <c r="JGA10" s="61"/>
      <c r="JGB10" s="61"/>
      <c r="JGC10" s="61"/>
      <c r="JGD10" s="61"/>
      <c r="JGE10" s="61"/>
      <c r="JGF10" s="61"/>
      <c r="JGG10" s="61"/>
      <c r="JGH10" s="61"/>
      <c r="JGI10" s="61"/>
      <c r="JGJ10" s="61"/>
      <c r="JGK10" s="61"/>
      <c r="JGL10" s="61"/>
      <c r="JGM10" s="61"/>
      <c r="JGN10" s="61"/>
      <c r="JGO10" s="61"/>
      <c r="JGP10" s="61"/>
      <c r="JGQ10" s="61"/>
      <c r="JGR10" s="61"/>
      <c r="JGS10" s="61"/>
      <c r="JGT10" s="61"/>
      <c r="JGU10" s="61"/>
      <c r="JGV10" s="61"/>
      <c r="JGW10" s="61"/>
      <c r="JGX10" s="61"/>
      <c r="JGY10" s="61"/>
      <c r="JGZ10" s="61"/>
      <c r="JHA10" s="61"/>
      <c r="JHB10" s="61"/>
      <c r="JHC10" s="61"/>
      <c r="JHD10" s="61"/>
      <c r="JHE10" s="61"/>
      <c r="JHF10" s="61"/>
      <c r="JHG10" s="61"/>
      <c r="JHH10" s="61"/>
      <c r="JHI10" s="61"/>
      <c r="JHJ10" s="61"/>
      <c r="JHK10" s="61"/>
      <c r="JHL10" s="61"/>
      <c r="JHM10" s="61"/>
      <c r="JHN10" s="61"/>
      <c r="JHO10" s="61"/>
      <c r="JHP10" s="61"/>
      <c r="JHQ10" s="61"/>
      <c r="JHR10" s="61"/>
      <c r="JHS10" s="61"/>
      <c r="JHT10" s="61"/>
      <c r="JHU10" s="61"/>
      <c r="JHV10" s="61"/>
      <c r="JHW10" s="61"/>
      <c r="JHX10" s="61"/>
      <c r="JHY10" s="61"/>
      <c r="JHZ10" s="61"/>
      <c r="JIA10" s="61"/>
      <c r="JIB10" s="61"/>
      <c r="JIC10" s="61"/>
      <c r="JID10" s="61"/>
      <c r="JIE10" s="61"/>
      <c r="JIF10" s="61"/>
      <c r="JIG10" s="61"/>
      <c r="JIH10" s="61"/>
      <c r="JII10" s="61"/>
      <c r="JIJ10" s="61"/>
      <c r="JIK10" s="61"/>
      <c r="JIL10" s="61"/>
      <c r="JIM10" s="61"/>
      <c r="JIN10" s="61"/>
      <c r="JIO10" s="61"/>
      <c r="JIP10" s="61"/>
      <c r="JIQ10" s="61"/>
      <c r="JIR10" s="61"/>
      <c r="JIS10" s="61"/>
      <c r="JIT10" s="61"/>
      <c r="JIU10" s="61"/>
      <c r="JIV10" s="61"/>
      <c r="JIW10" s="61"/>
      <c r="JIX10" s="61"/>
      <c r="JIY10" s="61"/>
      <c r="JIZ10" s="61"/>
      <c r="JJA10" s="61"/>
      <c r="JJB10" s="61"/>
      <c r="JJC10" s="61"/>
      <c r="JJD10" s="61"/>
      <c r="JJE10" s="61"/>
      <c r="JJF10" s="61"/>
      <c r="JJG10" s="61"/>
      <c r="JJH10" s="61"/>
      <c r="JJI10" s="61"/>
      <c r="JJJ10" s="61"/>
      <c r="JJK10" s="61"/>
      <c r="JJL10" s="61"/>
      <c r="JJM10" s="61"/>
      <c r="JJN10" s="61"/>
      <c r="JJO10" s="61"/>
      <c r="JJP10" s="61"/>
      <c r="JJQ10" s="61"/>
      <c r="JJR10" s="61"/>
      <c r="JJS10" s="61"/>
      <c r="JJT10" s="61"/>
      <c r="JJU10" s="61"/>
      <c r="JJV10" s="61"/>
      <c r="JJW10" s="61"/>
      <c r="JJX10" s="61"/>
      <c r="JJY10" s="61"/>
      <c r="JJZ10" s="61"/>
      <c r="JKA10" s="61"/>
      <c r="JKB10" s="61"/>
      <c r="JKC10" s="61"/>
      <c r="JKD10" s="61"/>
      <c r="JKE10" s="61"/>
      <c r="JKF10" s="61"/>
      <c r="JKG10" s="61"/>
      <c r="JKH10" s="61"/>
      <c r="JKI10" s="61"/>
      <c r="JKJ10" s="61"/>
      <c r="JKK10" s="61"/>
      <c r="JKL10" s="61"/>
      <c r="JKM10" s="61"/>
      <c r="JKN10" s="61"/>
      <c r="JKO10" s="61"/>
      <c r="JKP10" s="61"/>
      <c r="JKQ10" s="61"/>
      <c r="JKR10" s="61"/>
      <c r="JKS10" s="61"/>
      <c r="JKT10" s="61"/>
      <c r="JKU10" s="61"/>
      <c r="JKV10" s="61"/>
      <c r="JKW10" s="61"/>
      <c r="JKX10" s="61"/>
      <c r="JKY10" s="61"/>
      <c r="JKZ10" s="61"/>
      <c r="JLA10" s="61"/>
      <c r="JLB10" s="61"/>
      <c r="JLC10" s="61"/>
      <c r="JLD10" s="61"/>
      <c r="JLE10" s="61"/>
      <c r="JLF10" s="61"/>
      <c r="JLG10" s="61"/>
      <c r="JLH10" s="61"/>
      <c r="JLI10" s="61"/>
      <c r="JLJ10" s="61"/>
      <c r="JLK10" s="61"/>
      <c r="JLL10" s="61"/>
      <c r="JLM10" s="61"/>
      <c r="JLN10" s="61"/>
      <c r="JLO10" s="61"/>
      <c r="JLP10" s="61"/>
      <c r="JLQ10" s="61"/>
      <c r="JLR10" s="61"/>
      <c r="JLS10" s="61"/>
      <c r="JLT10" s="61"/>
      <c r="JLU10" s="61"/>
      <c r="JLV10" s="61"/>
      <c r="JLW10" s="61"/>
      <c r="JLX10" s="61"/>
      <c r="JLY10" s="61"/>
      <c r="JLZ10" s="61"/>
      <c r="JMA10" s="61"/>
      <c r="JMB10" s="61"/>
      <c r="JMC10" s="61"/>
      <c r="JMD10" s="61"/>
      <c r="JME10" s="61"/>
      <c r="JMF10" s="61"/>
      <c r="JMG10" s="61"/>
      <c r="JMH10" s="61"/>
      <c r="JMI10" s="61"/>
      <c r="JMJ10" s="61"/>
      <c r="JMK10" s="61"/>
      <c r="JML10" s="61"/>
      <c r="JMM10" s="61"/>
      <c r="JMN10" s="61"/>
      <c r="JMO10" s="61"/>
      <c r="JMP10" s="61"/>
      <c r="JMQ10" s="61"/>
      <c r="JMR10" s="61"/>
      <c r="JMS10" s="61"/>
      <c r="JMT10" s="61"/>
      <c r="JMU10" s="61"/>
      <c r="JMV10" s="61"/>
      <c r="JMW10" s="61"/>
      <c r="JMX10" s="61"/>
      <c r="JMY10" s="61"/>
      <c r="JMZ10" s="61"/>
      <c r="JNA10" s="61"/>
      <c r="JNB10" s="61"/>
      <c r="JNC10" s="61"/>
      <c r="JND10" s="61"/>
      <c r="JNE10" s="61"/>
      <c r="JNF10" s="61"/>
      <c r="JNG10" s="61"/>
      <c r="JNH10" s="61"/>
      <c r="JNI10" s="61"/>
      <c r="JNJ10" s="61"/>
      <c r="JNK10" s="61"/>
      <c r="JNL10" s="61"/>
      <c r="JNM10" s="61"/>
      <c r="JNN10" s="61"/>
      <c r="JNO10" s="61"/>
      <c r="JNP10" s="61"/>
      <c r="JNQ10" s="61"/>
      <c r="JNR10" s="61"/>
      <c r="JNS10" s="61"/>
      <c r="JNT10" s="61"/>
      <c r="JNU10" s="61"/>
      <c r="JNV10" s="61"/>
      <c r="JNW10" s="61"/>
      <c r="JNX10" s="61"/>
      <c r="JNY10" s="61"/>
      <c r="JNZ10" s="61"/>
      <c r="JOA10" s="61"/>
      <c r="JOB10" s="61"/>
      <c r="JOC10" s="61"/>
      <c r="JOD10" s="61"/>
      <c r="JOE10" s="61"/>
      <c r="JOF10" s="61"/>
      <c r="JOG10" s="61"/>
      <c r="JOH10" s="61"/>
      <c r="JOI10" s="61"/>
      <c r="JOJ10" s="61"/>
      <c r="JOK10" s="61"/>
      <c r="JOL10" s="61"/>
      <c r="JOM10" s="61"/>
      <c r="JON10" s="61"/>
      <c r="JOO10" s="61"/>
      <c r="JOP10" s="61"/>
      <c r="JOQ10" s="61"/>
      <c r="JOR10" s="61"/>
      <c r="JOS10" s="61"/>
      <c r="JOT10" s="61"/>
      <c r="JOU10" s="61"/>
      <c r="JOV10" s="61"/>
      <c r="JOW10" s="61"/>
      <c r="JOX10" s="61"/>
      <c r="JOY10" s="61"/>
      <c r="JOZ10" s="61"/>
      <c r="JPA10" s="61"/>
      <c r="JPB10" s="61"/>
      <c r="JPC10" s="61"/>
      <c r="JPD10" s="61"/>
      <c r="JPE10" s="61"/>
      <c r="JPF10" s="61"/>
      <c r="JPG10" s="61"/>
      <c r="JPH10" s="61"/>
      <c r="JPI10" s="61"/>
      <c r="JPJ10" s="61"/>
      <c r="JPK10" s="61"/>
      <c r="JPL10" s="61"/>
      <c r="JPM10" s="61"/>
      <c r="JPN10" s="61"/>
      <c r="JPO10" s="61"/>
      <c r="JPP10" s="61"/>
      <c r="JPQ10" s="61"/>
      <c r="JPR10" s="61"/>
      <c r="JPS10" s="61"/>
      <c r="JPT10" s="61"/>
      <c r="JPU10" s="61"/>
      <c r="JPV10" s="61"/>
      <c r="JPW10" s="61"/>
      <c r="JPX10" s="61"/>
      <c r="JPY10" s="61"/>
      <c r="JPZ10" s="61"/>
      <c r="JQA10" s="61"/>
      <c r="JQB10" s="61"/>
      <c r="JQC10" s="61"/>
      <c r="JQD10" s="61"/>
      <c r="JQE10" s="61"/>
      <c r="JQF10" s="61"/>
      <c r="JQG10" s="61"/>
      <c r="JQH10" s="61"/>
      <c r="JQI10" s="61"/>
      <c r="JQJ10" s="61"/>
      <c r="JQK10" s="61"/>
      <c r="JQL10" s="61"/>
      <c r="JQM10" s="61"/>
      <c r="JQN10" s="61"/>
      <c r="JQO10" s="61"/>
      <c r="JQP10" s="61"/>
      <c r="JQQ10" s="61"/>
      <c r="JQR10" s="61"/>
      <c r="JQS10" s="61"/>
      <c r="JQT10" s="61"/>
      <c r="JQU10" s="61"/>
      <c r="JQV10" s="61"/>
      <c r="JQW10" s="61"/>
      <c r="JQX10" s="61"/>
      <c r="JQY10" s="61"/>
      <c r="JQZ10" s="61"/>
      <c r="JRA10" s="61"/>
      <c r="JRB10" s="61"/>
      <c r="JRC10" s="61"/>
      <c r="JRD10" s="61"/>
      <c r="JRE10" s="61"/>
      <c r="JRF10" s="61"/>
      <c r="JRG10" s="61"/>
      <c r="JRH10" s="61"/>
      <c r="JRI10" s="61"/>
      <c r="JRJ10" s="61"/>
      <c r="JRK10" s="61"/>
      <c r="JRL10" s="61"/>
      <c r="JRM10" s="61"/>
      <c r="JRN10" s="61"/>
      <c r="JRO10" s="61"/>
      <c r="JRP10" s="61"/>
      <c r="JRQ10" s="61"/>
      <c r="JRR10" s="61"/>
      <c r="JRS10" s="61"/>
      <c r="JRT10" s="61"/>
      <c r="JRU10" s="61"/>
      <c r="JRV10" s="61"/>
      <c r="JRW10" s="61"/>
      <c r="JRX10" s="61"/>
      <c r="JRY10" s="61"/>
      <c r="JRZ10" s="61"/>
      <c r="JSA10" s="61"/>
      <c r="JSB10" s="61"/>
      <c r="JSC10" s="61"/>
      <c r="JSD10" s="61"/>
      <c r="JSE10" s="61"/>
      <c r="JSF10" s="61"/>
      <c r="JSG10" s="61"/>
      <c r="JSH10" s="61"/>
      <c r="JSI10" s="61"/>
      <c r="JSJ10" s="61"/>
      <c r="JSK10" s="61"/>
      <c r="JSL10" s="61"/>
      <c r="JSM10" s="61"/>
      <c r="JSN10" s="61"/>
      <c r="JSO10" s="61"/>
      <c r="JSP10" s="61"/>
      <c r="JSQ10" s="61"/>
      <c r="JSR10" s="61"/>
      <c r="JSS10" s="61"/>
      <c r="JST10" s="61"/>
      <c r="JSU10" s="61"/>
      <c r="JSV10" s="61"/>
      <c r="JSW10" s="61"/>
      <c r="JSX10" s="61"/>
      <c r="JSY10" s="61"/>
      <c r="JSZ10" s="61"/>
      <c r="JTA10" s="61"/>
      <c r="JTB10" s="61"/>
      <c r="JTC10" s="61"/>
      <c r="JTD10" s="61"/>
      <c r="JTE10" s="61"/>
      <c r="JTF10" s="61"/>
      <c r="JTG10" s="61"/>
      <c r="JTH10" s="61"/>
      <c r="JTI10" s="61"/>
      <c r="JTJ10" s="61"/>
      <c r="JTK10" s="61"/>
      <c r="JTL10" s="61"/>
      <c r="JTM10" s="61"/>
      <c r="JTN10" s="61"/>
      <c r="JTO10" s="61"/>
      <c r="JTP10" s="61"/>
      <c r="JTQ10" s="61"/>
      <c r="JTR10" s="61"/>
      <c r="JTS10" s="61"/>
      <c r="JTT10" s="61"/>
      <c r="JTU10" s="61"/>
      <c r="JTV10" s="61"/>
      <c r="JTW10" s="61"/>
      <c r="JTX10" s="61"/>
      <c r="JTY10" s="61"/>
      <c r="JTZ10" s="61"/>
      <c r="JUA10" s="61"/>
      <c r="JUB10" s="61"/>
      <c r="JUC10" s="61"/>
      <c r="JUD10" s="61"/>
      <c r="JUE10" s="61"/>
      <c r="JUF10" s="61"/>
      <c r="JUG10" s="61"/>
      <c r="JUH10" s="61"/>
      <c r="JUI10" s="61"/>
      <c r="JUJ10" s="61"/>
      <c r="JUK10" s="61"/>
      <c r="JUL10" s="61"/>
      <c r="JUM10" s="61"/>
      <c r="JUN10" s="61"/>
      <c r="JUO10" s="61"/>
      <c r="JUP10" s="61"/>
      <c r="JUQ10" s="61"/>
      <c r="JUR10" s="61"/>
      <c r="JUS10" s="61"/>
      <c r="JUT10" s="61"/>
      <c r="JUU10" s="61"/>
      <c r="JUV10" s="61"/>
      <c r="JUW10" s="61"/>
      <c r="JUX10" s="61"/>
      <c r="JUY10" s="61"/>
      <c r="JUZ10" s="61"/>
      <c r="JVA10" s="61"/>
      <c r="JVB10" s="61"/>
      <c r="JVC10" s="61"/>
      <c r="JVD10" s="61"/>
      <c r="JVE10" s="61"/>
      <c r="JVF10" s="61"/>
      <c r="JVG10" s="61"/>
      <c r="JVH10" s="61"/>
      <c r="JVI10" s="61"/>
      <c r="JVJ10" s="61"/>
      <c r="JVK10" s="61"/>
      <c r="JVL10" s="61"/>
      <c r="JVM10" s="61"/>
      <c r="JVN10" s="61"/>
      <c r="JVO10" s="61"/>
      <c r="JVP10" s="61"/>
      <c r="JVQ10" s="61"/>
      <c r="JVR10" s="61"/>
      <c r="JVS10" s="61"/>
      <c r="JVT10" s="61"/>
      <c r="JVU10" s="61"/>
      <c r="JVV10" s="61"/>
      <c r="JVW10" s="61"/>
      <c r="JVX10" s="61"/>
      <c r="JVY10" s="61"/>
      <c r="JVZ10" s="61"/>
      <c r="JWA10" s="61"/>
      <c r="JWB10" s="61"/>
      <c r="JWC10" s="61"/>
      <c r="JWD10" s="61"/>
      <c r="JWE10" s="61"/>
      <c r="JWF10" s="61"/>
      <c r="JWG10" s="61"/>
      <c r="JWH10" s="61"/>
      <c r="JWI10" s="61"/>
      <c r="JWJ10" s="61"/>
      <c r="JWK10" s="61"/>
      <c r="JWL10" s="61"/>
      <c r="JWM10" s="61"/>
      <c r="JWN10" s="61"/>
      <c r="JWO10" s="61"/>
      <c r="JWP10" s="61"/>
      <c r="JWQ10" s="61"/>
      <c r="JWR10" s="61"/>
      <c r="JWS10" s="61"/>
      <c r="JWT10" s="61"/>
      <c r="JWU10" s="61"/>
      <c r="JWV10" s="61"/>
      <c r="JWW10" s="61"/>
      <c r="JWX10" s="61"/>
      <c r="JWY10" s="61"/>
      <c r="JWZ10" s="61"/>
      <c r="JXA10" s="61"/>
      <c r="JXB10" s="61"/>
      <c r="JXC10" s="61"/>
      <c r="JXD10" s="61"/>
      <c r="JXE10" s="61"/>
      <c r="JXF10" s="61"/>
      <c r="JXG10" s="61"/>
      <c r="JXH10" s="61"/>
      <c r="JXI10" s="61"/>
      <c r="JXJ10" s="61"/>
      <c r="JXK10" s="61"/>
      <c r="JXL10" s="61"/>
      <c r="JXM10" s="61"/>
      <c r="JXN10" s="61"/>
      <c r="JXO10" s="61"/>
      <c r="JXP10" s="61"/>
      <c r="JXQ10" s="61"/>
      <c r="JXR10" s="61"/>
      <c r="JXS10" s="61"/>
      <c r="JXT10" s="61"/>
      <c r="JXU10" s="61"/>
      <c r="JXV10" s="61"/>
      <c r="JXW10" s="61"/>
      <c r="JXX10" s="61"/>
      <c r="JXY10" s="61"/>
      <c r="JXZ10" s="61"/>
      <c r="JYA10" s="61"/>
      <c r="JYB10" s="61"/>
      <c r="JYC10" s="61"/>
      <c r="JYD10" s="61"/>
      <c r="JYE10" s="61"/>
      <c r="JYF10" s="61"/>
      <c r="JYG10" s="61"/>
      <c r="JYH10" s="61"/>
      <c r="JYI10" s="61"/>
      <c r="JYJ10" s="61"/>
      <c r="JYK10" s="61"/>
      <c r="JYL10" s="61"/>
      <c r="JYM10" s="61"/>
      <c r="JYN10" s="61"/>
      <c r="JYO10" s="61"/>
      <c r="JYP10" s="61"/>
      <c r="JYQ10" s="61"/>
      <c r="JYR10" s="61"/>
      <c r="JYS10" s="61"/>
      <c r="JYT10" s="61"/>
      <c r="JYU10" s="61"/>
      <c r="JYV10" s="61"/>
      <c r="JYW10" s="61"/>
      <c r="JYX10" s="61"/>
      <c r="JYY10" s="61"/>
      <c r="JYZ10" s="61"/>
      <c r="JZA10" s="61"/>
      <c r="JZB10" s="61"/>
      <c r="JZC10" s="61"/>
      <c r="JZD10" s="61"/>
      <c r="JZE10" s="61"/>
      <c r="JZF10" s="61"/>
      <c r="JZG10" s="61"/>
      <c r="JZH10" s="61"/>
      <c r="JZI10" s="61"/>
      <c r="JZJ10" s="61"/>
      <c r="JZK10" s="61"/>
      <c r="JZL10" s="61"/>
      <c r="JZM10" s="61"/>
      <c r="JZN10" s="61"/>
      <c r="JZO10" s="61"/>
      <c r="JZP10" s="61"/>
      <c r="JZQ10" s="61"/>
      <c r="JZR10" s="61"/>
      <c r="JZS10" s="61"/>
      <c r="JZT10" s="61"/>
      <c r="JZU10" s="61"/>
      <c r="JZV10" s="61"/>
      <c r="JZW10" s="61"/>
      <c r="JZX10" s="61"/>
      <c r="JZY10" s="61"/>
      <c r="JZZ10" s="61"/>
      <c r="KAA10" s="61"/>
      <c r="KAB10" s="61"/>
      <c r="KAC10" s="61"/>
      <c r="KAD10" s="61"/>
      <c r="KAE10" s="61"/>
      <c r="KAF10" s="61"/>
      <c r="KAG10" s="61"/>
      <c r="KAH10" s="61"/>
      <c r="KAI10" s="61"/>
      <c r="KAJ10" s="61"/>
      <c r="KAK10" s="61"/>
      <c r="KAL10" s="61"/>
      <c r="KAM10" s="61"/>
      <c r="KAN10" s="61"/>
      <c r="KAO10" s="61"/>
      <c r="KAP10" s="61"/>
      <c r="KAQ10" s="61"/>
      <c r="KAR10" s="61"/>
      <c r="KAS10" s="61"/>
      <c r="KAT10" s="61"/>
      <c r="KAU10" s="61"/>
      <c r="KAV10" s="61"/>
      <c r="KAW10" s="61"/>
      <c r="KAX10" s="61"/>
      <c r="KAY10" s="61"/>
      <c r="KAZ10" s="61"/>
      <c r="KBA10" s="61"/>
      <c r="KBB10" s="61"/>
      <c r="KBC10" s="61"/>
      <c r="KBD10" s="61"/>
      <c r="KBE10" s="61"/>
      <c r="KBF10" s="61"/>
      <c r="KBG10" s="61"/>
      <c r="KBH10" s="61"/>
      <c r="KBI10" s="61"/>
      <c r="KBJ10" s="61"/>
      <c r="KBK10" s="61"/>
      <c r="KBL10" s="61"/>
      <c r="KBM10" s="61"/>
      <c r="KBN10" s="61"/>
      <c r="KBO10" s="61"/>
      <c r="KBP10" s="61"/>
      <c r="KBQ10" s="61"/>
      <c r="KBR10" s="61"/>
      <c r="KBS10" s="61"/>
      <c r="KBT10" s="61"/>
      <c r="KBU10" s="61"/>
      <c r="KBV10" s="61"/>
      <c r="KBW10" s="61"/>
      <c r="KBX10" s="61"/>
      <c r="KBY10" s="61"/>
      <c r="KBZ10" s="61"/>
      <c r="KCA10" s="61"/>
      <c r="KCB10" s="61"/>
      <c r="KCC10" s="61"/>
      <c r="KCD10" s="61"/>
      <c r="KCE10" s="61"/>
      <c r="KCF10" s="61"/>
      <c r="KCG10" s="61"/>
      <c r="KCH10" s="61"/>
      <c r="KCI10" s="61"/>
      <c r="KCJ10" s="61"/>
      <c r="KCK10" s="61"/>
      <c r="KCL10" s="61"/>
      <c r="KCM10" s="61"/>
      <c r="KCN10" s="61"/>
      <c r="KCO10" s="61"/>
      <c r="KCP10" s="61"/>
      <c r="KCQ10" s="61"/>
      <c r="KCR10" s="61"/>
      <c r="KCS10" s="61"/>
      <c r="KCT10" s="61"/>
      <c r="KCU10" s="61"/>
      <c r="KCV10" s="61"/>
      <c r="KCW10" s="61"/>
      <c r="KCX10" s="61"/>
      <c r="KCY10" s="61"/>
      <c r="KCZ10" s="61"/>
      <c r="KDA10" s="61"/>
      <c r="KDB10" s="61"/>
      <c r="KDC10" s="61"/>
      <c r="KDD10" s="61"/>
      <c r="KDE10" s="61"/>
      <c r="KDF10" s="61"/>
      <c r="KDG10" s="61"/>
      <c r="KDH10" s="61"/>
      <c r="KDI10" s="61"/>
      <c r="KDJ10" s="61"/>
      <c r="KDK10" s="61"/>
      <c r="KDL10" s="61"/>
      <c r="KDM10" s="61"/>
      <c r="KDN10" s="61"/>
      <c r="KDO10" s="61"/>
      <c r="KDP10" s="61"/>
      <c r="KDQ10" s="61"/>
      <c r="KDR10" s="61"/>
      <c r="KDS10" s="61"/>
      <c r="KDT10" s="61"/>
      <c r="KDU10" s="61"/>
      <c r="KDV10" s="61"/>
      <c r="KDW10" s="61"/>
      <c r="KDX10" s="61"/>
      <c r="KDY10" s="61"/>
      <c r="KDZ10" s="61"/>
      <c r="KEA10" s="61"/>
      <c r="KEB10" s="61"/>
      <c r="KEC10" s="61"/>
      <c r="KED10" s="61"/>
      <c r="KEE10" s="61"/>
      <c r="KEF10" s="61"/>
      <c r="KEG10" s="61"/>
      <c r="KEH10" s="61"/>
      <c r="KEI10" s="61"/>
      <c r="KEJ10" s="61"/>
      <c r="KEK10" s="61"/>
      <c r="KEL10" s="61"/>
      <c r="KEM10" s="61"/>
      <c r="KEN10" s="61"/>
      <c r="KEO10" s="61"/>
      <c r="KEP10" s="61"/>
      <c r="KEQ10" s="61"/>
      <c r="KER10" s="61"/>
      <c r="KES10" s="61"/>
      <c r="KET10" s="61"/>
      <c r="KEU10" s="61"/>
      <c r="KEV10" s="61"/>
      <c r="KEW10" s="61"/>
      <c r="KEX10" s="61"/>
      <c r="KEY10" s="61"/>
      <c r="KEZ10" s="61"/>
      <c r="KFA10" s="61"/>
      <c r="KFB10" s="61"/>
      <c r="KFC10" s="61"/>
      <c r="KFD10" s="61"/>
      <c r="KFE10" s="61"/>
      <c r="KFF10" s="61"/>
      <c r="KFG10" s="61"/>
      <c r="KFH10" s="61"/>
      <c r="KFI10" s="61"/>
      <c r="KFJ10" s="61"/>
      <c r="KFK10" s="61"/>
      <c r="KFL10" s="61"/>
      <c r="KFM10" s="61"/>
      <c r="KFN10" s="61"/>
      <c r="KFO10" s="61"/>
      <c r="KFP10" s="61"/>
      <c r="KFQ10" s="61"/>
      <c r="KFR10" s="61"/>
      <c r="KFS10" s="61"/>
      <c r="KFT10" s="61"/>
      <c r="KFU10" s="61"/>
      <c r="KFV10" s="61"/>
      <c r="KFW10" s="61"/>
      <c r="KFX10" s="61"/>
      <c r="KFY10" s="61"/>
      <c r="KFZ10" s="61"/>
      <c r="KGA10" s="61"/>
      <c r="KGB10" s="61"/>
      <c r="KGC10" s="61"/>
      <c r="KGD10" s="61"/>
      <c r="KGE10" s="61"/>
      <c r="KGF10" s="61"/>
      <c r="KGG10" s="61"/>
      <c r="KGH10" s="61"/>
      <c r="KGI10" s="61"/>
      <c r="KGJ10" s="61"/>
      <c r="KGK10" s="61"/>
      <c r="KGL10" s="61"/>
      <c r="KGM10" s="61"/>
      <c r="KGN10" s="61"/>
      <c r="KGO10" s="61"/>
      <c r="KGP10" s="61"/>
      <c r="KGQ10" s="61"/>
      <c r="KGR10" s="61"/>
      <c r="KGS10" s="61"/>
      <c r="KGT10" s="61"/>
      <c r="KGU10" s="61"/>
      <c r="KGV10" s="61"/>
      <c r="KGW10" s="61"/>
      <c r="KGX10" s="61"/>
      <c r="KGY10" s="61"/>
      <c r="KGZ10" s="61"/>
      <c r="KHA10" s="61"/>
      <c r="KHB10" s="61"/>
      <c r="KHC10" s="61"/>
      <c r="KHD10" s="61"/>
      <c r="KHE10" s="61"/>
      <c r="KHF10" s="61"/>
      <c r="KHG10" s="61"/>
      <c r="KHH10" s="61"/>
      <c r="KHI10" s="61"/>
      <c r="KHJ10" s="61"/>
      <c r="KHK10" s="61"/>
      <c r="KHL10" s="61"/>
      <c r="KHM10" s="61"/>
      <c r="KHN10" s="61"/>
      <c r="KHO10" s="61"/>
      <c r="KHP10" s="61"/>
      <c r="KHQ10" s="61"/>
      <c r="KHR10" s="61"/>
      <c r="KHS10" s="61"/>
      <c r="KHT10" s="61"/>
      <c r="KHU10" s="61"/>
      <c r="KHV10" s="61"/>
      <c r="KHW10" s="61"/>
      <c r="KHX10" s="61"/>
      <c r="KHY10" s="61"/>
      <c r="KHZ10" s="61"/>
      <c r="KIA10" s="61"/>
      <c r="KIB10" s="61"/>
      <c r="KIC10" s="61"/>
      <c r="KID10" s="61"/>
      <c r="KIE10" s="61"/>
      <c r="KIF10" s="61"/>
      <c r="KIG10" s="61"/>
      <c r="KIH10" s="61"/>
      <c r="KII10" s="61"/>
      <c r="KIJ10" s="61"/>
      <c r="KIK10" s="61"/>
      <c r="KIL10" s="61"/>
      <c r="KIM10" s="61"/>
      <c r="KIN10" s="61"/>
      <c r="KIO10" s="61"/>
      <c r="KIP10" s="61"/>
      <c r="KIQ10" s="61"/>
      <c r="KIR10" s="61"/>
      <c r="KIS10" s="61"/>
      <c r="KIT10" s="61"/>
      <c r="KIU10" s="61"/>
      <c r="KIV10" s="61"/>
      <c r="KIW10" s="61"/>
      <c r="KIX10" s="61"/>
      <c r="KIY10" s="61"/>
      <c r="KIZ10" s="61"/>
      <c r="KJA10" s="61"/>
      <c r="KJB10" s="61"/>
      <c r="KJC10" s="61"/>
      <c r="KJD10" s="61"/>
      <c r="KJE10" s="61"/>
      <c r="KJF10" s="61"/>
      <c r="KJG10" s="61"/>
      <c r="KJH10" s="61"/>
      <c r="KJI10" s="61"/>
      <c r="KJJ10" s="61"/>
      <c r="KJK10" s="61"/>
      <c r="KJL10" s="61"/>
      <c r="KJM10" s="61"/>
      <c r="KJN10" s="61"/>
      <c r="KJO10" s="61"/>
      <c r="KJP10" s="61"/>
      <c r="KJQ10" s="61"/>
      <c r="KJR10" s="61"/>
      <c r="KJS10" s="61"/>
      <c r="KJT10" s="61"/>
      <c r="KJU10" s="61"/>
      <c r="KJV10" s="61"/>
      <c r="KJW10" s="61"/>
      <c r="KJX10" s="61"/>
      <c r="KJY10" s="61"/>
      <c r="KJZ10" s="61"/>
      <c r="KKA10" s="61"/>
      <c r="KKB10" s="61"/>
      <c r="KKC10" s="61"/>
      <c r="KKD10" s="61"/>
      <c r="KKE10" s="61"/>
      <c r="KKF10" s="61"/>
      <c r="KKG10" s="61"/>
      <c r="KKH10" s="61"/>
      <c r="KKI10" s="61"/>
      <c r="KKJ10" s="61"/>
      <c r="KKK10" s="61"/>
      <c r="KKL10" s="61"/>
      <c r="KKM10" s="61"/>
      <c r="KKN10" s="61"/>
      <c r="KKO10" s="61"/>
      <c r="KKP10" s="61"/>
      <c r="KKQ10" s="61"/>
      <c r="KKR10" s="61"/>
      <c r="KKS10" s="61"/>
      <c r="KKT10" s="61"/>
      <c r="KKU10" s="61"/>
      <c r="KKV10" s="61"/>
      <c r="KKW10" s="61"/>
      <c r="KKX10" s="61"/>
      <c r="KKY10" s="61"/>
      <c r="KKZ10" s="61"/>
      <c r="KLA10" s="61"/>
      <c r="KLB10" s="61"/>
      <c r="KLC10" s="61"/>
      <c r="KLD10" s="61"/>
      <c r="KLE10" s="61"/>
      <c r="KLF10" s="61"/>
      <c r="KLG10" s="61"/>
      <c r="KLH10" s="61"/>
      <c r="KLI10" s="61"/>
      <c r="KLJ10" s="61"/>
      <c r="KLK10" s="61"/>
      <c r="KLL10" s="61"/>
      <c r="KLM10" s="61"/>
      <c r="KLN10" s="61"/>
      <c r="KLO10" s="61"/>
      <c r="KLP10" s="61"/>
      <c r="KLQ10" s="61"/>
      <c r="KLR10" s="61"/>
      <c r="KLS10" s="61"/>
      <c r="KLT10" s="61"/>
      <c r="KLU10" s="61"/>
      <c r="KLV10" s="61"/>
      <c r="KLW10" s="61"/>
      <c r="KLX10" s="61"/>
      <c r="KLY10" s="61"/>
      <c r="KLZ10" s="61"/>
      <c r="KMA10" s="61"/>
      <c r="KMB10" s="61"/>
      <c r="KMC10" s="61"/>
      <c r="KMD10" s="61"/>
      <c r="KME10" s="61"/>
      <c r="KMF10" s="61"/>
      <c r="KMG10" s="61"/>
      <c r="KMH10" s="61"/>
      <c r="KMI10" s="61"/>
      <c r="KMJ10" s="61"/>
      <c r="KMK10" s="61"/>
      <c r="KML10" s="61"/>
      <c r="KMM10" s="61"/>
      <c r="KMN10" s="61"/>
      <c r="KMO10" s="61"/>
      <c r="KMP10" s="61"/>
      <c r="KMQ10" s="61"/>
      <c r="KMR10" s="61"/>
      <c r="KMS10" s="61"/>
      <c r="KMT10" s="61"/>
      <c r="KMU10" s="61"/>
      <c r="KMV10" s="61"/>
      <c r="KMW10" s="61"/>
      <c r="KMX10" s="61"/>
      <c r="KMY10" s="61"/>
      <c r="KMZ10" s="61"/>
      <c r="KNA10" s="61"/>
      <c r="KNB10" s="61"/>
      <c r="KNC10" s="61"/>
      <c r="KND10" s="61"/>
      <c r="KNE10" s="61"/>
      <c r="KNF10" s="61"/>
      <c r="KNG10" s="61"/>
      <c r="KNH10" s="61"/>
      <c r="KNI10" s="61"/>
      <c r="KNJ10" s="61"/>
      <c r="KNK10" s="61"/>
      <c r="KNL10" s="61"/>
      <c r="KNM10" s="61"/>
      <c r="KNN10" s="61"/>
      <c r="KNO10" s="61"/>
      <c r="KNP10" s="61"/>
      <c r="KNQ10" s="61"/>
      <c r="KNR10" s="61"/>
      <c r="KNS10" s="61"/>
      <c r="KNT10" s="61"/>
      <c r="KNU10" s="61"/>
      <c r="KNV10" s="61"/>
      <c r="KNW10" s="61"/>
      <c r="KNX10" s="61"/>
      <c r="KNY10" s="61"/>
      <c r="KNZ10" s="61"/>
      <c r="KOA10" s="61"/>
      <c r="KOB10" s="61"/>
      <c r="KOC10" s="61"/>
      <c r="KOD10" s="61"/>
      <c r="KOE10" s="61"/>
      <c r="KOF10" s="61"/>
      <c r="KOG10" s="61"/>
      <c r="KOH10" s="61"/>
      <c r="KOI10" s="61"/>
      <c r="KOJ10" s="61"/>
      <c r="KOK10" s="61"/>
      <c r="KOL10" s="61"/>
      <c r="KOM10" s="61"/>
      <c r="KON10" s="61"/>
      <c r="KOO10" s="61"/>
      <c r="KOP10" s="61"/>
      <c r="KOQ10" s="61"/>
      <c r="KOR10" s="61"/>
      <c r="KOS10" s="61"/>
      <c r="KOT10" s="61"/>
      <c r="KOU10" s="61"/>
      <c r="KOV10" s="61"/>
      <c r="KOW10" s="61"/>
      <c r="KOX10" s="61"/>
      <c r="KOY10" s="61"/>
      <c r="KOZ10" s="61"/>
      <c r="KPA10" s="61"/>
      <c r="KPB10" s="61"/>
      <c r="KPC10" s="61"/>
      <c r="KPD10" s="61"/>
      <c r="KPE10" s="61"/>
      <c r="KPF10" s="61"/>
      <c r="KPG10" s="61"/>
      <c r="KPH10" s="61"/>
      <c r="KPI10" s="61"/>
      <c r="KPJ10" s="61"/>
      <c r="KPK10" s="61"/>
      <c r="KPL10" s="61"/>
      <c r="KPM10" s="61"/>
      <c r="KPN10" s="61"/>
      <c r="KPO10" s="61"/>
      <c r="KPP10" s="61"/>
      <c r="KPQ10" s="61"/>
      <c r="KPR10" s="61"/>
      <c r="KPS10" s="61"/>
      <c r="KPT10" s="61"/>
      <c r="KPU10" s="61"/>
      <c r="KPV10" s="61"/>
      <c r="KPW10" s="61"/>
      <c r="KPX10" s="61"/>
      <c r="KPY10" s="61"/>
      <c r="KPZ10" s="61"/>
      <c r="KQA10" s="61"/>
      <c r="KQB10" s="61"/>
      <c r="KQC10" s="61"/>
      <c r="KQD10" s="61"/>
      <c r="KQE10" s="61"/>
      <c r="KQF10" s="61"/>
      <c r="KQG10" s="61"/>
      <c r="KQH10" s="61"/>
      <c r="KQI10" s="61"/>
      <c r="KQJ10" s="61"/>
      <c r="KQK10" s="61"/>
      <c r="KQL10" s="61"/>
      <c r="KQM10" s="61"/>
      <c r="KQN10" s="61"/>
      <c r="KQO10" s="61"/>
      <c r="KQP10" s="61"/>
      <c r="KQQ10" s="61"/>
      <c r="KQR10" s="61"/>
      <c r="KQS10" s="61"/>
      <c r="KQT10" s="61"/>
      <c r="KQU10" s="61"/>
      <c r="KQV10" s="61"/>
      <c r="KQW10" s="61"/>
      <c r="KQX10" s="61"/>
      <c r="KQY10" s="61"/>
      <c r="KQZ10" s="61"/>
      <c r="KRA10" s="61"/>
      <c r="KRB10" s="61"/>
      <c r="KRC10" s="61"/>
      <c r="KRD10" s="61"/>
      <c r="KRE10" s="61"/>
      <c r="KRF10" s="61"/>
      <c r="KRG10" s="61"/>
      <c r="KRH10" s="61"/>
      <c r="KRI10" s="61"/>
      <c r="KRJ10" s="61"/>
      <c r="KRK10" s="61"/>
      <c r="KRL10" s="61"/>
      <c r="KRM10" s="61"/>
      <c r="KRN10" s="61"/>
      <c r="KRO10" s="61"/>
      <c r="KRP10" s="61"/>
      <c r="KRQ10" s="61"/>
      <c r="KRR10" s="61"/>
      <c r="KRS10" s="61"/>
      <c r="KRT10" s="61"/>
      <c r="KRU10" s="61"/>
      <c r="KRV10" s="61"/>
      <c r="KRW10" s="61"/>
      <c r="KRX10" s="61"/>
      <c r="KRY10" s="61"/>
      <c r="KRZ10" s="61"/>
      <c r="KSA10" s="61"/>
      <c r="KSB10" s="61"/>
      <c r="KSC10" s="61"/>
      <c r="KSD10" s="61"/>
      <c r="KSE10" s="61"/>
      <c r="KSF10" s="61"/>
      <c r="KSG10" s="61"/>
      <c r="KSH10" s="61"/>
      <c r="KSI10" s="61"/>
      <c r="KSJ10" s="61"/>
      <c r="KSK10" s="61"/>
      <c r="KSL10" s="61"/>
      <c r="KSM10" s="61"/>
      <c r="KSN10" s="61"/>
      <c r="KSO10" s="61"/>
      <c r="KSP10" s="61"/>
      <c r="KSQ10" s="61"/>
      <c r="KSR10" s="61"/>
      <c r="KSS10" s="61"/>
      <c r="KST10" s="61"/>
      <c r="KSU10" s="61"/>
      <c r="KSV10" s="61"/>
      <c r="KSW10" s="61"/>
      <c r="KSX10" s="61"/>
      <c r="KSY10" s="61"/>
      <c r="KSZ10" s="61"/>
      <c r="KTA10" s="61"/>
      <c r="KTB10" s="61"/>
      <c r="KTC10" s="61"/>
      <c r="KTD10" s="61"/>
      <c r="KTE10" s="61"/>
      <c r="KTF10" s="61"/>
      <c r="KTG10" s="61"/>
      <c r="KTH10" s="61"/>
      <c r="KTI10" s="61"/>
      <c r="KTJ10" s="61"/>
      <c r="KTK10" s="61"/>
      <c r="KTL10" s="61"/>
      <c r="KTM10" s="61"/>
      <c r="KTN10" s="61"/>
      <c r="KTO10" s="61"/>
      <c r="KTP10" s="61"/>
      <c r="KTQ10" s="61"/>
      <c r="KTR10" s="61"/>
      <c r="KTS10" s="61"/>
      <c r="KTT10" s="61"/>
      <c r="KTU10" s="61"/>
      <c r="KTV10" s="61"/>
      <c r="KTW10" s="61"/>
      <c r="KTX10" s="61"/>
      <c r="KTY10" s="61"/>
      <c r="KTZ10" s="61"/>
      <c r="KUA10" s="61"/>
      <c r="KUB10" s="61"/>
      <c r="KUC10" s="61"/>
      <c r="KUD10" s="61"/>
      <c r="KUE10" s="61"/>
      <c r="KUF10" s="61"/>
      <c r="KUG10" s="61"/>
      <c r="KUH10" s="61"/>
      <c r="KUI10" s="61"/>
      <c r="KUJ10" s="61"/>
      <c r="KUK10" s="61"/>
      <c r="KUL10" s="61"/>
      <c r="KUM10" s="61"/>
      <c r="KUN10" s="61"/>
      <c r="KUO10" s="61"/>
      <c r="KUP10" s="61"/>
      <c r="KUQ10" s="61"/>
      <c r="KUR10" s="61"/>
      <c r="KUS10" s="61"/>
      <c r="KUT10" s="61"/>
      <c r="KUU10" s="61"/>
      <c r="KUV10" s="61"/>
      <c r="KUW10" s="61"/>
      <c r="KUX10" s="61"/>
      <c r="KUY10" s="61"/>
      <c r="KUZ10" s="61"/>
      <c r="KVA10" s="61"/>
      <c r="KVB10" s="61"/>
      <c r="KVC10" s="61"/>
      <c r="KVD10" s="61"/>
      <c r="KVE10" s="61"/>
      <c r="KVF10" s="61"/>
      <c r="KVG10" s="61"/>
      <c r="KVH10" s="61"/>
      <c r="KVI10" s="61"/>
      <c r="KVJ10" s="61"/>
      <c r="KVK10" s="61"/>
      <c r="KVL10" s="61"/>
      <c r="KVM10" s="61"/>
      <c r="KVN10" s="61"/>
      <c r="KVO10" s="61"/>
      <c r="KVP10" s="61"/>
      <c r="KVQ10" s="61"/>
      <c r="KVR10" s="61"/>
      <c r="KVS10" s="61"/>
      <c r="KVT10" s="61"/>
      <c r="KVU10" s="61"/>
      <c r="KVV10" s="61"/>
      <c r="KVW10" s="61"/>
      <c r="KVX10" s="61"/>
      <c r="KVY10" s="61"/>
      <c r="KVZ10" s="61"/>
      <c r="KWA10" s="61"/>
      <c r="KWB10" s="61"/>
      <c r="KWC10" s="61"/>
      <c r="KWD10" s="61"/>
      <c r="KWE10" s="61"/>
      <c r="KWF10" s="61"/>
      <c r="KWG10" s="61"/>
      <c r="KWH10" s="61"/>
      <c r="KWI10" s="61"/>
      <c r="KWJ10" s="61"/>
      <c r="KWK10" s="61"/>
      <c r="KWL10" s="61"/>
      <c r="KWM10" s="61"/>
      <c r="KWN10" s="61"/>
      <c r="KWO10" s="61"/>
      <c r="KWP10" s="61"/>
      <c r="KWQ10" s="61"/>
      <c r="KWR10" s="61"/>
      <c r="KWS10" s="61"/>
      <c r="KWT10" s="61"/>
      <c r="KWU10" s="61"/>
      <c r="KWV10" s="61"/>
      <c r="KWW10" s="61"/>
      <c r="KWX10" s="61"/>
      <c r="KWY10" s="61"/>
      <c r="KWZ10" s="61"/>
      <c r="KXA10" s="61"/>
      <c r="KXB10" s="61"/>
      <c r="KXC10" s="61"/>
      <c r="KXD10" s="61"/>
      <c r="KXE10" s="61"/>
      <c r="KXF10" s="61"/>
      <c r="KXG10" s="61"/>
      <c r="KXH10" s="61"/>
      <c r="KXI10" s="61"/>
      <c r="KXJ10" s="61"/>
      <c r="KXK10" s="61"/>
      <c r="KXL10" s="61"/>
      <c r="KXM10" s="61"/>
      <c r="KXN10" s="61"/>
      <c r="KXO10" s="61"/>
      <c r="KXP10" s="61"/>
      <c r="KXQ10" s="61"/>
      <c r="KXR10" s="61"/>
      <c r="KXS10" s="61"/>
      <c r="KXT10" s="61"/>
      <c r="KXU10" s="61"/>
      <c r="KXV10" s="61"/>
      <c r="KXW10" s="61"/>
      <c r="KXX10" s="61"/>
      <c r="KXY10" s="61"/>
      <c r="KXZ10" s="61"/>
      <c r="KYA10" s="61"/>
      <c r="KYB10" s="61"/>
      <c r="KYC10" s="61"/>
      <c r="KYD10" s="61"/>
      <c r="KYE10" s="61"/>
      <c r="KYF10" s="61"/>
      <c r="KYG10" s="61"/>
      <c r="KYH10" s="61"/>
      <c r="KYI10" s="61"/>
      <c r="KYJ10" s="61"/>
      <c r="KYK10" s="61"/>
      <c r="KYL10" s="61"/>
      <c r="KYM10" s="61"/>
      <c r="KYN10" s="61"/>
      <c r="KYO10" s="61"/>
      <c r="KYP10" s="61"/>
      <c r="KYQ10" s="61"/>
      <c r="KYR10" s="61"/>
      <c r="KYS10" s="61"/>
      <c r="KYT10" s="61"/>
      <c r="KYU10" s="61"/>
      <c r="KYV10" s="61"/>
      <c r="KYW10" s="61"/>
      <c r="KYX10" s="61"/>
      <c r="KYY10" s="61"/>
      <c r="KYZ10" s="61"/>
      <c r="KZA10" s="61"/>
      <c r="KZB10" s="61"/>
      <c r="KZC10" s="61"/>
      <c r="KZD10" s="61"/>
      <c r="KZE10" s="61"/>
      <c r="KZF10" s="61"/>
      <c r="KZG10" s="61"/>
      <c r="KZH10" s="61"/>
      <c r="KZI10" s="61"/>
      <c r="KZJ10" s="61"/>
      <c r="KZK10" s="61"/>
      <c r="KZL10" s="61"/>
      <c r="KZM10" s="61"/>
      <c r="KZN10" s="61"/>
      <c r="KZO10" s="61"/>
      <c r="KZP10" s="61"/>
      <c r="KZQ10" s="61"/>
      <c r="KZR10" s="61"/>
      <c r="KZS10" s="61"/>
      <c r="KZT10" s="61"/>
      <c r="KZU10" s="61"/>
      <c r="KZV10" s="61"/>
      <c r="KZW10" s="61"/>
      <c r="KZX10" s="61"/>
      <c r="KZY10" s="61"/>
      <c r="KZZ10" s="61"/>
      <c r="LAA10" s="61"/>
      <c r="LAB10" s="61"/>
      <c r="LAC10" s="61"/>
      <c r="LAD10" s="61"/>
      <c r="LAE10" s="61"/>
      <c r="LAF10" s="61"/>
      <c r="LAG10" s="61"/>
      <c r="LAH10" s="61"/>
      <c r="LAI10" s="61"/>
      <c r="LAJ10" s="61"/>
      <c r="LAK10" s="61"/>
      <c r="LAL10" s="61"/>
      <c r="LAM10" s="61"/>
      <c r="LAN10" s="61"/>
      <c r="LAO10" s="61"/>
      <c r="LAP10" s="61"/>
      <c r="LAQ10" s="61"/>
      <c r="LAR10" s="61"/>
      <c r="LAS10" s="61"/>
      <c r="LAT10" s="61"/>
      <c r="LAU10" s="61"/>
      <c r="LAV10" s="61"/>
      <c r="LAW10" s="61"/>
      <c r="LAX10" s="61"/>
      <c r="LAY10" s="61"/>
      <c r="LAZ10" s="61"/>
      <c r="LBA10" s="61"/>
      <c r="LBB10" s="61"/>
      <c r="LBC10" s="61"/>
      <c r="LBD10" s="61"/>
      <c r="LBE10" s="61"/>
      <c r="LBF10" s="61"/>
      <c r="LBG10" s="61"/>
      <c r="LBH10" s="61"/>
      <c r="LBI10" s="61"/>
      <c r="LBJ10" s="61"/>
      <c r="LBK10" s="61"/>
      <c r="LBL10" s="61"/>
      <c r="LBM10" s="61"/>
      <c r="LBN10" s="61"/>
      <c r="LBO10" s="61"/>
      <c r="LBP10" s="61"/>
      <c r="LBQ10" s="61"/>
      <c r="LBR10" s="61"/>
      <c r="LBS10" s="61"/>
      <c r="LBT10" s="61"/>
      <c r="LBU10" s="61"/>
      <c r="LBV10" s="61"/>
      <c r="LBW10" s="61"/>
      <c r="LBX10" s="61"/>
      <c r="LBY10" s="61"/>
      <c r="LBZ10" s="61"/>
      <c r="LCA10" s="61"/>
      <c r="LCB10" s="61"/>
      <c r="LCC10" s="61"/>
      <c r="LCD10" s="61"/>
      <c r="LCE10" s="61"/>
      <c r="LCF10" s="61"/>
      <c r="LCG10" s="61"/>
      <c r="LCH10" s="61"/>
      <c r="LCI10" s="61"/>
      <c r="LCJ10" s="61"/>
      <c r="LCK10" s="61"/>
      <c r="LCL10" s="61"/>
      <c r="LCM10" s="61"/>
      <c r="LCN10" s="61"/>
      <c r="LCO10" s="61"/>
      <c r="LCP10" s="61"/>
      <c r="LCQ10" s="61"/>
      <c r="LCR10" s="61"/>
      <c r="LCS10" s="61"/>
      <c r="LCT10" s="61"/>
      <c r="LCU10" s="61"/>
      <c r="LCV10" s="61"/>
      <c r="LCW10" s="61"/>
      <c r="LCX10" s="61"/>
      <c r="LCY10" s="61"/>
      <c r="LCZ10" s="61"/>
      <c r="LDA10" s="61"/>
      <c r="LDB10" s="61"/>
      <c r="LDC10" s="61"/>
      <c r="LDD10" s="61"/>
      <c r="LDE10" s="61"/>
      <c r="LDF10" s="61"/>
      <c r="LDG10" s="61"/>
      <c r="LDH10" s="61"/>
      <c r="LDI10" s="61"/>
      <c r="LDJ10" s="61"/>
      <c r="LDK10" s="61"/>
      <c r="LDL10" s="61"/>
      <c r="LDM10" s="61"/>
      <c r="LDN10" s="61"/>
      <c r="LDO10" s="61"/>
      <c r="LDP10" s="61"/>
      <c r="LDQ10" s="61"/>
      <c r="LDR10" s="61"/>
      <c r="LDS10" s="61"/>
      <c r="LDT10" s="61"/>
      <c r="LDU10" s="61"/>
      <c r="LDV10" s="61"/>
      <c r="LDW10" s="61"/>
      <c r="LDX10" s="61"/>
      <c r="LDY10" s="61"/>
      <c r="LDZ10" s="61"/>
      <c r="LEA10" s="61"/>
      <c r="LEB10" s="61"/>
      <c r="LEC10" s="61"/>
      <c r="LED10" s="61"/>
      <c r="LEE10" s="61"/>
      <c r="LEF10" s="61"/>
      <c r="LEG10" s="61"/>
      <c r="LEH10" s="61"/>
      <c r="LEI10" s="61"/>
      <c r="LEJ10" s="61"/>
      <c r="LEK10" s="61"/>
      <c r="LEL10" s="61"/>
      <c r="LEM10" s="61"/>
      <c r="LEN10" s="61"/>
      <c r="LEO10" s="61"/>
      <c r="LEP10" s="61"/>
      <c r="LEQ10" s="61"/>
      <c r="LER10" s="61"/>
      <c r="LES10" s="61"/>
      <c r="LET10" s="61"/>
      <c r="LEU10" s="61"/>
      <c r="LEV10" s="61"/>
      <c r="LEW10" s="61"/>
      <c r="LEX10" s="61"/>
      <c r="LEY10" s="61"/>
      <c r="LEZ10" s="61"/>
      <c r="LFA10" s="61"/>
      <c r="LFB10" s="61"/>
      <c r="LFC10" s="61"/>
      <c r="LFD10" s="61"/>
      <c r="LFE10" s="61"/>
      <c r="LFF10" s="61"/>
      <c r="LFG10" s="61"/>
      <c r="LFH10" s="61"/>
      <c r="LFI10" s="61"/>
      <c r="LFJ10" s="61"/>
      <c r="LFK10" s="61"/>
      <c r="LFL10" s="61"/>
      <c r="LFM10" s="61"/>
      <c r="LFN10" s="61"/>
      <c r="LFO10" s="61"/>
      <c r="LFP10" s="61"/>
      <c r="LFQ10" s="61"/>
      <c r="LFR10" s="61"/>
      <c r="LFS10" s="61"/>
      <c r="LFT10" s="61"/>
      <c r="LFU10" s="61"/>
      <c r="LFV10" s="61"/>
      <c r="LFW10" s="61"/>
      <c r="LFX10" s="61"/>
      <c r="LFY10" s="61"/>
      <c r="LFZ10" s="61"/>
      <c r="LGA10" s="61"/>
      <c r="LGB10" s="61"/>
      <c r="LGC10" s="61"/>
      <c r="LGD10" s="61"/>
      <c r="LGE10" s="61"/>
      <c r="LGF10" s="61"/>
      <c r="LGG10" s="61"/>
      <c r="LGH10" s="61"/>
      <c r="LGI10" s="61"/>
      <c r="LGJ10" s="61"/>
      <c r="LGK10" s="61"/>
      <c r="LGL10" s="61"/>
      <c r="LGM10" s="61"/>
      <c r="LGN10" s="61"/>
      <c r="LGO10" s="61"/>
      <c r="LGP10" s="61"/>
      <c r="LGQ10" s="61"/>
      <c r="LGR10" s="61"/>
      <c r="LGS10" s="61"/>
      <c r="LGT10" s="61"/>
      <c r="LGU10" s="61"/>
      <c r="LGV10" s="61"/>
      <c r="LGW10" s="61"/>
      <c r="LGX10" s="61"/>
      <c r="LGY10" s="61"/>
      <c r="LGZ10" s="61"/>
      <c r="LHA10" s="61"/>
      <c r="LHB10" s="61"/>
      <c r="LHC10" s="61"/>
      <c r="LHD10" s="61"/>
      <c r="LHE10" s="61"/>
      <c r="LHF10" s="61"/>
      <c r="LHG10" s="61"/>
      <c r="LHH10" s="61"/>
      <c r="LHI10" s="61"/>
      <c r="LHJ10" s="61"/>
      <c r="LHK10" s="61"/>
      <c r="LHL10" s="61"/>
      <c r="LHM10" s="61"/>
      <c r="LHN10" s="61"/>
      <c r="LHO10" s="61"/>
      <c r="LHP10" s="61"/>
      <c r="LHQ10" s="61"/>
      <c r="LHR10" s="61"/>
      <c r="LHS10" s="61"/>
      <c r="LHT10" s="61"/>
      <c r="LHU10" s="61"/>
      <c r="LHV10" s="61"/>
      <c r="LHW10" s="61"/>
      <c r="LHX10" s="61"/>
      <c r="LHY10" s="61"/>
      <c r="LHZ10" s="61"/>
      <c r="LIA10" s="61"/>
      <c r="LIB10" s="61"/>
      <c r="LIC10" s="61"/>
      <c r="LID10" s="61"/>
      <c r="LIE10" s="61"/>
      <c r="LIF10" s="61"/>
      <c r="LIG10" s="61"/>
      <c r="LIH10" s="61"/>
      <c r="LII10" s="61"/>
      <c r="LIJ10" s="61"/>
      <c r="LIK10" s="61"/>
      <c r="LIL10" s="61"/>
      <c r="LIM10" s="61"/>
      <c r="LIN10" s="61"/>
      <c r="LIO10" s="61"/>
      <c r="LIP10" s="61"/>
      <c r="LIQ10" s="61"/>
      <c r="LIR10" s="61"/>
      <c r="LIS10" s="61"/>
      <c r="LIT10" s="61"/>
      <c r="LIU10" s="61"/>
      <c r="LIV10" s="61"/>
      <c r="LIW10" s="61"/>
      <c r="LIX10" s="61"/>
      <c r="LIY10" s="61"/>
      <c r="LIZ10" s="61"/>
      <c r="LJA10" s="61"/>
      <c r="LJB10" s="61"/>
      <c r="LJC10" s="61"/>
      <c r="LJD10" s="61"/>
      <c r="LJE10" s="61"/>
      <c r="LJF10" s="61"/>
      <c r="LJG10" s="61"/>
      <c r="LJH10" s="61"/>
      <c r="LJI10" s="61"/>
      <c r="LJJ10" s="61"/>
      <c r="LJK10" s="61"/>
      <c r="LJL10" s="61"/>
      <c r="LJM10" s="61"/>
      <c r="LJN10" s="61"/>
      <c r="LJO10" s="61"/>
      <c r="LJP10" s="61"/>
      <c r="LJQ10" s="61"/>
      <c r="LJR10" s="61"/>
      <c r="LJS10" s="61"/>
      <c r="LJT10" s="61"/>
      <c r="LJU10" s="61"/>
      <c r="LJV10" s="61"/>
      <c r="LJW10" s="61"/>
      <c r="LJX10" s="61"/>
      <c r="LJY10" s="61"/>
      <c r="LJZ10" s="61"/>
      <c r="LKA10" s="61"/>
      <c r="LKB10" s="61"/>
      <c r="LKC10" s="61"/>
      <c r="LKD10" s="61"/>
      <c r="LKE10" s="61"/>
      <c r="LKF10" s="61"/>
      <c r="LKG10" s="61"/>
      <c r="LKH10" s="61"/>
      <c r="LKI10" s="61"/>
      <c r="LKJ10" s="61"/>
      <c r="LKK10" s="61"/>
      <c r="LKL10" s="61"/>
      <c r="LKM10" s="61"/>
      <c r="LKN10" s="61"/>
      <c r="LKO10" s="61"/>
      <c r="LKP10" s="61"/>
      <c r="LKQ10" s="61"/>
      <c r="LKR10" s="61"/>
      <c r="LKS10" s="61"/>
      <c r="LKT10" s="61"/>
      <c r="LKU10" s="61"/>
      <c r="LKV10" s="61"/>
      <c r="LKW10" s="61"/>
      <c r="LKX10" s="61"/>
      <c r="LKY10" s="61"/>
      <c r="LKZ10" s="61"/>
      <c r="LLA10" s="61"/>
      <c r="LLB10" s="61"/>
      <c r="LLC10" s="61"/>
      <c r="LLD10" s="61"/>
      <c r="LLE10" s="61"/>
      <c r="LLF10" s="61"/>
      <c r="LLG10" s="61"/>
      <c r="LLH10" s="61"/>
      <c r="LLI10" s="61"/>
      <c r="LLJ10" s="61"/>
      <c r="LLK10" s="61"/>
      <c r="LLL10" s="61"/>
      <c r="LLM10" s="61"/>
      <c r="LLN10" s="61"/>
      <c r="LLO10" s="61"/>
      <c r="LLP10" s="61"/>
      <c r="LLQ10" s="61"/>
      <c r="LLR10" s="61"/>
      <c r="LLS10" s="61"/>
      <c r="LLT10" s="61"/>
      <c r="LLU10" s="61"/>
      <c r="LLV10" s="61"/>
      <c r="LLW10" s="61"/>
      <c r="LLX10" s="61"/>
      <c r="LLY10" s="61"/>
      <c r="LLZ10" s="61"/>
      <c r="LMA10" s="61"/>
      <c r="LMB10" s="61"/>
      <c r="LMC10" s="61"/>
      <c r="LMD10" s="61"/>
      <c r="LME10" s="61"/>
      <c r="LMF10" s="61"/>
      <c r="LMG10" s="61"/>
      <c r="LMH10" s="61"/>
      <c r="LMI10" s="61"/>
      <c r="LMJ10" s="61"/>
      <c r="LMK10" s="61"/>
      <c r="LML10" s="61"/>
      <c r="LMM10" s="61"/>
      <c r="LMN10" s="61"/>
      <c r="LMO10" s="61"/>
      <c r="LMP10" s="61"/>
      <c r="LMQ10" s="61"/>
      <c r="LMR10" s="61"/>
      <c r="LMS10" s="61"/>
      <c r="LMT10" s="61"/>
      <c r="LMU10" s="61"/>
      <c r="LMV10" s="61"/>
      <c r="LMW10" s="61"/>
      <c r="LMX10" s="61"/>
      <c r="LMY10" s="61"/>
      <c r="LMZ10" s="61"/>
      <c r="LNA10" s="61"/>
      <c r="LNB10" s="61"/>
      <c r="LNC10" s="61"/>
      <c r="LND10" s="61"/>
      <c r="LNE10" s="61"/>
      <c r="LNF10" s="61"/>
      <c r="LNG10" s="61"/>
      <c r="LNH10" s="61"/>
      <c r="LNI10" s="61"/>
      <c r="LNJ10" s="61"/>
      <c r="LNK10" s="61"/>
      <c r="LNL10" s="61"/>
      <c r="LNM10" s="61"/>
      <c r="LNN10" s="61"/>
      <c r="LNO10" s="61"/>
      <c r="LNP10" s="61"/>
      <c r="LNQ10" s="61"/>
      <c r="LNR10" s="61"/>
      <c r="LNS10" s="61"/>
      <c r="LNT10" s="61"/>
      <c r="LNU10" s="61"/>
      <c r="LNV10" s="61"/>
      <c r="LNW10" s="61"/>
      <c r="LNX10" s="61"/>
      <c r="LNY10" s="61"/>
      <c r="LNZ10" s="61"/>
      <c r="LOA10" s="61"/>
      <c r="LOB10" s="61"/>
      <c r="LOC10" s="61"/>
      <c r="LOD10" s="61"/>
      <c r="LOE10" s="61"/>
      <c r="LOF10" s="61"/>
      <c r="LOG10" s="61"/>
      <c r="LOH10" s="61"/>
      <c r="LOI10" s="61"/>
      <c r="LOJ10" s="61"/>
      <c r="LOK10" s="61"/>
      <c r="LOL10" s="61"/>
      <c r="LOM10" s="61"/>
      <c r="LON10" s="61"/>
      <c r="LOO10" s="61"/>
      <c r="LOP10" s="61"/>
      <c r="LOQ10" s="61"/>
      <c r="LOR10" s="61"/>
      <c r="LOS10" s="61"/>
      <c r="LOT10" s="61"/>
      <c r="LOU10" s="61"/>
      <c r="LOV10" s="61"/>
      <c r="LOW10" s="61"/>
      <c r="LOX10" s="61"/>
      <c r="LOY10" s="61"/>
      <c r="LOZ10" s="61"/>
      <c r="LPA10" s="61"/>
      <c r="LPB10" s="61"/>
      <c r="LPC10" s="61"/>
      <c r="LPD10" s="61"/>
      <c r="LPE10" s="61"/>
      <c r="LPF10" s="61"/>
      <c r="LPG10" s="61"/>
      <c r="LPH10" s="61"/>
      <c r="LPI10" s="61"/>
      <c r="LPJ10" s="61"/>
      <c r="LPK10" s="61"/>
      <c r="LPL10" s="61"/>
      <c r="LPM10" s="61"/>
      <c r="LPN10" s="61"/>
      <c r="LPO10" s="61"/>
      <c r="LPP10" s="61"/>
      <c r="LPQ10" s="61"/>
      <c r="LPR10" s="61"/>
      <c r="LPS10" s="61"/>
      <c r="LPT10" s="61"/>
      <c r="LPU10" s="61"/>
      <c r="LPV10" s="61"/>
      <c r="LPW10" s="61"/>
      <c r="LPX10" s="61"/>
      <c r="LPY10" s="61"/>
      <c r="LPZ10" s="61"/>
      <c r="LQA10" s="61"/>
      <c r="LQB10" s="61"/>
      <c r="LQC10" s="61"/>
      <c r="LQD10" s="61"/>
      <c r="LQE10" s="61"/>
      <c r="LQF10" s="61"/>
      <c r="LQG10" s="61"/>
      <c r="LQH10" s="61"/>
      <c r="LQI10" s="61"/>
      <c r="LQJ10" s="61"/>
      <c r="LQK10" s="61"/>
      <c r="LQL10" s="61"/>
      <c r="LQM10" s="61"/>
      <c r="LQN10" s="61"/>
      <c r="LQO10" s="61"/>
      <c r="LQP10" s="61"/>
      <c r="LQQ10" s="61"/>
      <c r="LQR10" s="61"/>
      <c r="LQS10" s="61"/>
      <c r="LQT10" s="61"/>
      <c r="LQU10" s="61"/>
      <c r="LQV10" s="61"/>
      <c r="LQW10" s="61"/>
      <c r="LQX10" s="61"/>
      <c r="LQY10" s="61"/>
      <c r="LQZ10" s="61"/>
      <c r="LRA10" s="61"/>
      <c r="LRB10" s="61"/>
      <c r="LRC10" s="61"/>
      <c r="LRD10" s="61"/>
      <c r="LRE10" s="61"/>
      <c r="LRF10" s="61"/>
      <c r="LRG10" s="61"/>
      <c r="LRH10" s="61"/>
      <c r="LRI10" s="61"/>
      <c r="LRJ10" s="61"/>
      <c r="LRK10" s="61"/>
      <c r="LRL10" s="61"/>
      <c r="LRM10" s="61"/>
      <c r="LRN10" s="61"/>
      <c r="LRO10" s="61"/>
      <c r="LRP10" s="61"/>
      <c r="LRQ10" s="61"/>
      <c r="LRR10" s="61"/>
      <c r="LRS10" s="61"/>
      <c r="LRT10" s="61"/>
      <c r="LRU10" s="61"/>
      <c r="LRV10" s="61"/>
      <c r="LRW10" s="61"/>
      <c r="LRX10" s="61"/>
      <c r="LRY10" s="61"/>
      <c r="LRZ10" s="61"/>
      <c r="LSA10" s="61"/>
      <c r="LSB10" s="61"/>
      <c r="LSC10" s="61"/>
      <c r="LSD10" s="61"/>
      <c r="LSE10" s="61"/>
      <c r="LSF10" s="61"/>
      <c r="LSG10" s="61"/>
      <c r="LSH10" s="61"/>
      <c r="LSI10" s="61"/>
      <c r="LSJ10" s="61"/>
      <c r="LSK10" s="61"/>
      <c r="LSL10" s="61"/>
      <c r="LSM10" s="61"/>
      <c r="LSN10" s="61"/>
      <c r="LSO10" s="61"/>
      <c r="LSP10" s="61"/>
      <c r="LSQ10" s="61"/>
      <c r="LSR10" s="61"/>
      <c r="LSS10" s="61"/>
      <c r="LST10" s="61"/>
      <c r="LSU10" s="61"/>
      <c r="LSV10" s="61"/>
      <c r="LSW10" s="61"/>
      <c r="LSX10" s="61"/>
      <c r="LSY10" s="61"/>
      <c r="LSZ10" s="61"/>
      <c r="LTA10" s="61"/>
      <c r="LTB10" s="61"/>
      <c r="LTC10" s="61"/>
      <c r="LTD10" s="61"/>
      <c r="LTE10" s="61"/>
      <c r="LTF10" s="61"/>
      <c r="LTG10" s="61"/>
      <c r="LTH10" s="61"/>
      <c r="LTI10" s="61"/>
      <c r="LTJ10" s="61"/>
      <c r="LTK10" s="61"/>
      <c r="LTL10" s="61"/>
      <c r="LTM10" s="61"/>
      <c r="LTN10" s="61"/>
      <c r="LTO10" s="61"/>
      <c r="LTP10" s="61"/>
      <c r="LTQ10" s="61"/>
      <c r="LTR10" s="61"/>
      <c r="LTS10" s="61"/>
      <c r="LTT10" s="61"/>
      <c r="LTU10" s="61"/>
      <c r="LTV10" s="61"/>
      <c r="LTW10" s="61"/>
      <c r="LTX10" s="61"/>
      <c r="LTY10" s="61"/>
      <c r="LTZ10" s="61"/>
      <c r="LUA10" s="61"/>
      <c r="LUB10" s="61"/>
      <c r="LUC10" s="61"/>
      <c r="LUD10" s="61"/>
      <c r="LUE10" s="61"/>
      <c r="LUF10" s="61"/>
      <c r="LUG10" s="61"/>
      <c r="LUH10" s="61"/>
      <c r="LUI10" s="61"/>
      <c r="LUJ10" s="61"/>
      <c r="LUK10" s="61"/>
      <c r="LUL10" s="61"/>
      <c r="LUM10" s="61"/>
      <c r="LUN10" s="61"/>
      <c r="LUO10" s="61"/>
      <c r="LUP10" s="61"/>
      <c r="LUQ10" s="61"/>
      <c r="LUR10" s="61"/>
      <c r="LUS10" s="61"/>
      <c r="LUT10" s="61"/>
      <c r="LUU10" s="61"/>
      <c r="LUV10" s="61"/>
      <c r="LUW10" s="61"/>
      <c r="LUX10" s="61"/>
      <c r="LUY10" s="61"/>
      <c r="LUZ10" s="61"/>
      <c r="LVA10" s="61"/>
      <c r="LVB10" s="61"/>
      <c r="LVC10" s="61"/>
      <c r="LVD10" s="61"/>
      <c r="LVE10" s="61"/>
      <c r="LVF10" s="61"/>
      <c r="LVG10" s="61"/>
      <c r="LVH10" s="61"/>
      <c r="LVI10" s="61"/>
      <c r="LVJ10" s="61"/>
      <c r="LVK10" s="61"/>
      <c r="LVL10" s="61"/>
      <c r="LVM10" s="61"/>
      <c r="LVN10" s="61"/>
      <c r="LVO10" s="61"/>
      <c r="LVP10" s="61"/>
      <c r="LVQ10" s="61"/>
      <c r="LVR10" s="61"/>
      <c r="LVS10" s="61"/>
      <c r="LVT10" s="61"/>
      <c r="LVU10" s="61"/>
      <c r="LVV10" s="61"/>
      <c r="LVW10" s="61"/>
      <c r="LVX10" s="61"/>
      <c r="LVY10" s="61"/>
      <c r="LVZ10" s="61"/>
      <c r="LWA10" s="61"/>
      <c r="LWB10" s="61"/>
      <c r="LWC10" s="61"/>
      <c r="LWD10" s="61"/>
      <c r="LWE10" s="61"/>
      <c r="LWF10" s="61"/>
      <c r="LWG10" s="61"/>
      <c r="LWH10" s="61"/>
      <c r="LWI10" s="61"/>
      <c r="LWJ10" s="61"/>
      <c r="LWK10" s="61"/>
      <c r="LWL10" s="61"/>
      <c r="LWM10" s="61"/>
      <c r="LWN10" s="61"/>
      <c r="LWO10" s="61"/>
      <c r="LWP10" s="61"/>
      <c r="LWQ10" s="61"/>
      <c r="LWR10" s="61"/>
      <c r="LWS10" s="61"/>
      <c r="LWT10" s="61"/>
      <c r="LWU10" s="61"/>
      <c r="LWV10" s="61"/>
      <c r="LWW10" s="61"/>
      <c r="LWX10" s="61"/>
      <c r="LWY10" s="61"/>
      <c r="LWZ10" s="61"/>
      <c r="LXA10" s="61"/>
      <c r="LXB10" s="61"/>
      <c r="LXC10" s="61"/>
      <c r="LXD10" s="61"/>
      <c r="LXE10" s="61"/>
      <c r="LXF10" s="61"/>
      <c r="LXG10" s="61"/>
      <c r="LXH10" s="61"/>
      <c r="LXI10" s="61"/>
      <c r="LXJ10" s="61"/>
      <c r="LXK10" s="61"/>
      <c r="LXL10" s="61"/>
      <c r="LXM10" s="61"/>
      <c r="LXN10" s="61"/>
      <c r="LXO10" s="61"/>
      <c r="LXP10" s="61"/>
      <c r="LXQ10" s="61"/>
      <c r="LXR10" s="61"/>
      <c r="LXS10" s="61"/>
      <c r="LXT10" s="61"/>
      <c r="LXU10" s="61"/>
      <c r="LXV10" s="61"/>
      <c r="LXW10" s="61"/>
      <c r="LXX10" s="61"/>
      <c r="LXY10" s="61"/>
      <c r="LXZ10" s="61"/>
      <c r="LYA10" s="61"/>
      <c r="LYB10" s="61"/>
      <c r="LYC10" s="61"/>
      <c r="LYD10" s="61"/>
      <c r="LYE10" s="61"/>
      <c r="LYF10" s="61"/>
      <c r="LYG10" s="61"/>
      <c r="LYH10" s="61"/>
      <c r="LYI10" s="61"/>
      <c r="LYJ10" s="61"/>
      <c r="LYK10" s="61"/>
      <c r="LYL10" s="61"/>
      <c r="LYM10" s="61"/>
      <c r="LYN10" s="61"/>
      <c r="LYO10" s="61"/>
      <c r="LYP10" s="61"/>
      <c r="LYQ10" s="61"/>
      <c r="LYR10" s="61"/>
      <c r="LYS10" s="61"/>
      <c r="LYT10" s="61"/>
      <c r="LYU10" s="61"/>
      <c r="LYV10" s="61"/>
      <c r="LYW10" s="61"/>
      <c r="LYX10" s="61"/>
      <c r="LYY10" s="61"/>
      <c r="LYZ10" s="61"/>
      <c r="LZA10" s="61"/>
      <c r="LZB10" s="61"/>
      <c r="LZC10" s="61"/>
      <c r="LZD10" s="61"/>
      <c r="LZE10" s="61"/>
      <c r="LZF10" s="61"/>
      <c r="LZG10" s="61"/>
      <c r="LZH10" s="61"/>
      <c r="LZI10" s="61"/>
      <c r="LZJ10" s="61"/>
      <c r="LZK10" s="61"/>
      <c r="LZL10" s="61"/>
      <c r="LZM10" s="61"/>
      <c r="LZN10" s="61"/>
      <c r="LZO10" s="61"/>
      <c r="LZP10" s="61"/>
      <c r="LZQ10" s="61"/>
      <c r="LZR10" s="61"/>
      <c r="LZS10" s="61"/>
      <c r="LZT10" s="61"/>
      <c r="LZU10" s="61"/>
      <c r="LZV10" s="61"/>
      <c r="LZW10" s="61"/>
      <c r="LZX10" s="61"/>
      <c r="LZY10" s="61"/>
      <c r="LZZ10" s="61"/>
      <c r="MAA10" s="61"/>
      <c r="MAB10" s="61"/>
      <c r="MAC10" s="61"/>
      <c r="MAD10" s="61"/>
      <c r="MAE10" s="61"/>
      <c r="MAF10" s="61"/>
      <c r="MAG10" s="61"/>
      <c r="MAH10" s="61"/>
      <c r="MAI10" s="61"/>
      <c r="MAJ10" s="61"/>
      <c r="MAK10" s="61"/>
      <c r="MAL10" s="61"/>
      <c r="MAM10" s="61"/>
      <c r="MAN10" s="61"/>
      <c r="MAO10" s="61"/>
      <c r="MAP10" s="61"/>
      <c r="MAQ10" s="61"/>
      <c r="MAR10" s="61"/>
      <c r="MAS10" s="61"/>
      <c r="MAT10" s="61"/>
      <c r="MAU10" s="61"/>
      <c r="MAV10" s="61"/>
      <c r="MAW10" s="61"/>
      <c r="MAX10" s="61"/>
      <c r="MAY10" s="61"/>
      <c r="MAZ10" s="61"/>
      <c r="MBA10" s="61"/>
      <c r="MBB10" s="61"/>
      <c r="MBC10" s="61"/>
      <c r="MBD10" s="61"/>
      <c r="MBE10" s="61"/>
      <c r="MBF10" s="61"/>
      <c r="MBG10" s="61"/>
      <c r="MBH10" s="61"/>
      <c r="MBI10" s="61"/>
      <c r="MBJ10" s="61"/>
      <c r="MBK10" s="61"/>
      <c r="MBL10" s="61"/>
      <c r="MBM10" s="61"/>
      <c r="MBN10" s="61"/>
      <c r="MBO10" s="61"/>
      <c r="MBP10" s="61"/>
      <c r="MBQ10" s="61"/>
      <c r="MBR10" s="61"/>
      <c r="MBS10" s="61"/>
      <c r="MBT10" s="61"/>
      <c r="MBU10" s="61"/>
      <c r="MBV10" s="61"/>
      <c r="MBW10" s="61"/>
      <c r="MBX10" s="61"/>
      <c r="MBY10" s="61"/>
      <c r="MBZ10" s="61"/>
      <c r="MCA10" s="61"/>
      <c r="MCB10" s="61"/>
      <c r="MCC10" s="61"/>
      <c r="MCD10" s="61"/>
      <c r="MCE10" s="61"/>
      <c r="MCF10" s="61"/>
      <c r="MCG10" s="61"/>
      <c r="MCH10" s="61"/>
      <c r="MCI10" s="61"/>
      <c r="MCJ10" s="61"/>
      <c r="MCK10" s="61"/>
      <c r="MCL10" s="61"/>
      <c r="MCM10" s="61"/>
      <c r="MCN10" s="61"/>
      <c r="MCO10" s="61"/>
      <c r="MCP10" s="61"/>
      <c r="MCQ10" s="61"/>
      <c r="MCR10" s="61"/>
      <c r="MCS10" s="61"/>
      <c r="MCT10" s="61"/>
      <c r="MCU10" s="61"/>
      <c r="MCV10" s="61"/>
      <c r="MCW10" s="61"/>
      <c r="MCX10" s="61"/>
      <c r="MCY10" s="61"/>
      <c r="MCZ10" s="61"/>
      <c r="MDA10" s="61"/>
      <c r="MDB10" s="61"/>
      <c r="MDC10" s="61"/>
      <c r="MDD10" s="61"/>
      <c r="MDE10" s="61"/>
      <c r="MDF10" s="61"/>
      <c r="MDG10" s="61"/>
      <c r="MDH10" s="61"/>
      <c r="MDI10" s="61"/>
      <c r="MDJ10" s="61"/>
      <c r="MDK10" s="61"/>
      <c r="MDL10" s="61"/>
      <c r="MDM10" s="61"/>
      <c r="MDN10" s="61"/>
      <c r="MDO10" s="61"/>
      <c r="MDP10" s="61"/>
      <c r="MDQ10" s="61"/>
      <c r="MDR10" s="61"/>
      <c r="MDS10" s="61"/>
      <c r="MDT10" s="61"/>
      <c r="MDU10" s="61"/>
      <c r="MDV10" s="61"/>
      <c r="MDW10" s="61"/>
      <c r="MDX10" s="61"/>
      <c r="MDY10" s="61"/>
      <c r="MDZ10" s="61"/>
      <c r="MEA10" s="61"/>
      <c r="MEB10" s="61"/>
      <c r="MEC10" s="61"/>
      <c r="MED10" s="61"/>
      <c r="MEE10" s="61"/>
      <c r="MEF10" s="61"/>
      <c r="MEG10" s="61"/>
      <c r="MEH10" s="61"/>
      <c r="MEI10" s="61"/>
      <c r="MEJ10" s="61"/>
      <c r="MEK10" s="61"/>
      <c r="MEL10" s="61"/>
      <c r="MEM10" s="61"/>
      <c r="MEN10" s="61"/>
      <c r="MEO10" s="61"/>
      <c r="MEP10" s="61"/>
      <c r="MEQ10" s="61"/>
      <c r="MER10" s="61"/>
      <c r="MES10" s="61"/>
      <c r="MET10" s="61"/>
      <c r="MEU10" s="61"/>
      <c r="MEV10" s="61"/>
      <c r="MEW10" s="61"/>
      <c r="MEX10" s="61"/>
      <c r="MEY10" s="61"/>
      <c r="MEZ10" s="61"/>
      <c r="MFA10" s="61"/>
      <c r="MFB10" s="61"/>
      <c r="MFC10" s="61"/>
      <c r="MFD10" s="61"/>
      <c r="MFE10" s="61"/>
      <c r="MFF10" s="61"/>
      <c r="MFG10" s="61"/>
      <c r="MFH10" s="61"/>
      <c r="MFI10" s="61"/>
      <c r="MFJ10" s="61"/>
      <c r="MFK10" s="61"/>
      <c r="MFL10" s="61"/>
      <c r="MFM10" s="61"/>
      <c r="MFN10" s="61"/>
      <c r="MFO10" s="61"/>
      <c r="MFP10" s="61"/>
      <c r="MFQ10" s="61"/>
      <c r="MFR10" s="61"/>
      <c r="MFS10" s="61"/>
      <c r="MFT10" s="61"/>
      <c r="MFU10" s="61"/>
      <c r="MFV10" s="61"/>
      <c r="MFW10" s="61"/>
      <c r="MFX10" s="61"/>
      <c r="MFY10" s="61"/>
      <c r="MFZ10" s="61"/>
      <c r="MGA10" s="61"/>
      <c r="MGB10" s="61"/>
      <c r="MGC10" s="61"/>
      <c r="MGD10" s="61"/>
      <c r="MGE10" s="61"/>
      <c r="MGF10" s="61"/>
      <c r="MGG10" s="61"/>
      <c r="MGH10" s="61"/>
      <c r="MGI10" s="61"/>
      <c r="MGJ10" s="61"/>
      <c r="MGK10" s="61"/>
      <c r="MGL10" s="61"/>
      <c r="MGM10" s="61"/>
      <c r="MGN10" s="61"/>
      <c r="MGO10" s="61"/>
      <c r="MGP10" s="61"/>
      <c r="MGQ10" s="61"/>
      <c r="MGR10" s="61"/>
      <c r="MGS10" s="61"/>
      <c r="MGT10" s="61"/>
      <c r="MGU10" s="61"/>
      <c r="MGV10" s="61"/>
      <c r="MGW10" s="61"/>
      <c r="MGX10" s="61"/>
      <c r="MGY10" s="61"/>
      <c r="MGZ10" s="61"/>
      <c r="MHA10" s="61"/>
      <c r="MHB10" s="61"/>
      <c r="MHC10" s="61"/>
      <c r="MHD10" s="61"/>
      <c r="MHE10" s="61"/>
      <c r="MHF10" s="61"/>
      <c r="MHG10" s="61"/>
      <c r="MHH10" s="61"/>
      <c r="MHI10" s="61"/>
      <c r="MHJ10" s="61"/>
      <c r="MHK10" s="61"/>
      <c r="MHL10" s="61"/>
      <c r="MHM10" s="61"/>
      <c r="MHN10" s="61"/>
      <c r="MHO10" s="61"/>
      <c r="MHP10" s="61"/>
      <c r="MHQ10" s="61"/>
      <c r="MHR10" s="61"/>
      <c r="MHS10" s="61"/>
      <c r="MHT10" s="61"/>
      <c r="MHU10" s="61"/>
      <c r="MHV10" s="61"/>
      <c r="MHW10" s="61"/>
      <c r="MHX10" s="61"/>
      <c r="MHY10" s="61"/>
      <c r="MHZ10" s="61"/>
      <c r="MIA10" s="61"/>
      <c r="MIB10" s="61"/>
      <c r="MIC10" s="61"/>
      <c r="MID10" s="61"/>
      <c r="MIE10" s="61"/>
      <c r="MIF10" s="61"/>
      <c r="MIG10" s="61"/>
      <c r="MIH10" s="61"/>
      <c r="MII10" s="61"/>
      <c r="MIJ10" s="61"/>
      <c r="MIK10" s="61"/>
      <c r="MIL10" s="61"/>
      <c r="MIM10" s="61"/>
      <c r="MIN10" s="61"/>
      <c r="MIO10" s="61"/>
      <c r="MIP10" s="61"/>
      <c r="MIQ10" s="61"/>
      <c r="MIR10" s="61"/>
      <c r="MIS10" s="61"/>
      <c r="MIT10" s="61"/>
      <c r="MIU10" s="61"/>
      <c r="MIV10" s="61"/>
      <c r="MIW10" s="61"/>
      <c r="MIX10" s="61"/>
      <c r="MIY10" s="61"/>
      <c r="MIZ10" s="61"/>
      <c r="MJA10" s="61"/>
      <c r="MJB10" s="61"/>
      <c r="MJC10" s="61"/>
      <c r="MJD10" s="61"/>
      <c r="MJE10" s="61"/>
      <c r="MJF10" s="61"/>
      <c r="MJG10" s="61"/>
      <c r="MJH10" s="61"/>
      <c r="MJI10" s="61"/>
      <c r="MJJ10" s="61"/>
      <c r="MJK10" s="61"/>
      <c r="MJL10" s="61"/>
      <c r="MJM10" s="61"/>
      <c r="MJN10" s="61"/>
      <c r="MJO10" s="61"/>
      <c r="MJP10" s="61"/>
      <c r="MJQ10" s="61"/>
      <c r="MJR10" s="61"/>
      <c r="MJS10" s="61"/>
      <c r="MJT10" s="61"/>
      <c r="MJU10" s="61"/>
      <c r="MJV10" s="61"/>
      <c r="MJW10" s="61"/>
      <c r="MJX10" s="61"/>
      <c r="MJY10" s="61"/>
      <c r="MJZ10" s="61"/>
      <c r="MKA10" s="61"/>
      <c r="MKB10" s="61"/>
      <c r="MKC10" s="61"/>
      <c r="MKD10" s="61"/>
      <c r="MKE10" s="61"/>
      <c r="MKF10" s="61"/>
      <c r="MKG10" s="61"/>
      <c r="MKH10" s="61"/>
      <c r="MKI10" s="61"/>
      <c r="MKJ10" s="61"/>
      <c r="MKK10" s="61"/>
      <c r="MKL10" s="61"/>
      <c r="MKM10" s="61"/>
      <c r="MKN10" s="61"/>
      <c r="MKO10" s="61"/>
      <c r="MKP10" s="61"/>
      <c r="MKQ10" s="61"/>
      <c r="MKR10" s="61"/>
      <c r="MKS10" s="61"/>
      <c r="MKT10" s="61"/>
      <c r="MKU10" s="61"/>
      <c r="MKV10" s="61"/>
      <c r="MKW10" s="61"/>
      <c r="MKX10" s="61"/>
      <c r="MKY10" s="61"/>
      <c r="MKZ10" s="61"/>
      <c r="MLA10" s="61"/>
      <c r="MLB10" s="61"/>
      <c r="MLC10" s="61"/>
      <c r="MLD10" s="61"/>
      <c r="MLE10" s="61"/>
      <c r="MLF10" s="61"/>
      <c r="MLG10" s="61"/>
      <c r="MLH10" s="61"/>
      <c r="MLI10" s="61"/>
      <c r="MLJ10" s="61"/>
      <c r="MLK10" s="61"/>
      <c r="MLL10" s="61"/>
      <c r="MLM10" s="61"/>
      <c r="MLN10" s="61"/>
      <c r="MLO10" s="61"/>
      <c r="MLP10" s="61"/>
      <c r="MLQ10" s="61"/>
      <c r="MLR10" s="61"/>
      <c r="MLS10" s="61"/>
      <c r="MLT10" s="61"/>
      <c r="MLU10" s="61"/>
      <c r="MLV10" s="61"/>
      <c r="MLW10" s="61"/>
      <c r="MLX10" s="61"/>
      <c r="MLY10" s="61"/>
      <c r="MLZ10" s="61"/>
      <c r="MMA10" s="61"/>
      <c r="MMB10" s="61"/>
      <c r="MMC10" s="61"/>
      <c r="MMD10" s="61"/>
      <c r="MME10" s="61"/>
      <c r="MMF10" s="61"/>
      <c r="MMG10" s="61"/>
      <c r="MMH10" s="61"/>
      <c r="MMI10" s="61"/>
      <c r="MMJ10" s="61"/>
      <c r="MMK10" s="61"/>
      <c r="MML10" s="61"/>
      <c r="MMM10" s="61"/>
      <c r="MMN10" s="61"/>
      <c r="MMO10" s="61"/>
      <c r="MMP10" s="61"/>
      <c r="MMQ10" s="61"/>
      <c r="MMR10" s="61"/>
      <c r="MMS10" s="61"/>
      <c r="MMT10" s="61"/>
      <c r="MMU10" s="61"/>
      <c r="MMV10" s="61"/>
      <c r="MMW10" s="61"/>
      <c r="MMX10" s="61"/>
      <c r="MMY10" s="61"/>
      <c r="MMZ10" s="61"/>
      <c r="MNA10" s="61"/>
      <c r="MNB10" s="61"/>
      <c r="MNC10" s="61"/>
      <c r="MND10" s="61"/>
      <c r="MNE10" s="61"/>
      <c r="MNF10" s="61"/>
      <c r="MNG10" s="61"/>
      <c r="MNH10" s="61"/>
      <c r="MNI10" s="61"/>
      <c r="MNJ10" s="61"/>
      <c r="MNK10" s="61"/>
      <c r="MNL10" s="61"/>
      <c r="MNM10" s="61"/>
      <c r="MNN10" s="61"/>
      <c r="MNO10" s="61"/>
      <c r="MNP10" s="61"/>
      <c r="MNQ10" s="61"/>
      <c r="MNR10" s="61"/>
      <c r="MNS10" s="61"/>
      <c r="MNT10" s="61"/>
      <c r="MNU10" s="61"/>
      <c r="MNV10" s="61"/>
      <c r="MNW10" s="61"/>
      <c r="MNX10" s="61"/>
      <c r="MNY10" s="61"/>
      <c r="MNZ10" s="61"/>
      <c r="MOA10" s="61"/>
      <c r="MOB10" s="61"/>
      <c r="MOC10" s="61"/>
      <c r="MOD10" s="61"/>
      <c r="MOE10" s="61"/>
      <c r="MOF10" s="61"/>
      <c r="MOG10" s="61"/>
      <c r="MOH10" s="61"/>
      <c r="MOI10" s="61"/>
      <c r="MOJ10" s="61"/>
      <c r="MOK10" s="61"/>
      <c r="MOL10" s="61"/>
      <c r="MOM10" s="61"/>
      <c r="MON10" s="61"/>
      <c r="MOO10" s="61"/>
      <c r="MOP10" s="61"/>
      <c r="MOQ10" s="61"/>
      <c r="MOR10" s="61"/>
      <c r="MOS10" s="61"/>
      <c r="MOT10" s="61"/>
      <c r="MOU10" s="61"/>
      <c r="MOV10" s="61"/>
      <c r="MOW10" s="61"/>
      <c r="MOX10" s="61"/>
      <c r="MOY10" s="61"/>
      <c r="MOZ10" s="61"/>
      <c r="MPA10" s="61"/>
      <c r="MPB10" s="61"/>
      <c r="MPC10" s="61"/>
      <c r="MPD10" s="61"/>
      <c r="MPE10" s="61"/>
      <c r="MPF10" s="61"/>
      <c r="MPG10" s="61"/>
      <c r="MPH10" s="61"/>
      <c r="MPI10" s="61"/>
      <c r="MPJ10" s="61"/>
      <c r="MPK10" s="61"/>
      <c r="MPL10" s="61"/>
      <c r="MPM10" s="61"/>
      <c r="MPN10" s="61"/>
      <c r="MPO10" s="61"/>
      <c r="MPP10" s="61"/>
      <c r="MPQ10" s="61"/>
      <c r="MPR10" s="61"/>
      <c r="MPS10" s="61"/>
      <c r="MPT10" s="61"/>
      <c r="MPU10" s="61"/>
      <c r="MPV10" s="61"/>
      <c r="MPW10" s="61"/>
      <c r="MPX10" s="61"/>
      <c r="MPY10" s="61"/>
      <c r="MPZ10" s="61"/>
      <c r="MQA10" s="61"/>
      <c r="MQB10" s="61"/>
      <c r="MQC10" s="61"/>
      <c r="MQD10" s="61"/>
      <c r="MQE10" s="61"/>
      <c r="MQF10" s="61"/>
      <c r="MQG10" s="61"/>
      <c r="MQH10" s="61"/>
      <c r="MQI10" s="61"/>
      <c r="MQJ10" s="61"/>
      <c r="MQK10" s="61"/>
      <c r="MQL10" s="61"/>
      <c r="MQM10" s="61"/>
      <c r="MQN10" s="61"/>
      <c r="MQO10" s="61"/>
      <c r="MQP10" s="61"/>
      <c r="MQQ10" s="61"/>
      <c r="MQR10" s="61"/>
      <c r="MQS10" s="61"/>
      <c r="MQT10" s="61"/>
      <c r="MQU10" s="61"/>
      <c r="MQV10" s="61"/>
      <c r="MQW10" s="61"/>
      <c r="MQX10" s="61"/>
      <c r="MQY10" s="61"/>
      <c r="MQZ10" s="61"/>
      <c r="MRA10" s="61"/>
      <c r="MRB10" s="61"/>
      <c r="MRC10" s="61"/>
      <c r="MRD10" s="61"/>
      <c r="MRE10" s="61"/>
      <c r="MRF10" s="61"/>
      <c r="MRG10" s="61"/>
      <c r="MRH10" s="61"/>
      <c r="MRI10" s="61"/>
      <c r="MRJ10" s="61"/>
      <c r="MRK10" s="61"/>
      <c r="MRL10" s="61"/>
      <c r="MRM10" s="61"/>
      <c r="MRN10" s="61"/>
      <c r="MRO10" s="61"/>
      <c r="MRP10" s="61"/>
      <c r="MRQ10" s="61"/>
      <c r="MRR10" s="61"/>
      <c r="MRS10" s="61"/>
      <c r="MRT10" s="61"/>
      <c r="MRU10" s="61"/>
      <c r="MRV10" s="61"/>
      <c r="MRW10" s="61"/>
      <c r="MRX10" s="61"/>
      <c r="MRY10" s="61"/>
      <c r="MRZ10" s="61"/>
      <c r="MSA10" s="61"/>
      <c r="MSB10" s="61"/>
      <c r="MSC10" s="61"/>
      <c r="MSD10" s="61"/>
      <c r="MSE10" s="61"/>
      <c r="MSF10" s="61"/>
      <c r="MSG10" s="61"/>
      <c r="MSH10" s="61"/>
      <c r="MSI10" s="61"/>
      <c r="MSJ10" s="61"/>
      <c r="MSK10" s="61"/>
      <c r="MSL10" s="61"/>
      <c r="MSM10" s="61"/>
      <c r="MSN10" s="61"/>
      <c r="MSO10" s="61"/>
      <c r="MSP10" s="61"/>
      <c r="MSQ10" s="61"/>
      <c r="MSR10" s="61"/>
      <c r="MSS10" s="61"/>
      <c r="MST10" s="61"/>
      <c r="MSU10" s="61"/>
      <c r="MSV10" s="61"/>
      <c r="MSW10" s="61"/>
      <c r="MSX10" s="61"/>
      <c r="MSY10" s="61"/>
      <c r="MSZ10" s="61"/>
      <c r="MTA10" s="61"/>
      <c r="MTB10" s="61"/>
      <c r="MTC10" s="61"/>
      <c r="MTD10" s="61"/>
      <c r="MTE10" s="61"/>
      <c r="MTF10" s="61"/>
      <c r="MTG10" s="61"/>
      <c r="MTH10" s="61"/>
      <c r="MTI10" s="61"/>
      <c r="MTJ10" s="61"/>
      <c r="MTK10" s="61"/>
      <c r="MTL10" s="61"/>
      <c r="MTM10" s="61"/>
      <c r="MTN10" s="61"/>
      <c r="MTO10" s="61"/>
      <c r="MTP10" s="61"/>
      <c r="MTQ10" s="61"/>
      <c r="MTR10" s="61"/>
      <c r="MTS10" s="61"/>
      <c r="MTT10" s="61"/>
      <c r="MTU10" s="61"/>
      <c r="MTV10" s="61"/>
      <c r="MTW10" s="61"/>
      <c r="MTX10" s="61"/>
      <c r="MTY10" s="61"/>
      <c r="MTZ10" s="61"/>
      <c r="MUA10" s="61"/>
      <c r="MUB10" s="61"/>
      <c r="MUC10" s="61"/>
      <c r="MUD10" s="61"/>
      <c r="MUE10" s="61"/>
      <c r="MUF10" s="61"/>
      <c r="MUG10" s="61"/>
      <c r="MUH10" s="61"/>
      <c r="MUI10" s="61"/>
      <c r="MUJ10" s="61"/>
      <c r="MUK10" s="61"/>
      <c r="MUL10" s="61"/>
      <c r="MUM10" s="61"/>
      <c r="MUN10" s="61"/>
      <c r="MUO10" s="61"/>
      <c r="MUP10" s="61"/>
      <c r="MUQ10" s="61"/>
      <c r="MUR10" s="61"/>
      <c r="MUS10" s="61"/>
      <c r="MUT10" s="61"/>
      <c r="MUU10" s="61"/>
      <c r="MUV10" s="61"/>
      <c r="MUW10" s="61"/>
      <c r="MUX10" s="61"/>
      <c r="MUY10" s="61"/>
      <c r="MUZ10" s="61"/>
      <c r="MVA10" s="61"/>
      <c r="MVB10" s="61"/>
      <c r="MVC10" s="61"/>
      <c r="MVD10" s="61"/>
      <c r="MVE10" s="61"/>
      <c r="MVF10" s="61"/>
      <c r="MVG10" s="61"/>
      <c r="MVH10" s="61"/>
      <c r="MVI10" s="61"/>
      <c r="MVJ10" s="61"/>
      <c r="MVK10" s="61"/>
      <c r="MVL10" s="61"/>
      <c r="MVM10" s="61"/>
      <c r="MVN10" s="61"/>
      <c r="MVO10" s="61"/>
      <c r="MVP10" s="61"/>
      <c r="MVQ10" s="61"/>
      <c r="MVR10" s="61"/>
      <c r="MVS10" s="61"/>
      <c r="MVT10" s="61"/>
      <c r="MVU10" s="61"/>
      <c r="MVV10" s="61"/>
      <c r="MVW10" s="61"/>
      <c r="MVX10" s="61"/>
      <c r="MVY10" s="61"/>
      <c r="MVZ10" s="61"/>
      <c r="MWA10" s="61"/>
      <c r="MWB10" s="61"/>
      <c r="MWC10" s="61"/>
      <c r="MWD10" s="61"/>
      <c r="MWE10" s="61"/>
      <c r="MWF10" s="61"/>
      <c r="MWG10" s="61"/>
      <c r="MWH10" s="61"/>
      <c r="MWI10" s="61"/>
      <c r="MWJ10" s="61"/>
      <c r="MWK10" s="61"/>
      <c r="MWL10" s="61"/>
      <c r="MWM10" s="61"/>
      <c r="MWN10" s="61"/>
      <c r="MWO10" s="61"/>
      <c r="MWP10" s="61"/>
      <c r="MWQ10" s="61"/>
      <c r="MWR10" s="61"/>
      <c r="MWS10" s="61"/>
      <c r="MWT10" s="61"/>
      <c r="MWU10" s="61"/>
      <c r="MWV10" s="61"/>
      <c r="MWW10" s="61"/>
      <c r="MWX10" s="61"/>
      <c r="MWY10" s="61"/>
      <c r="MWZ10" s="61"/>
      <c r="MXA10" s="61"/>
      <c r="MXB10" s="61"/>
      <c r="MXC10" s="61"/>
      <c r="MXD10" s="61"/>
      <c r="MXE10" s="61"/>
      <c r="MXF10" s="61"/>
      <c r="MXG10" s="61"/>
      <c r="MXH10" s="61"/>
      <c r="MXI10" s="61"/>
      <c r="MXJ10" s="61"/>
      <c r="MXK10" s="61"/>
      <c r="MXL10" s="61"/>
      <c r="MXM10" s="61"/>
      <c r="MXN10" s="61"/>
      <c r="MXO10" s="61"/>
      <c r="MXP10" s="61"/>
      <c r="MXQ10" s="61"/>
      <c r="MXR10" s="61"/>
      <c r="MXS10" s="61"/>
      <c r="MXT10" s="61"/>
      <c r="MXU10" s="61"/>
      <c r="MXV10" s="61"/>
      <c r="MXW10" s="61"/>
      <c r="MXX10" s="61"/>
      <c r="MXY10" s="61"/>
      <c r="MXZ10" s="61"/>
      <c r="MYA10" s="61"/>
      <c r="MYB10" s="61"/>
      <c r="MYC10" s="61"/>
      <c r="MYD10" s="61"/>
      <c r="MYE10" s="61"/>
      <c r="MYF10" s="61"/>
      <c r="MYG10" s="61"/>
      <c r="MYH10" s="61"/>
      <c r="MYI10" s="61"/>
      <c r="MYJ10" s="61"/>
      <c r="MYK10" s="61"/>
      <c r="MYL10" s="61"/>
      <c r="MYM10" s="61"/>
      <c r="MYN10" s="61"/>
      <c r="MYO10" s="61"/>
      <c r="MYP10" s="61"/>
      <c r="MYQ10" s="61"/>
      <c r="MYR10" s="61"/>
      <c r="MYS10" s="61"/>
      <c r="MYT10" s="61"/>
      <c r="MYU10" s="61"/>
      <c r="MYV10" s="61"/>
      <c r="MYW10" s="61"/>
      <c r="MYX10" s="61"/>
      <c r="MYY10" s="61"/>
      <c r="MYZ10" s="61"/>
      <c r="MZA10" s="61"/>
      <c r="MZB10" s="61"/>
      <c r="MZC10" s="61"/>
      <c r="MZD10" s="61"/>
      <c r="MZE10" s="61"/>
      <c r="MZF10" s="61"/>
      <c r="MZG10" s="61"/>
      <c r="MZH10" s="61"/>
      <c r="MZI10" s="61"/>
      <c r="MZJ10" s="61"/>
      <c r="MZK10" s="61"/>
      <c r="MZL10" s="61"/>
      <c r="MZM10" s="61"/>
      <c r="MZN10" s="61"/>
      <c r="MZO10" s="61"/>
      <c r="MZP10" s="61"/>
      <c r="MZQ10" s="61"/>
      <c r="MZR10" s="61"/>
      <c r="MZS10" s="61"/>
      <c r="MZT10" s="61"/>
      <c r="MZU10" s="61"/>
      <c r="MZV10" s="61"/>
      <c r="MZW10" s="61"/>
      <c r="MZX10" s="61"/>
      <c r="MZY10" s="61"/>
      <c r="MZZ10" s="61"/>
      <c r="NAA10" s="61"/>
      <c r="NAB10" s="61"/>
      <c r="NAC10" s="61"/>
      <c r="NAD10" s="61"/>
      <c r="NAE10" s="61"/>
      <c r="NAF10" s="61"/>
      <c r="NAG10" s="61"/>
      <c r="NAH10" s="61"/>
      <c r="NAI10" s="61"/>
      <c r="NAJ10" s="61"/>
      <c r="NAK10" s="61"/>
      <c r="NAL10" s="61"/>
      <c r="NAM10" s="61"/>
      <c r="NAN10" s="61"/>
      <c r="NAO10" s="61"/>
      <c r="NAP10" s="61"/>
      <c r="NAQ10" s="61"/>
      <c r="NAR10" s="61"/>
      <c r="NAS10" s="61"/>
      <c r="NAT10" s="61"/>
      <c r="NAU10" s="61"/>
      <c r="NAV10" s="61"/>
      <c r="NAW10" s="61"/>
      <c r="NAX10" s="61"/>
      <c r="NAY10" s="61"/>
      <c r="NAZ10" s="61"/>
      <c r="NBA10" s="61"/>
      <c r="NBB10" s="61"/>
      <c r="NBC10" s="61"/>
      <c r="NBD10" s="61"/>
      <c r="NBE10" s="61"/>
      <c r="NBF10" s="61"/>
      <c r="NBG10" s="61"/>
      <c r="NBH10" s="61"/>
      <c r="NBI10" s="61"/>
      <c r="NBJ10" s="61"/>
      <c r="NBK10" s="61"/>
      <c r="NBL10" s="61"/>
      <c r="NBM10" s="61"/>
      <c r="NBN10" s="61"/>
      <c r="NBO10" s="61"/>
      <c r="NBP10" s="61"/>
      <c r="NBQ10" s="61"/>
      <c r="NBR10" s="61"/>
      <c r="NBS10" s="61"/>
      <c r="NBT10" s="61"/>
      <c r="NBU10" s="61"/>
      <c r="NBV10" s="61"/>
      <c r="NBW10" s="61"/>
      <c r="NBX10" s="61"/>
      <c r="NBY10" s="61"/>
      <c r="NBZ10" s="61"/>
      <c r="NCA10" s="61"/>
      <c r="NCB10" s="61"/>
      <c r="NCC10" s="61"/>
      <c r="NCD10" s="61"/>
      <c r="NCE10" s="61"/>
      <c r="NCF10" s="61"/>
      <c r="NCG10" s="61"/>
      <c r="NCH10" s="61"/>
      <c r="NCI10" s="61"/>
      <c r="NCJ10" s="61"/>
      <c r="NCK10" s="61"/>
      <c r="NCL10" s="61"/>
      <c r="NCM10" s="61"/>
      <c r="NCN10" s="61"/>
      <c r="NCO10" s="61"/>
      <c r="NCP10" s="61"/>
      <c r="NCQ10" s="61"/>
      <c r="NCR10" s="61"/>
      <c r="NCS10" s="61"/>
      <c r="NCT10" s="61"/>
      <c r="NCU10" s="61"/>
      <c r="NCV10" s="61"/>
      <c r="NCW10" s="61"/>
      <c r="NCX10" s="61"/>
      <c r="NCY10" s="61"/>
      <c r="NCZ10" s="61"/>
      <c r="NDA10" s="61"/>
      <c r="NDB10" s="61"/>
      <c r="NDC10" s="61"/>
      <c r="NDD10" s="61"/>
      <c r="NDE10" s="61"/>
      <c r="NDF10" s="61"/>
      <c r="NDG10" s="61"/>
      <c r="NDH10" s="61"/>
      <c r="NDI10" s="61"/>
      <c r="NDJ10" s="61"/>
      <c r="NDK10" s="61"/>
      <c r="NDL10" s="61"/>
      <c r="NDM10" s="61"/>
      <c r="NDN10" s="61"/>
      <c r="NDO10" s="61"/>
      <c r="NDP10" s="61"/>
      <c r="NDQ10" s="61"/>
      <c r="NDR10" s="61"/>
      <c r="NDS10" s="61"/>
      <c r="NDT10" s="61"/>
      <c r="NDU10" s="61"/>
      <c r="NDV10" s="61"/>
      <c r="NDW10" s="61"/>
      <c r="NDX10" s="61"/>
      <c r="NDY10" s="61"/>
      <c r="NDZ10" s="61"/>
      <c r="NEA10" s="61"/>
      <c r="NEB10" s="61"/>
      <c r="NEC10" s="61"/>
      <c r="NED10" s="61"/>
      <c r="NEE10" s="61"/>
      <c r="NEF10" s="61"/>
      <c r="NEG10" s="61"/>
      <c r="NEH10" s="61"/>
      <c r="NEI10" s="61"/>
      <c r="NEJ10" s="61"/>
      <c r="NEK10" s="61"/>
      <c r="NEL10" s="61"/>
      <c r="NEM10" s="61"/>
      <c r="NEN10" s="61"/>
      <c r="NEO10" s="61"/>
      <c r="NEP10" s="61"/>
      <c r="NEQ10" s="61"/>
      <c r="NER10" s="61"/>
      <c r="NES10" s="61"/>
      <c r="NET10" s="61"/>
      <c r="NEU10" s="61"/>
      <c r="NEV10" s="61"/>
      <c r="NEW10" s="61"/>
      <c r="NEX10" s="61"/>
      <c r="NEY10" s="61"/>
      <c r="NEZ10" s="61"/>
      <c r="NFA10" s="61"/>
      <c r="NFB10" s="61"/>
      <c r="NFC10" s="61"/>
      <c r="NFD10" s="61"/>
      <c r="NFE10" s="61"/>
      <c r="NFF10" s="61"/>
      <c r="NFG10" s="61"/>
      <c r="NFH10" s="61"/>
      <c r="NFI10" s="61"/>
      <c r="NFJ10" s="61"/>
      <c r="NFK10" s="61"/>
      <c r="NFL10" s="61"/>
      <c r="NFM10" s="61"/>
      <c r="NFN10" s="61"/>
      <c r="NFO10" s="61"/>
      <c r="NFP10" s="61"/>
      <c r="NFQ10" s="61"/>
      <c r="NFR10" s="61"/>
      <c r="NFS10" s="61"/>
      <c r="NFT10" s="61"/>
      <c r="NFU10" s="61"/>
      <c r="NFV10" s="61"/>
      <c r="NFW10" s="61"/>
      <c r="NFX10" s="61"/>
      <c r="NFY10" s="61"/>
      <c r="NFZ10" s="61"/>
      <c r="NGA10" s="61"/>
      <c r="NGB10" s="61"/>
      <c r="NGC10" s="61"/>
      <c r="NGD10" s="61"/>
      <c r="NGE10" s="61"/>
      <c r="NGF10" s="61"/>
      <c r="NGG10" s="61"/>
      <c r="NGH10" s="61"/>
      <c r="NGI10" s="61"/>
      <c r="NGJ10" s="61"/>
      <c r="NGK10" s="61"/>
      <c r="NGL10" s="61"/>
      <c r="NGM10" s="61"/>
      <c r="NGN10" s="61"/>
      <c r="NGO10" s="61"/>
      <c r="NGP10" s="61"/>
      <c r="NGQ10" s="61"/>
      <c r="NGR10" s="61"/>
      <c r="NGS10" s="61"/>
      <c r="NGT10" s="61"/>
      <c r="NGU10" s="61"/>
      <c r="NGV10" s="61"/>
      <c r="NGW10" s="61"/>
      <c r="NGX10" s="61"/>
      <c r="NGY10" s="61"/>
      <c r="NGZ10" s="61"/>
      <c r="NHA10" s="61"/>
      <c r="NHB10" s="61"/>
      <c r="NHC10" s="61"/>
      <c r="NHD10" s="61"/>
      <c r="NHE10" s="61"/>
      <c r="NHF10" s="61"/>
      <c r="NHG10" s="61"/>
      <c r="NHH10" s="61"/>
      <c r="NHI10" s="61"/>
      <c r="NHJ10" s="61"/>
      <c r="NHK10" s="61"/>
      <c r="NHL10" s="61"/>
      <c r="NHM10" s="61"/>
      <c r="NHN10" s="61"/>
      <c r="NHO10" s="61"/>
      <c r="NHP10" s="61"/>
      <c r="NHQ10" s="61"/>
      <c r="NHR10" s="61"/>
      <c r="NHS10" s="61"/>
      <c r="NHT10" s="61"/>
      <c r="NHU10" s="61"/>
      <c r="NHV10" s="61"/>
      <c r="NHW10" s="61"/>
      <c r="NHX10" s="61"/>
      <c r="NHY10" s="61"/>
      <c r="NHZ10" s="61"/>
      <c r="NIA10" s="61"/>
      <c r="NIB10" s="61"/>
      <c r="NIC10" s="61"/>
      <c r="NID10" s="61"/>
      <c r="NIE10" s="61"/>
      <c r="NIF10" s="61"/>
      <c r="NIG10" s="61"/>
      <c r="NIH10" s="61"/>
      <c r="NII10" s="61"/>
      <c r="NIJ10" s="61"/>
      <c r="NIK10" s="61"/>
      <c r="NIL10" s="61"/>
      <c r="NIM10" s="61"/>
      <c r="NIN10" s="61"/>
      <c r="NIO10" s="61"/>
      <c r="NIP10" s="61"/>
      <c r="NIQ10" s="61"/>
      <c r="NIR10" s="61"/>
      <c r="NIS10" s="61"/>
      <c r="NIT10" s="61"/>
      <c r="NIU10" s="61"/>
      <c r="NIV10" s="61"/>
      <c r="NIW10" s="61"/>
      <c r="NIX10" s="61"/>
      <c r="NIY10" s="61"/>
      <c r="NIZ10" s="61"/>
      <c r="NJA10" s="61"/>
      <c r="NJB10" s="61"/>
      <c r="NJC10" s="61"/>
      <c r="NJD10" s="61"/>
      <c r="NJE10" s="61"/>
      <c r="NJF10" s="61"/>
      <c r="NJG10" s="61"/>
      <c r="NJH10" s="61"/>
      <c r="NJI10" s="61"/>
      <c r="NJJ10" s="61"/>
      <c r="NJK10" s="61"/>
      <c r="NJL10" s="61"/>
      <c r="NJM10" s="61"/>
      <c r="NJN10" s="61"/>
      <c r="NJO10" s="61"/>
      <c r="NJP10" s="61"/>
      <c r="NJQ10" s="61"/>
      <c r="NJR10" s="61"/>
      <c r="NJS10" s="61"/>
      <c r="NJT10" s="61"/>
      <c r="NJU10" s="61"/>
      <c r="NJV10" s="61"/>
      <c r="NJW10" s="61"/>
      <c r="NJX10" s="61"/>
      <c r="NJY10" s="61"/>
      <c r="NJZ10" s="61"/>
      <c r="NKA10" s="61"/>
      <c r="NKB10" s="61"/>
      <c r="NKC10" s="61"/>
      <c r="NKD10" s="61"/>
      <c r="NKE10" s="61"/>
      <c r="NKF10" s="61"/>
      <c r="NKG10" s="61"/>
      <c r="NKH10" s="61"/>
      <c r="NKI10" s="61"/>
      <c r="NKJ10" s="61"/>
      <c r="NKK10" s="61"/>
      <c r="NKL10" s="61"/>
      <c r="NKM10" s="61"/>
      <c r="NKN10" s="61"/>
      <c r="NKO10" s="61"/>
      <c r="NKP10" s="61"/>
      <c r="NKQ10" s="61"/>
      <c r="NKR10" s="61"/>
      <c r="NKS10" s="61"/>
      <c r="NKT10" s="61"/>
      <c r="NKU10" s="61"/>
      <c r="NKV10" s="61"/>
      <c r="NKW10" s="61"/>
      <c r="NKX10" s="61"/>
      <c r="NKY10" s="61"/>
      <c r="NKZ10" s="61"/>
      <c r="NLA10" s="61"/>
      <c r="NLB10" s="61"/>
      <c r="NLC10" s="61"/>
      <c r="NLD10" s="61"/>
      <c r="NLE10" s="61"/>
      <c r="NLF10" s="61"/>
      <c r="NLG10" s="61"/>
      <c r="NLH10" s="61"/>
      <c r="NLI10" s="61"/>
      <c r="NLJ10" s="61"/>
      <c r="NLK10" s="61"/>
      <c r="NLL10" s="61"/>
      <c r="NLM10" s="61"/>
      <c r="NLN10" s="61"/>
      <c r="NLO10" s="61"/>
      <c r="NLP10" s="61"/>
      <c r="NLQ10" s="61"/>
      <c r="NLR10" s="61"/>
      <c r="NLS10" s="61"/>
      <c r="NLT10" s="61"/>
      <c r="NLU10" s="61"/>
      <c r="NLV10" s="61"/>
      <c r="NLW10" s="61"/>
      <c r="NLX10" s="61"/>
      <c r="NLY10" s="61"/>
      <c r="NLZ10" s="61"/>
      <c r="NMA10" s="61"/>
      <c r="NMB10" s="61"/>
      <c r="NMC10" s="61"/>
      <c r="NMD10" s="61"/>
      <c r="NME10" s="61"/>
      <c r="NMF10" s="61"/>
      <c r="NMG10" s="61"/>
      <c r="NMH10" s="61"/>
      <c r="NMI10" s="61"/>
      <c r="NMJ10" s="61"/>
      <c r="NMK10" s="61"/>
      <c r="NML10" s="61"/>
      <c r="NMM10" s="61"/>
      <c r="NMN10" s="61"/>
      <c r="NMO10" s="61"/>
      <c r="NMP10" s="61"/>
      <c r="NMQ10" s="61"/>
      <c r="NMR10" s="61"/>
      <c r="NMS10" s="61"/>
      <c r="NMT10" s="61"/>
      <c r="NMU10" s="61"/>
      <c r="NMV10" s="61"/>
      <c r="NMW10" s="61"/>
      <c r="NMX10" s="61"/>
      <c r="NMY10" s="61"/>
      <c r="NMZ10" s="61"/>
      <c r="NNA10" s="61"/>
      <c r="NNB10" s="61"/>
      <c r="NNC10" s="61"/>
      <c r="NND10" s="61"/>
      <c r="NNE10" s="61"/>
      <c r="NNF10" s="61"/>
      <c r="NNG10" s="61"/>
      <c r="NNH10" s="61"/>
      <c r="NNI10" s="61"/>
      <c r="NNJ10" s="61"/>
      <c r="NNK10" s="61"/>
      <c r="NNL10" s="61"/>
      <c r="NNM10" s="61"/>
      <c r="NNN10" s="61"/>
      <c r="NNO10" s="61"/>
      <c r="NNP10" s="61"/>
      <c r="NNQ10" s="61"/>
      <c r="NNR10" s="61"/>
      <c r="NNS10" s="61"/>
      <c r="NNT10" s="61"/>
      <c r="NNU10" s="61"/>
      <c r="NNV10" s="61"/>
      <c r="NNW10" s="61"/>
      <c r="NNX10" s="61"/>
      <c r="NNY10" s="61"/>
      <c r="NNZ10" s="61"/>
      <c r="NOA10" s="61"/>
      <c r="NOB10" s="61"/>
      <c r="NOC10" s="61"/>
      <c r="NOD10" s="61"/>
      <c r="NOE10" s="61"/>
      <c r="NOF10" s="61"/>
      <c r="NOG10" s="61"/>
      <c r="NOH10" s="61"/>
      <c r="NOI10" s="61"/>
      <c r="NOJ10" s="61"/>
      <c r="NOK10" s="61"/>
      <c r="NOL10" s="61"/>
      <c r="NOM10" s="61"/>
      <c r="NON10" s="61"/>
      <c r="NOO10" s="61"/>
      <c r="NOP10" s="61"/>
      <c r="NOQ10" s="61"/>
      <c r="NOR10" s="61"/>
      <c r="NOS10" s="61"/>
      <c r="NOT10" s="61"/>
      <c r="NOU10" s="61"/>
      <c r="NOV10" s="61"/>
      <c r="NOW10" s="61"/>
      <c r="NOX10" s="61"/>
      <c r="NOY10" s="61"/>
      <c r="NOZ10" s="61"/>
      <c r="NPA10" s="61"/>
      <c r="NPB10" s="61"/>
      <c r="NPC10" s="61"/>
      <c r="NPD10" s="61"/>
      <c r="NPE10" s="61"/>
      <c r="NPF10" s="61"/>
      <c r="NPG10" s="61"/>
      <c r="NPH10" s="61"/>
      <c r="NPI10" s="61"/>
      <c r="NPJ10" s="61"/>
      <c r="NPK10" s="61"/>
      <c r="NPL10" s="61"/>
      <c r="NPM10" s="61"/>
      <c r="NPN10" s="61"/>
      <c r="NPO10" s="61"/>
      <c r="NPP10" s="61"/>
      <c r="NPQ10" s="61"/>
      <c r="NPR10" s="61"/>
      <c r="NPS10" s="61"/>
      <c r="NPT10" s="61"/>
      <c r="NPU10" s="61"/>
      <c r="NPV10" s="61"/>
      <c r="NPW10" s="61"/>
      <c r="NPX10" s="61"/>
      <c r="NPY10" s="61"/>
      <c r="NPZ10" s="61"/>
      <c r="NQA10" s="61"/>
      <c r="NQB10" s="61"/>
      <c r="NQC10" s="61"/>
      <c r="NQD10" s="61"/>
      <c r="NQE10" s="61"/>
      <c r="NQF10" s="61"/>
      <c r="NQG10" s="61"/>
      <c r="NQH10" s="61"/>
      <c r="NQI10" s="61"/>
      <c r="NQJ10" s="61"/>
      <c r="NQK10" s="61"/>
      <c r="NQL10" s="61"/>
      <c r="NQM10" s="61"/>
      <c r="NQN10" s="61"/>
      <c r="NQO10" s="61"/>
      <c r="NQP10" s="61"/>
      <c r="NQQ10" s="61"/>
      <c r="NQR10" s="61"/>
      <c r="NQS10" s="61"/>
      <c r="NQT10" s="61"/>
      <c r="NQU10" s="61"/>
      <c r="NQV10" s="61"/>
      <c r="NQW10" s="61"/>
      <c r="NQX10" s="61"/>
      <c r="NQY10" s="61"/>
      <c r="NQZ10" s="61"/>
      <c r="NRA10" s="61"/>
      <c r="NRB10" s="61"/>
      <c r="NRC10" s="61"/>
      <c r="NRD10" s="61"/>
      <c r="NRE10" s="61"/>
      <c r="NRF10" s="61"/>
      <c r="NRG10" s="61"/>
      <c r="NRH10" s="61"/>
      <c r="NRI10" s="61"/>
      <c r="NRJ10" s="61"/>
      <c r="NRK10" s="61"/>
      <c r="NRL10" s="61"/>
      <c r="NRM10" s="61"/>
      <c r="NRN10" s="61"/>
      <c r="NRO10" s="61"/>
      <c r="NRP10" s="61"/>
      <c r="NRQ10" s="61"/>
      <c r="NRR10" s="61"/>
      <c r="NRS10" s="61"/>
      <c r="NRT10" s="61"/>
      <c r="NRU10" s="61"/>
      <c r="NRV10" s="61"/>
      <c r="NRW10" s="61"/>
      <c r="NRX10" s="61"/>
      <c r="NRY10" s="61"/>
      <c r="NRZ10" s="61"/>
      <c r="NSA10" s="61"/>
      <c r="NSB10" s="61"/>
      <c r="NSC10" s="61"/>
      <c r="NSD10" s="61"/>
      <c r="NSE10" s="61"/>
      <c r="NSF10" s="61"/>
      <c r="NSG10" s="61"/>
      <c r="NSH10" s="61"/>
      <c r="NSI10" s="61"/>
      <c r="NSJ10" s="61"/>
      <c r="NSK10" s="61"/>
      <c r="NSL10" s="61"/>
      <c r="NSM10" s="61"/>
      <c r="NSN10" s="61"/>
      <c r="NSO10" s="61"/>
      <c r="NSP10" s="61"/>
      <c r="NSQ10" s="61"/>
      <c r="NSR10" s="61"/>
      <c r="NSS10" s="61"/>
      <c r="NST10" s="61"/>
      <c r="NSU10" s="61"/>
      <c r="NSV10" s="61"/>
      <c r="NSW10" s="61"/>
      <c r="NSX10" s="61"/>
      <c r="NSY10" s="61"/>
      <c r="NSZ10" s="61"/>
      <c r="NTA10" s="61"/>
      <c r="NTB10" s="61"/>
      <c r="NTC10" s="61"/>
      <c r="NTD10" s="61"/>
      <c r="NTE10" s="61"/>
      <c r="NTF10" s="61"/>
      <c r="NTG10" s="61"/>
      <c r="NTH10" s="61"/>
      <c r="NTI10" s="61"/>
      <c r="NTJ10" s="61"/>
      <c r="NTK10" s="61"/>
      <c r="NTL10" s="61"/>
      <c r="NTM10" s="61"/>
      <c r="NTN10" s="61"/>
      <c r="NTO10" s="61"/>
      <c r="NTP10" s="61"/>
      <c r="NTQ10" s="61"/>
      <c r="NTR10" s="61"/>
      <c r="NTS10" s="61"/>
      <c r="NTT10" s="61"/>
      <c r="NTU10" s="61"/>
      <c r="NTV10" s="61"/>
      <c r="NTW10" s="61"/>
      <c r="NTX10" s="61"/>
      <c r="NTY10" s="61"/>
      <c r="NTZ10" s="61"/>
      <c r="NUA10" s="61"/>
      <c r="NUB10" s="61"/>
      <c r="NUC10" s="61"/>
      <c r="NUD10" s="61"/>
      <c r="NUE10" s="61"/>
      <c r="NUF10" s="61"/>
      <c r="NUG10" s="61"/>
      <c r="NUH10" s="61"/>
      <c r="NUI10" s="61"/>
      <c r="NUJ10" s="61"/>
      <c r="NUK10" s="61"/>
      <c r="NUL10" s="61"/>
      <c r="NUM10" s="61"/>
      <c r="NUN10" s="61"/>
      <c r="NUO10" s="61"/>
      <c r="NUP10" s="61"/>
      <c r="NUQ10" s="61"/>
      <c r="NUR10" s="61"/>
      <c r="NUS10" s="61"/>
      <c r="NUT10" s="61"/>
      <c r="NUU10" s="61"/>
      <c r="NUV10" s="61"/>
      <c r="NUW10" s="61"/>
      <c r="NUX10" s="61"/>
      <c r="NUY10" s="61"/>
      <c r="NUZ10" s="61"/>
      <c r="NVA10" s="61"/>
      <c r="NVB10" s="61"/>
      <c r="NVC10" s="61"/>
      <c r="NVD10" s="61"/>
      <c r="NVE10" s="61"/>
      <c r="NVF10" s="61"/>
      <c r="NVG10" s="61"/>
      <c r="NVH10" s="61"/>
      <c r="NVI10" s="61"/>
      <c r="NVJ10" s="61"/>
      <c r="NVK10" s="61"/>
      <c r="NVL10" s="61"/>
      <c r="NVM10" s="61"/>
      <c r="NVN10" s="61"/>
      <c r="NVO10" s="61"/>
      <c r="NVP10" s="61"/>
      <c r="NVQ10" s="61"/>
      <c r="NVR10" s="61"/>
      <c r="NVS10" s="61"/>
      <c r="NVT10" s="61"/>
      <c r="NVU10" s="61"/>
      <c r="NVV10" s="61"/>
      <c r="NVW10" s="61"/>
      <c r="NVX10" s="61"/>
      <c r="NVY10" s="61"/>
      <c r="NVZ10" s="61"/>
      <c r="NWA10" s="61"/>
      <c r="NWB10" s="61"/>
      <c r="NWC10" s="61"/>
      <c r="NWD10" s="61"/>
      <c r="NWE10" s="61"/>
      <c r="NWF10" s="61"/>
      <c r="NWG10" s="61"/>
      <c r="NWH10" s="61"/>
      <c r="NWI10" s="61"/>
      <c r="NWJ10" s="61"/>
      <c r="NWK10" s="61"/>
      <c r="NWL10" s="61"/>
      <c r="NWM10" s="61"/>
      <c r="NWN10" s="61"/>
      <c r="NWO10" s="61"/>
      <c r="NWP10" s="61"/>
      <c r="NWQ10" s="61"/>
      <c r="NWR10" s="61"/>
      <c r="NWS10" s="61"/>
      <c r="NWT10" s="61"/>
      <c r="NWU10" s="61"/>
      <c r="NWV10" s="61"/>
      <c r="NWW10" s="61"/>
      <c r="NWX10" s="61"/>
      <c r="NWY10" s="61"/>
      <c r="NWZ10" s="61"/>
      <c r="NXA10" s="61"/>
      <c r="NXB10" s="61"/>
      <c r="NXC10" s="61"/>
      <c r="NXD10" s="61"/>
      <c r="NXE10" s="61"/>
      <c r="NXF10" s="61"/>
      <c r="NXG10" s="61"/>
      <c r="NXH10" s="61"/>
      <c r="NXI10" s="61"/>
      <c r="NXJ10" s="61"/>
      <c r="NXK10" s="61"/>
      <c r="NXL10" s="61"/>
      <c r="NXM10" s="61"/>
      <c r="NXN10" s="61"/>
      <c r="NXO10" s="61"/>
      <c r="NXP10" s="61"/>
      <c r="NXQ10" s="61"/>
      <c r="NXR10" s="61"/>
      <c r="NXS10" s="61"/>
      <c r="NXT10" s="61"/>
      <c r="NXU10" s="61"/>
      <c r="NXV10" s="61"/>
      <c r="NXW10" s="61"/>
      <c r="NXX10" s="61"/>
      <c r="NXY10" s="61"/>
      <c r="NXZ10" s="61"/>
      <c r="NYA10" s="61"/>
      <c r="NYB10" s="61"/>
      <c r="NYC10" s="61"/>
      <c r="NYD10" s="61"/>
      <c r="NYE10" s="61"/>
      <c r="NYF10" s="61"/>
      <c r="NYG10" s="61"/>
      <c r="NYH10" s="61"/>
      <c r="NYI10" s="61"/>
      <c r="NYJ10" s="61"/>
      <c r="NYK10" s="61"/>
      <c r="NYL10" s="61"/>
      <c r="NYM10" s="61"/>
      <c r="NYN10" s="61"/>
      <c r="NYO10" s="61"/>
      <c r="NYP10" s="61"/>
      <c r="NYQ10" s="61"/>
      <c r="NYR10" s="61"/>
      <c r="NYS10" s="61"/>
      <c r="NYT10" s="61"/>
      <c r="NYU10" s="61"/>
      <c r="NYV10" s="61"/>
      <c r="NYW10" s="61"/>
      <c r="NYX10" s="61"/>
      <c r="NYY10" s="61"/>
      <c r="NYZ10" s="61"/>
      <c r="NZA10" s="61"/>
      <c r="NZB10" s="61"/>
      <c r="NZC10" s="61"/>
      <c r="NZD10" s="61"/>
      <c r="NZE10" s="61"/>
      <c r="NZF10" s="61"/>
      <c r="NZG10" s="61"/>
      <c r="NZH10" s="61"/>
      <c r="NZI10" s="61"/>
      <c r="NZJ10" s="61"/>
      <c r="NZK10" s="61"/>
      <c r="NZL10" s="61"/>
      <c r="NZM10" s="61"/>
      <c r="NZN10" s="61"/>
      <c r="NZO10" s="61"/>
      <c r="NZP10" s="61"/>
      <c r="NZQ10" s="61"/>
      <c r="NZR10" s="61"/>
      <c r="NZS10" s="61"/>
      <c r="NZT10" s="61"/>
      <c r="NZU10" s="61"/>
      <c r="NZV10" s="61"/>
      <c r="NZW10" s="61"/>
      <c r="NZX10" s="61"/>
      <c r="NZY10" s="61"/>
      <c r="NZZ10" s="61"/>
      <c r="OAA10" s="61"/>
      <c r="OAB10" s="61"/>
      <c r="OAC10" s="61"/>
      <c r="OAD10" s="61"/>
      <c r="OAE10" s="61"/>
      <c r="OAF10" s="61"/>
      <c r="OAG10" s="61"/>
      <c r="OAH10" s="61"/>
      <c r="OAI10" s="61"/>
      <c r="OAJ10" s="61"/>
      <c r="OAK10" s="61"/>
      <c r="OAL10" s="61"/>
      <c r="OAM10" s="61"/>
      <c r="OAN10" s="61"/>
      <c r="OAO10" s="61"/>
      <c r="OAP10" s="61"/>
      <c r="OAQ10" s="61"/>
      <c r="OAR10" s="61"/>
      <c r="OAS10" s="61"/>
      <c r="OAT10" s="61"/>
      <c r="OAU10" s="61"/>
      <c r="OAV10" s="61"/>
      <c r="OAW10" s="61"/>
      <c r="OAX10" s="61"/>
      <c r="OAY10" s="61"/>
      <c r="OAZ10" s="61"/>
      <c r="OBA10" s="61"/>
      <c r="OBB10" s="61"/>
      <c r="OBC10" s="61"/>
      <c r="OBD10" s="61"/>
      <c r="OBE10" s="61"/>
      <c r="OBF10" s="61"/>
      <c r="OBG10" s="61"/>
      <c r="OBH10" s="61"/>
      <c r="OBI10" s="61"/>
      <c r="OBJ10" s="61"/>
      <c r="OBK10" s="61"/>
      <c r="OBL10" s="61"/>
      <c r="OBM10" s="61"/>
      <c r="OBN10" s="61"/>
      <c r="OBO10" s="61"/>
      <c r="OBP10" s="61"/>
      <c r="OBQ10" s="61"/>
      <c r="OBR10" s="61"/>
      <c r="OBS10" s="61"/>
      <c r="OBT10" s="61"/>
      <c r="OBU10" s="61"/>
      <c r="OBV10" s="61"/>
      <c r="OBW10" s="61"/>
      <c r="OBX10" s="61"/>
      <c r="OBY10" s="61"/>
      <c r="OBZ10" s="61"/>
      <c r="OCA10" s="61"/>
      <c r="OCB10" s="61"/>
      <c r="OCC10" s="61"/>
      <c r="OCD10" s="61"/>
      <c r="OCE10" s="61"/>
      <c r="OCF10" s="61"/>
      <c r="OCG10" s="61"/>
      <c r="OCH10" s="61"/>
      <c r="OCI10" s="61"/>
      <c r="OCJ10" s="61"/>
      <c r="OCK10" s="61"/>
      <c r="OCL10" s="61"/>
      <c r="OCM10" s="61"/>
      <c r="OCN10" s="61"/>
      <c r="OCO10" s="61"/>
      <c r="OCP10" s="61"/>
      <c r="OCQ10" s="61"/>
      <c r="OCR10" s="61"/>
      <c r="OCS10" s="61"/>
      <c r="OCT10" s="61"/>
      <c r="OCU10" s="61"/>
      <c r="OCV10" s="61"/>
      <c r="OCW10" s="61"/>
      <c r="OCX10" s="61"/>
      <c r="OCY10" s="61"/>
      <c r="OCZ10" s="61"/>
      <c r="ODA10" s="61"/>
      <c r="ODB10" s="61"/>
      <c r="ODC10" s="61"/>
      <c r="ODD10" s="61"/>
      <c r="ODE10" s="61"/>
      <c r="ODF10" s="61"/>
      <c r="ODG10" s="61"/>
      <c r="ODH10" s="61"/>
      <c r="ODI10" s="61"/>
      <c r="ODJ10" s="61"/>
      <c r="ODK10" s="61"/>
      <c r="ODL10" s="61"/>
      <c r="ODM10" s="61"/>
      <c r="ODN10" s="61"/>
      <c r="ODO10" s="61"/>
      <c r="ODP10" s="61"/>
      <c r="ODQ10" s="61"/>
      <c r="ODR10" s="61"/>
      <c r="ODS10" s="61"/>
      <c r="ODT10" s="61"/>
      <c r="ODU10" s="61"/>
      <c r="ODV10" s="61"/>
      <c r="ODW10" s="61"/>
      <c r="ODX10" s="61"/>
      <c r="ODY10" s="61"/>
      <c r="ODZ10" s="61"/>
      <c r="OEA10" s="61"/>
      <c r="OEB10" s="61"/>
      <c r="OEC10" s="61"/>
      <c r="OED10" s="61"/>
      <c r="OEE10" s="61"/>
      <c r="OEF10" s="61"/>
      <c r="OEG10" s="61"/>
      <c r="OEH10" s="61"/>
      <c r="OEI10" s="61"/>
      <c r="OEJ10" s="61"/>
      <c r="OEK10" s="61"/>
      <c r="OEL10" s="61"/>
      <c r="OEM10" s="61"/>
      <c r="OEN10" s="61"/>
      <c r="OEO10" s="61"/>
      <c r="OEP10" s="61"/>
      <c r="OEQ10" s="61"/>
      <c r="OER10" s="61"/>
      <c r="OES10" s="61"/>
      <c r="OET10" s="61"/>
      <c r="OEU10" s="61"/>
      <c r="OEV10" s="61"/>
      <c r="OEW10" s="61"/>
      <c r="OEX10" s="61"/>
      <c r="OEY10" s="61"/>
      <c r="OEZ10" s="61"/>
      <c r="OFA10" s="61"/>
      <c r="OFB10" s="61"/>
      <c r="OFC10" s="61"/>
      <c r="OFD10" s="61"/>
      <c r="OFE10" s="61"/>
      <c r="OFF10" s="61"/>
      <c r="OFG10" s="61"/>
      <c r="OFH10" s="61"/>
      <c r="OFI10" s="61"/>
      <c r="OFJ10" s="61"/>
      <c r="OFK10" s="61"/>
      <c r="OFL10" s="61"/>
      <c r="OFM10" s="61"/>
      <c r="OFN10" s="61"/>
      <c r="OFO10" s="61"/>
      <c r="OFP10" s="61"/>
      <c r="OFQ10" s="61"/>
      <c r="OFR10" s="61"/>
      <c r="OFS10" s="61"/>
      <c r="OFT10" s="61"/>
      <c r="OFU10" s="61"/>
      <c r="OFV10" s="61"/>
      <c r="OFW10" s="61"/>
      <c r="OFX10" s="61"/>
      <c r="OFY10" s="61"/>
      <c r="OFZ10" s="61"/>
      <c r="OGA10" s="61"/>
      <c r="OGB10" s="61"/>
      <c r="OGC10" s="61"/>
      <c r="OGD10" s="61"/>
      <c r="OGE10" s="61"/>
      <c r="OGF10" s="61"/>
      <c r="OGG10" s="61"/>
      <c r="OGH10" s="61"/>
      <c r="OGI10" s="61"/>
      <c r="OGJ10" s="61"/>
      <c r="OGK10" s="61"/>
      <c r="OGL10" s="61"/>
      <c r="OGM10" s="61"/>
      <c r="OGN10" s="61"/>
      <c r="OGO10" s="61"/>
      <c r="OGP10" s="61"/>
      <c r="OGQ10" s="61"/>
      <c r="OGR10" s="61"/>
      <c r="OGS10" s="61"/>
      <c r="OGT10" s="61"/>
      <c r="OGU10" s="61"/>
      <c r="OGV10" s="61"/>
      <c r="OGW10" s="61"/>
      <c r="OGX10" s="61"/>
      <c r="OGY10" s="61"/>
      <c r="OGZ10" s="61"/>
      <c r="OHA10" s="61"/>
      <c r="OHB10" s="61"/>
      <c r="OHC10" s="61"/>
      <c r="OHD10" s="61"/>
      <c r="OHE10" s="61"/>
      <c r="OHF10" s="61"/>
      <c r="OHG10" s="61"/>
      <c r="OHH10" s="61"/>
      <c r="OHI10" s="61"/>
      <c r="OHJ10" s="61"/>
      <c r="OHK10" s="61"/>
      <c r="OHL10" s="61"/>
      <c r="OHM10" s="61"/>
      <c r="OHN10" s="61"/>
      <c r="OHO10" s="61"/>
      <c r="OHP10" s="61"/>
      <c r="OHQ10" s="61"/>
      <c r="OHR10" s="61"/>
      <c r="OHS10" s="61"/>
      <c r="OHT10" s="61"/>
      <c r="OHU10" s="61"/>
      <c r="OHV10" s="61"/>
      <c r="OHW10" s="61"/>
      <c r="OHX10" s="61"/>
      <c r="OHY10" s="61"/>
      <c r="OHZ10" s="61"/>
      <c r="OIA10" s="61"/>
      <c r="OIB10" s="61"/>
      <c r="OIC10" s="61"/>
      <c r="OID10" s="61"/>
      <c r="OIE10" s="61"/>
      <c r="OIF10" s="61"/>
      <c r="OIG10" s="61"/>
      <c r="OIH10" s="61"/>
      <c r="OII10" s="61"/>
      <c r="OIJ10" s="61"/>
      <c r="OIK10" s="61"/>
      <c r="OIL10" s="61"/>
      <c r="OIM10" s="61"/>
      <c r="OIN10" s="61"/>
      <c r="OIO10" s="61"/>
      <c r="OIP10" s="61"/>
      <c r="OIQ10" s="61"/>
      <c r="OIR10" s="61"/>
      <c r="OIS10" s="61"/>
      <c r="OIT10" s="61"/>
      <c r="OIU10" s="61"/>
      <c r="OIV10" s="61"/>
      <c r="OIW10" s="61"/>
      <c r="OIX10" s="61"/>
      <c r="OIY10" s="61"/>
      <c r="OIZ10" s="61"/>
      <c r="OJA10" s="61"/>
      <c r="OJB10" s="61"/>
      <c r="OJC10" s="61"/>
      <c r="OJD10" s="61"/>
      <c r="OJE10" s="61"/>
      <c r="OJF10" s="61"/>
      <c r="OJG10" s="61"/>
      <c r="OJH10" s="61"/>
      <c r="OJI10" s="61"/>
      <c r="OJJ10" s="61"/>
      <c r="OJK10" s="61"/>
      <c r="OJL10" s="61"/>
      <c r="OJM10" s="61"/>
      <c r="OJN10" s="61"/>
      <c r="OJO10" s="61"/>
      <c r="OJP10" s="61"/>
      <c r="OJQ10" s="61"/>
      <c r="OJR10" s="61"/>
      <c r="OJS10" s="61"/>
      <c r="OJT10" s="61"/>
      <c r="OJU10" s="61"/>
      <c r="OJV10" s="61"/>
      <c r="OJW10" s="61"/>
      <c r="OJX10" s="61"/>
      <c r="OJY10" s="61"/>
      <c r="OJZ10" s="61"/>
      <c r="OKA10" s="61"/>
      <c r="OKB10" s="61"/>
      <c r="OKC10" s="61"/>
      <c r="OKD10" s="61"/>
      <c r="OKE10" s="61"/>
      <c r="OKF10" s="61"/>
      <c r="OKG10" s="61"/>
      <c r="OKH10" s="61"/>
      <c r="OKI10" s="61"/>
      <c r="OKJ10" s="61"/>
      <c r="OKK10" s="61"/>
      <c r="OKL10" s="61"/>
      <c r="OKM10" s="61"/>
      <c r="OKN10" s="61"/>
      <c r="OKO10" s="61"/>
      <c r="OKP10" s="61"/>
      <c r="OKQ10" s="61"/>
      <c r="OKR10" s="61"/>
      <c r="OKS10" s="61"/>
      <c r="OKT10" s="61"/>
      <c r="OKU10" s="61"/>
      <c r="OKV10" s="61"/>
      <c r="OKW10" s="61"/>
      <c r="OKX10" s="61"/>
      <c r="OKY10" s="61"/>
      <c r="OKZ10" s="61"/>
      <c r="OLA10" s="61"/>
      <c r="OLB10" s="61"/>
      <c r="OLC10" s="61"/>
      <c r="OLD10" s="61"/>
      <c r="OLE10" s="61"/>
      <c r="OLF10" s="61"/>
      <c r="OLG10" s="61"/>
      <c r="OLH10" s="61"/>
      <c r="OLI10" s="61"/>
      <c r="OLJ10" s="61"/>
      <c r="OLK10" s="61"/>
      <c r="OLL10" s="61"/>
      <c r="OLM10" s="61"/>
      <c r="OLN10" s="61"/>
      <c r="OLO10" s="61"/>
      <c r="OLP10" s="61"/>
      <c r="OLQ10" s="61"/>
      <c r="OLR10" s="61"/>
      <c r="OLS10" s="61"/>
      <c r="OLT10" s="61"/>
      <c r="OLU10" s="61"/>
      <c r="OLV10" s="61"/>
      <c r="OLW10" s="61"/>
      <c r="OLX10" s="61"/>
      <c r="OLY10" s="61"/>
      <c r="OLZ10" s="61"/>
      <c r="OMA10" s="61"/>
      <c r="OMB10" s="61"/>
      <c r="OMC10" s="61"/>
      <c r="OMD10" s="61"/>
      <c r="OME10" s="61"/>
      <c r="OMF10" s="61"/>
      <c r="OMG10" s="61"/>
      <c r="OMH10" s="61"/>
      <c r="OMI10" s="61"/>
      <c r="OMJ10" s="61"/>
      <c r="OMK10" s="61"/>
      <c r="OML10" s="61"/>
      <c r="OMM10" s="61"/>
      <c r="OMN10" s="61"/>
      <c r="OMO10" s="61"/>
      <c r="OMP10" s="61"/>
      <c r="OMQ10" s="61"/>
      <c r="OMR10" s="61"/>
      <c r="OMS10" s="61"/>
      <c r="OMT10" s="61"/>
      <c r="OMU10" s="61"/>
      <c r="OMV10" s="61"/>
      <c r="OMW10" s="61"/>
      <c r="OMX10" s="61"/>
      <c r="OMY10" s="61"/>
      <c r="OMZ10" s="61"/>
      <c r="ONA10" s="61"/>
      <c r="ONB10" s="61"/>
      <c r="ONC10" s="61"/>
      <c r="OND10" s="61"/>
      <c r="ONE10" s="61"/>
      <c r="ONF10" s="61"/>
      <c r="ONG10" s="61"/>
      <c r="ONH10" s="61"/>
      <c r="ONI10" s="61"/>
      <c r="ONJ10" s="61"/>
      <c r="ONK10" s="61"/>
      <c r="ONL10" s="61"/>
      <c r="ONM10" s="61"/>
      <c r="ONN10" s="61"/>
      <c r="ONO10" s="61"/>
      <c r="ONP10" s="61"/>
      <c r="ONQ10" s="61"/>
      <c r="ONR10" s="61"/>
      <c r="ONS10" s="61"/>
      <c r="ONT10" s="61"/>
      <c r="ONU10" s="61"/>
      <c r="ONV10" s="61"/>
      <c r="ONW10" s="61"/>
      <c r="ONX10" s="61"/>
      <c r="ONY10" s="61"/>
      <c r="ONZ10" s="61"/>
      <c r="OOA10" s="61"/>
      <c r="OOB10" s="61"/>
      <c r="OOC10" s="61"/>
      <c r="OOD10" s="61"/>
      <c r="OOE10" s="61"/>
      <c r="OOF10" s="61"/>
      <c r="OOG10" s="61"/>
      <c r="OOH10" s="61"/>
      <c r="OOI10" s="61"/>
      <c r="OOJ10" s="61"/>
      <c r="OOK10" s="61"/>
      <c r="OOL10" s="61"/>
      <c r="OOM10" s="61"/>
      <c r="OON10" s="61"/>
      <c r="OOO10" s="61"/>
      <c r="OOP10" s="61"/>
      <c r="OOQ10" s="61"/>
      <c r="OOR10" s="61"/>
      <c r="OOS10" s="61"/>
      <c r="OOT10" s="61"/>
      <c r="OOU10" s="61"/>
      <c r="OOV10" s="61"/>
      <c r="OOW10" s="61"/>
      <c r="OOX10" s="61"/>
      <c r="OOY10" s="61"/>
      <c r="OOZ10" s="61"/>
      <c r="OPA10" s="61"/>
      <c r="OPB10" s="61"/>
      <c r="OPC10" s="61"/>
      <c r="OPD10" s="61"/>
      <c r="OPE10" s="61"/>
      <c r="OPF10" s="61"/>
      <c r="OPG10" s="61"/>
      <c r="OPH10" s="61"/>
      <c r="OPI10" s="61"/>
      <c r="OPJ10" s="61"/>
      <c r="OPK10" s="61"/>
      <c r="OPL10" s="61"/>
      <c r="OPM10" s="61"/>
      <c r="OPN10" s="61"/>
      <c r="OPO10" s="61"/>
      <c r="OPP10" s="61"/>
      <c r="OPQ10" s="61"/>
      <c r="OPR10" s="61"/>
      <c r="OPS10" s="61"/>
      <c r="OPT10" s="61"/>
      <c r="OPU10" s="61"/>
      <c r="OPV10" s="61"/>
      <c r="OPW10" s="61"/>
      <c r="OPX10" s="61"/>
      <c r="OPY10" s="61"/>
      <c r="OPZ10" s="61"/>
      <c r="OQA10" s="61"/>
      <c r="OQB10" s="61"/>
      <c r="OQC10" s="61"/>
      <c r="OQD10" s="61"/>
      <c r="OQE10" s="61"/>
      <c r="OQF10" s="61"/>
      <c r="OQG10" s="61"/>
      <c r="OQH10" s="61"/>
      <c r="OQI10" s="61"/>
      <c r="OQJ10" s="61"/>
      <c r="OQK10" s="61"/>
      <c r="OQL10" s="61"/>
      <c r="OQM10" s="61"/>
      <c r="OQN10" s="61"/>
      <c r="OQO10" s="61"/>
      <c r="OQP10" s="61"/>
      <c r="OQQ10" s="61"/>
      <c r="OQR10" s="61"/>
      <c r="OQS10" s="61"/>
      <c r="OQT10" s="61"/>
      <c r="OQU10" s="61"/>
      <c r="OQV10" s="61"/>
      <c r="OQW10" s="61"/>
      <c r="OQX10" s="61"/>
      <c r="OQY10" s="61"/>
      <c r="OQZ10" s="61"/>
      <c r="ORA10" s="61"/>
      <c r="ORB10" s="61"/>
      <c r="ORC10" s="61"/>
      <c r="ORD10" s="61"/>
      <c r="ORE10" s="61"/>
      <c r="ORF10" s="61"/>
      <c r="ORG10" s="61"/>
      <c r="ORH10" s="61"/>
      <c r="ORI10" s="61"/>
      <c r="ORJ10" s="61"/>
      <c r="ORK10" s="61"/>
      <c r="ORL10" s="61"/>
      <c r="ORM10" s="61"/>
      <c r="ORN10" s="61"/>
      <c r="ORO10" s="61"/>
      <c r="ORP10" s="61"/>
      <c r="ORQ10" s="61"/>
      <c r="ORR10" s="61"/>
      <c r="ORS10" s="61"/>
      <c r="ORT10" s="61"/>
      <c r="ORU10" s="61"/>
      <c r="ORV10" s="61"/>
      <c r="ORW10" s="61"/>
      <c r="ORX10" s="61"/>
      <c r="ORY10" s="61"/>
      <c r="ORZ10" s="61"/>
      <c r="OSA10" s="61"/>
      <c r="OSB10" s="61"/>
      <c r="OSC10" s="61"/>
      <c r="OSD10" s="61"/>
      <c r="OSE10" s="61"/>
      <c r="OSF10" s="61"/>
      <c r="OSG10" s="61"/>
      <c r="OSH10" s="61"/>
      <c r="OSI10" s="61"/>
      <c r="OSJ10" s="61"/>
      <c r="OSK10" s="61"/>
      <c r="OSL10" s="61"/>
      <c r="OSM10" s="61"/>
      <c r="OSN10" s="61"/>
      <c r="OSO10" s="61"/>
      <c r="OSP10" s="61"/>
      <c r="OSQ10" s="61"/>
      <c r="OSR10" s="61"/>
      <c r="OSS10" s="61"/>
      <c r="OST10" s="61"/>
      <c r="OSU10" s="61"/>
      <c r="OSV10" s="61"/>
      <c r="OSW10" s="61"/>
      <c r="OSX10" s="61"/>
      <c r="OSY10" s="61"/>
      <c r="OSZ10" s="61"/>
      <c r="OTA10" s="61"/>
      <c r="OTB10" s="61"/>
      <c r="OTC10" s="61"/>
      <c r="OTD10" s="61"/>
      <c r="OTE10" s="61"/>
      <c r="OTF10" s="61"/>
      <c r="OTG10" s="61"/>
      <c r="OTH10" s="61"/>
      <c r="OTI10" s="61"/>
      <c r="OTJ10" s="61"/>
      <c r="OTK10" s="61"/>
      <c r="OTL10" s="61"/>
      <c r="OTM10" s="61"/>
      <c r="OTN10" s="61"/>
      <c r="OTO10" s="61"/>
      <c r="OTP10" s="61"/>
      <c r="OTQ10" s="61"/>
      <c r="OTR10" s="61"/>
      <c r="OTS10" s="61"/>
      <c r="OTT10" s="61"/>
      <c r="OTU10" s="61"/>
      <c r="OTV10" s="61"/>
      <c r="OTW10" s="61"/>
      <c r="OTX10" s="61"/>
      <c r="OTY10" s="61"/>
      <c r="OTZ10" s="61"/>
      <c r="OUA10" s="61"/>
      <c r="OUB10" s="61"/>
      <c r="OUC10" s="61"/>
      <c r="OUD10" s="61"/>
      <c r="OUE10" s="61"/>
      <c r="OUF10" s="61"/>
      <c r="OUG10" s="61"/>
      <c r="OUH10" s="61"/>
      <c r="OUI10" s="61"/>
      <c r="OUJ10" s="61"/>
      <c r="OUK10" s="61"/>
      <c r="OUL10" s="61"/>
      <c r="OUM10" s="61"/>
      <c r="OUN10" s="61"/>
      <c r="OUO10" s="61"/>
      <c r="OUP10" s="61"/>
      <c r="OUQ10" s="61"/>
      <c r="OUR10" s="61"/>
      <c r="OUS10" s="61"/>
      <c r="OUT10" s="61"/>
      <c r="OUU10" s="61"/>
      <c r="OUV10" s="61"/>
      <c r="OUW10" s="61"/>
      <c r="OUX10" s="61"/>
      <c r="OUY10" s="61"/>
      <c r="OUZ10" s="61"/>
      <c r="OVA10" s="61"/>
      <c r="OVB10" s="61"/>
      <c r="OVC10" s="61"/>
      <c r="OVD10" s="61"/>
      <c r="OVE10" s="61"/>
      <c r="OVF10" s="61"/>
      <c r="OVG10" s="61"/>
      <c r="OVH10" s="61"/>
      <c r="OVI10" s="61"/>
      <c r="OVJ10" s="61"/>
      <c r="OVK10" s="61"/>
      <c r="OVL10" s="61"/>
      <c r="OVM10" s="61"/>
      <c r="OVN10" s="61"/>
      <c r="OVO10" s="61"/>
      <c r="OVP10" s="61"/>
      <c r="OVQ10" s="61"/>
      <c r="OVR10" s="61"/>
      <c r="OVS10" s="61"/>
      <c r="OVT10" s="61"/>
      <c r="OVU10" s="61"/>
      <c r="OVV10" s="61"/>
      <c r="OVW10" s="61"/>
      <c r="OVX10" s="61"/>
      <c r="OVY10" s="61"/>
      <c r="OVZ10" s="61"/>
      <c r="OWA10" s="61"/>
      <c r="OWB10" s="61"/>
      <c r="OWC10" s="61"/>
      <c r="OWD10" s="61"/>
      <c r="OWE10" s="61"/>
      <c r="OWF10" s="61"/>
      <c r="OWG10" s="61"/>
      <c r="OWH10" s="61"/>
      <c r="OWI10" s="61"/>
      <c r="OWJ10" s="61"/>
      <c r="OWK10" s="61"/>
      <c r="OWL10" s="61"/>
      <c r="OWM10" s="61"/>
      <c r="OWN10" s="61"/>
      <c r="OWO10" s="61"/>
      <c r="OWP10" s="61"/>
      <c r="OWQ10" s="61"/>
      <c r="OWR10" s="61"/>
      <c r="OWS10" s="61"/>
      <c r="OWT10" s="61"/>
      <c r="OWU10" s="61"/>
      <c r="OWV10" s="61"/>
      <c r="OWW10" s="61"/>
      <c r="OWX10" s="61"/>
      <c r="OWY10" s="61"/>
      <c r="OWZ10" s="61"/>
      <c r="OXA10" s="61"/>
      <c r="OXB10" s="61"/>
      <c r="OXC10" s="61"/>
      <c r="OXD10" s="61"/>
      <c r="OXE10" s="61"/>
      <c r="OXF10" s="61"/>
      <c r="OXG10" s="61"/>
      <c r="OXH10" s="61"/>
      <c r="OXI10" s="61"/>
      <c r="OXJ10" s="61"/>
      <c r="OXK10" s="61"/>
      <c r="OXL10" s="61"/>
      <c r="OXM10" s="61"/>
      <c r="OXN10" s="61"/>
      <c r="OXO10" s="61"/>
      <c r="OXP10" s="61"/>
      <c r="OXQ10" s="61"/>
      <c r="OXR10" s="61"/>
      <c r="OXS10" s="61"/>
      <c r="OXT10" s="61"/>
      <c r="OXU10" s="61"/>
      <c r="OXV10" s="61"/>
      <c r="OXW10" s="61"/>
      <c r="OXX10" s="61"/>
      <c r="OXY10" s="61"/>
      <c r="OXZ10" s="61"/>
      <c r="OYA10" s="61"/>
      <c r="OYB10" s="61"/>
      <c r="OYC10" s="61"/>
      <c r="OYD10" s="61"/>
      <c r="OYE10" s="61"/>
      <c r="OYF10" s="61"/>
      <c r="OYG10" s="61"/>
      <c r="OYH10" s="61"/>
      <c r="OYI10" s="61"/>
      <c r="OYJ10" s="61"/>
      <c r="OYK10" s="61"/>
      <c r="OYL10" s="61"/>
      <c r="OYM10" s="61"/>
      <c r="OYN10" s="61"/>
      <c r="OYO10" s="61"/>
      <c r="OYP10" s="61"/>
      <c r="OYQ10" s="61"/>
      <c r="OYR10" s="61"/>
      <c r="OYS10" s="61"/>
      <c r="OYT10" s="61"/>
      <c r="OYU10" s="61"/>
      <c r="OYV10" s="61"/>
      <c r="OYW10" s="61"/>
      <c r="OYX10" s="61"/>
      <c r="OYY10" s="61"/>
      <c r="OYZ10" s="61"/>
      <c r="OZA10" s="61"/>
      <c r="OZB10" s="61"/>
      <c r="OZC10" s="61"/>
      <c r="OZD10" s="61"/>
      <c r="OZE10" s="61"/>
      <c r="OZF10" s="61"/>
      <c r="OZG10" s="61"/>
      <c r="OZH10" s="61"/>
      <c r="OZI10" s="61"/>
      <c r="OZJ10" s="61"/>
      <c r="OZK10" s="61"/>
      <c r="OZL10" s="61"/>
      <c r="OZM10" s="61"/>
      <c r="OZN10" s="61"/>
      <c r="OZO10" s="61"/>
      <c r="OZP10" s="61"/>
      <c r="OZQ10" s="61"/>
      <c r="OZR10" s="61"/>
      <c r="OZS10" s="61"/>
      <c r="OZT10" s="61"/>
      <c r="OZU10" s="61"/>
      <c r="OZV10" s="61"/>
      <c r="OZW10" s="61"/>
      <c r="OZX10" s="61"/>
      <c r="OZY10" s="61"/>
      <c r="OZZ10" s="61"/>
      <c r="PAA10" s="61"/>
      <c r="PAB10" s="61"/>
      <c r="PAC10" s="61"/>
      <c r="PAD10" s="61"/>
      <c r="PAE10" s="61"/>
      <c r="PAF10" s="61"/>
      <c r="PAG10" s="61"/>
      <c r="PAH10" s="61"/>
      <c r="PAI10" s="61"/>
      <c r="PAJ10" s="61"/>
      <c r="PAK10" s="61"/>
      <c r="PAL10" s="61"/>
      <c r="PAM10" s="61"/>
      <c r="PAN10" s="61"/>
      <c r="PAO10" s="61"/>
      <c r="PAP10" s="61"/>
      <c r="PAQ10" s="61"/>
      <c r="PAR10" s="61"/>
      <c r="PAS10" s="61"/>
      <c r="PAT10" s="61"/>
      <c r="PAU10" s="61"/>
      <c r="PAV10" s="61"/>
      <c r="PAW10" s="61"/>
      <c r="PAX10" s="61"/>
      <c r="PAY10" s="61"/>
      <c r="PAZ10" s="61"/>
      <c r="PBA10" s="61"/>
      <c r="PBB10" s="61"/>
      <c r="PBC10" s="61"/>
      <c r="PBD10" s="61"/>
      <c r="PBE10" s="61"/>
      <c r="PBF10" s="61"/>
      <c r="PBG10" s="61"/>
      <c r="PBH10" s="61"/>
      <c r="PBI10" s="61"/>
      <c r="PBJ10" s="61"/>
      <c r="PBK10" s="61"/>
      <c r="PBL10" s="61"/>
      <c r="PBM10" s="61"/>
      <c r="PBN10" s="61"/>
      <c r="PBO10" s="61"/>
      <c r="PBP10" s="61"/>
      <c r="PBQ10" s="61"/>
      <c r="PBR10" s="61"/>
      <c r="PBS10" s="61"/>
      <c r="PBT10" s="61"/>
      <c r="PBU10" s="61"/>
      <c r="PBV10" s="61"/>
      <c r="PBW10" s="61"/>
      <c r="PBX10" s="61"/>
      <c r="PBY10" s="61"/>
      <c r="PBZ10" s="61"/>
      <c r="PCA10" s="61"/>
      <c r="PCB10" s="61"/>
      <c r="PCC10" s="61"/>
      <c r="PCD10" s="61"/>
      <c r="PCE10" s="61"/>
      <c r="PCF10" s="61"/>
      <c r="PCG10" s="61"/>
      <c r="PCH10" s="61"/>
      <c r="PCI10" s="61"/>
      <c r="PCJ10" s="61"/>
      <c r="PCK10" s="61"/>
      <c r="PCL10" s="61"/>
      <c r="PCM10" s="61"/>
      <c r="PCN10" s="61"/>
      <c r="PCO10" s="61"/>
      <c r="PCP10" s="61"/>
      <c r="PCQ10" s="61"/>
      <c r="PCR10" s="61"/>
      <c r="PCS10" s="61"/>
      <c r="PCT10" s="61"/>
      <c r="PCU10" s="61"/>
      <c r="PCV10" s="61"/>
      <c r="PCW10" s="61"/>
      <c r="PCX10" s="61"/>
      <c r="PCY10" s="61"/>
      <c r="PCZ10" s="61"/>
      <c r="PDA10" s="61"/>
      <c r="PDB10" s="61"/>
      <c r="PDC10" s="61"/>
      <c r="PDD10" s="61"/>
      <c r="PDE10" s="61"/>
      <c r="PDF10" s="61"/>
      <c r="PDG10" s="61"/>
      <c r="PDH10" s="61"/>
      <c r="PDI10" s="61"/>
      <c r="PDJ10" s="61"/>
      <c r="PDK10" s="61"/>
      <c r="PDL10" s="61"/>
      <c r="PDM10" s="61"/>
      <c r="PDN10" s="61"/>
      <c r="PDO10" s="61"/>
      <c r="PDP10" s="61"/>
      <c r="PDQ10" s="61"/>
      <c r="PDR10" s="61"/>
      <c r="PDS10" s="61"/>
      <c r="PDT10" s="61"/>
      <c r="PDU10" s="61"/>
      <c r="PDV10" s="61"/>
      <c r="PDW10" s="61"/>
      <c r="PDX10" s="61"/>
      <c r="PDY10" s="61"/>
      <c r="PDZ10" s="61"/>
      <c r="PEA10" s="61"/>
      <c r="PEB10" s="61"/>
      <c r="PEC10" s="61"/>
      <c r="PED10" s="61"/>
      <c r="PEE10" s="61"/>
      <c r="PEF10" s="61"/>
      <c r="PEG10" s="61"/>
      <c r="PEH10" s="61"/>
      <c r="PEI10" s="61"/>
      <c r="PEJ10" s="61"/>
      <c r="PEK10" s="61"/>
      <c r="PEL10" s="61"/>
      <c r="PEM10" s="61"/>
      <c r="PEN10" s="61"/>
      <c r="PEO10" s="61"/>
      <c r="PEP10" s="61"/>
      <c r="PEQ10" s="61"/>
      <c r="PER10" s="61"/>
      <c r="PES10" s="61"/>
      <c r="PET10" s="61"/>
      <c r="PEU10" s="61"/>
      <c r="PEV10" s="61"/>
      <c r="PEW10" s="61"/>
      <c r="PEX10" s="61"/>
      <c r="PEY10" s="61"/>
      <c r="PEZ10" s="61"/>
      <c r="PFA10" s="61"/>
      <c r="PFB10" s="61"/>
      <c r="PFC10" s="61"/>
      <c r="PFD10" s="61"/>
      <c r="PFE10" s="61"/>
      <c r="PFF10" s="61"/>
      <c r="PFG10" s="61"/>
      <c r="PFH10" s="61"/>
      <c r="PFI10" s="61"/>
      <c r="PFJ10" s="61"/>
      <c r="PFK10" s="61"/>
      <c r="PFL10" s="61"/>
      <c r="PFM10" s="61"/>
      <c r="PFN10" s="61"/>
      <c r="PFO10" s="61"/>
      <c r="PFP10" s="61"/>
      <c r="PFQ10" s="61"/>
      <c r="PFR10" s="61"/>
      <c r="PFS10" s="61"/>
      <c r="PFT10" s="61"/>
      <c r="PFU10" s="61"/>
      <c r="PFV10" s="61"/>
      <c r="PFW10" s="61"/>
      <c r="PFX10" s="61"/>
      <c r="PFY10" s="61"/>
      <c r="PFZ10" s="61"/>
      <c r="PGA10" s="61"/>
      <c r="PGB10" s="61"/>
      <c r="PGC10" s="61"/>
      <c r="PGD10" s="61"/>
      <c r="PGE10" s="61"/>
      <c r="PGF10" s="61"/>
      <c r="PGG10" s="61"/>
      <c r="PGH10" s="61"/>
      <c r="PGI10" s="61"/>
      <c r="PGJ10" s="61"/>
      <c r="PGK10" s="61"/>
      <c r="PGL10" s="61"/>
      <c r="PGM10" s="61"/>
      <c r="PGN10" s="61"/>
      <c r="PGO10" s="61"/>
      <c r="PGP10" s="61"/>
      <c r="PGQ10" s="61"/>
      <c r="PGR10" s="61"/>
      <c r="PGS10" s="61"/>
      <c r="PGT10" s="61"/>
      <c r="PGU10" s="61"/>
      <c r="PGV10" s="61"/>
      <c r="PGW10" s="61"/>
      <c r="PGX10" s="61"/>
      <c r="PGY10" s="61"/>
      <c r="PGZ10" s="61"/>
      <c r="PHA10" s="61"/>
      <c r="PHB10" s="61"/>
      <c r="PHC10" s="61"/>
      <c r="PHD10" s="61"/>
      <c r="PHE10" s="61"/>
      <c r="PHF10" s="61"/>
      <c r="PHG10" s="61"/>
      <c r="PHH10" s="61"/>
      <c r="PHI10" s="61"/>
      <c r="PHJ10" s="61"/>
      <c r="PHK10" s="61"/>
      <c r="PHL10" s="61"/>
      <c r="PHM10" s="61"/>
      <c r="PHN10" s="61"/>
      <c r="PHO10" s="61"/>
      <c r="PHP10" s="61"/>
      <c r="PHQ10" s="61"/>
      <c r="PHR10" s="61"/>
      <c r="PHS10" s="61"/>
      <c r="PHT10" s="61"/>
      <c r="PHU10" s="61"/>
      <c r="PHV10" s="61"/>
      <c r="PHW10" s="61"/>
      <c r="PHX10" s="61"/>
      <c r="PHY10" s="61"/>
      <c r="PHZ10" s="61"/>
      <c r="PIA10" s="61"/>
      <c r="PIB10" s="61"/>
      <c r="PIC10" s="61"/>
      <c r="PID10" s="61"/>
      <c r="PIE10" s="61"/>
      <c r="PIF10" s="61"/>
      <c r="PIG10" s="61"/>
      <c r="PIH10" s="61"/>
      <c r="PII10" s="61"/>
      <c r="PIJ10" s="61"/>
      <c r="PIK10" s="61"/>
      <c r="PIL10" s="61"/>
      <c r="PIM10" s="61"/>
      <c r="PIN10" s="61"/>
      <c r="PIO10" s="61"/>
      <c r="PIP10" s="61"/>
      <c r="PIQ10" s="61"/>
      <c r="PIR10" s="61"/>
      <c r="PIS10" s="61"/>
      <c r="PIT10" s="61"/>
      <c r="PIU10" s="61"/>
      <c r="PIV10" s="61"/>
      <c r="PIW10" s="61"/>
      <c r="PIX10" s="61"/>
      <c r="PIY10" s="61"/>
      <c r="PIZ10" s="61"/>
      <c r="PJA10" s="61"/>
      <c r="PJB10" s="61"/>
      <c r="PJC10" s="61"/>
      <c r="PJD10" s="61"/>
      <c r="PJE10" s="61"/>
      <c r="PJF10" s="61"/>
      <c r="PJG10" s="61"/>
      <c r="PJH10" s="61"/>
      <c r="PJI10" s="61"/>
      <c r="PJJ10" s="61"/>
      <c r="PJK10" s="61"/>
      <c r="PJL10" s="61"/>
      <c r="PJM10" s="61"/>
      <c r="PJN10" s="61"/>
      <c r="PJO10" s="61"/>
      <c r="PJP10" s="61"/>
      <c r="PJQ10" s="61"/>
      <c r="PJR10" s="61"/>
      <c r="PJS10" s="61"/>
      <c r="PJT10" s="61"/>
      <c r="PJU10" s="61"/>
      <c r="PJV10" s="61"/>
      <c r="PJW10" s="61"/>
      <c r="PJX10" s="61"/>
      <c r="PJY10" s="61"/>
      <c r="PJZ10" s="61"/>
      <c r="PKA10" s="61"/>
      <c r="PKB10" s="61"/>
      <c r="PKC10" s="61"/>
      <c r="PKD10" s="61"/>
      <c r="PKE10" s="61"/>
      <c r="PKF10" s="61"/>
      <c r="PKG10" s="61"/>
      <c r="PKH10" s="61"/>
      <c r="PKI10" s="61"/>
      <c r="PKJ10" s="61"/>
      <c r="PKK10" s="61"/>
      <c r="PKL10" s="61"/>
      <c r="PKM10" s="61"/>
      <c r="PKN10" s="61"/>
      <c r="PKO10" s="61"/>
      <c r="PKP10" s="61"/>
      <c r="PKQ10" s="61"/>
      <c r="PKR10" s="61"/>
      <c r="PKS10" s="61"/>
      <c r="PKT10" s="61"/>
      <c r="PKU10" s="61"/>
      <c r="PKV10" s="61"/>
      <c r="PKW10" s="61"/>
      <c r="PKX10" s="61"/>
      <c r="PKY10" s="61"/>
      <c r="PKZ10" s="61"/>
      <c r="PLA10" s="61"/>
      <c r="PLB10" s="61"/>
      <c r="PLC10" s="61"/>
      <c r="PLD10" s="61"/>
      <c r="PLE10" s="61"/>
      <c r="PLF10" s="61"/>
      <c r="PLG10" s="61"/>
      <c r="PLH10" s="61"/>
      <c r="PLI10" s="61"/>
      <c r="PLJ10" s="61"/>
      <c r="PLK10" s="61"/>
      <c r="PLL10" s="61"/>
      <c r="PLM10" s="61"/>
      <c r="PLN10" s="61"/>
      <c r="PLO10" s="61"/>
      <c r="PLP10" s="61"/>
      <c r="PLQ10" s="61"/>
      <c r="PLR10" s="61"/>
      <c r="PLS10" s="61"/>
      <c r="PLT10" s="61"/>
      <c r="PLU10" s="61"/>
      <c r="PLV10" s="61"/>
      <c r="PLW10" s="61"/>
      <c r="PLX10" s="61"/>
      <c r="PLY10" s="61"/>
      <c r="PLZ10" s="61"/>
      <c r="PMA10" s="61"/>
      <c r="PMB10" s="61"/>
      <c r="PMC10" s="61"/>
      <c r="PMD10" s="61"/>
      <c r="PME10" s="61"/>
      <c r="PMF10" s="61"/>
      <c r="PMG10" s="61"/>
      <c r="PMH10" s="61"/>
      <c r="PMI10" s="61"/>
      <c r="PMJ10" s="61"/>
      <c r="PMK10" s="61"/>
      <c r="PML10" s="61"/>
      <c r="PMM10" s="61"/>
      <c r="PMN10" s="61"/>
      <c r="PMO10" s="61"/>
      <c r="PMP10" s="61"/>
      <c r="PMQ10" s="61"/>
      <c r="PMR10" s="61"/>
      <c r="PMS10" s="61"/>
      <c r="PMT10" s="61"/>
      <c r="PMU10" s="61"/>
      <c r="PMV10" s="61"/>
      <c r="PMW10" s="61"/>
      <c r="PMX10" s="61"/>
      <c r="PMY10" s="61"/>
      <c r="PMZ10" s="61"/>
      <c r="PNA10" s="61"/>
      <c r="PNB10" s="61"/>
      <c r="PNC10" s="61"/>
      <c r="PND10" s="61"/>
      <c r="PNE10" s="61"/>
      <c r="PNF10" s="61"/>
      <c r="PNG10" s="61"/>
      <c r="PNH10" s="61"/>
      <c r="PNI10" s="61"/>
      <c r="PNJ10" s="61"/>
      <c r="PNK10" s="61"/>
      <c r="PNL10" s="61"/>
      <c r="PNM10" s="61"/>
      <c r="PNN10" s="61"/>
      <c r="PNO10" s="61"/>
      <c r="PNP10" s="61"/>
      <c r="PNQ10" s="61"/>
      <c r="PNR10" s="61"/>
      <c r="PNS10" s="61"/>
      <c r="PNT10" s="61"/>
      <c r="PNU10" s="61"/>
      <c r="PNV10" s="61"/>
      <c r="PNW10" s="61"/>
      <c r="PNX10" s="61"/>
      <c r="PNY10" s="61"/>
      <c r="PNZ10" s="61"/>
      <c r="POA10" s="61"/>
      <c r="POB10" s="61"/>
      <c r="POC10" s="61"/>
      <c r="POD10" s="61"/>
      <c r="POE10" s="61"/>
      <c r="POF10" s="61"/>
      <c r="POG10" s="61"/>
      <c r="POH10" s="61"/>
      <c r="POI10" s="61"/>
      <c r="POJ10" s="61"/>
      <c r="POK10" s="61"/>
      <c r="POL10" s="61"/>
      <c r="POM10" s="61"/>
      <c r="PON10" s="61"/>
      <c r="POO10" s="61"/>
      <c r="POP10" s="61"/>
      <c r="POQ10" s="61"/>
      <c r="POR10" s="61"/>
      <c r="POS10" s="61"/>
      <c r="POT10" s="61"/>
      <c r="POU10" s="61"/>
      <c r="POV10" s="61"/>
      <c r="POW10" s="61"/>
      <c r="POX10" s="61"/>
      <c r="POY10" s="61"/>
      <c r="POZ10" s="61"/>
      <c r="PPA10" s="61"/>
      <c r="PPB10" s="61"/>
      <c r="PPC10" s="61"/>
      <c r="PPD10" s="61"/>
      <c r="PPE10" s="61"/>
      <c r="PPF10" s="61"/>
      <c r="PPG10" s="61"/>
      <c r="PPH10" s="61"/>
      <c r="PPI10" s="61"/>
      <c r="PPJ10" s="61"/>
      <c r="PPK10" s="61"/>
      <c r="PPL10" s="61"/>
      <c r="PPM10" s="61"/>
      <c r="PPN10" s="61"/>
      <c r="PPO10" s="61"/>
      <c r="PPP10" s="61"/>
      <c r="PPQ10" s="61"/>
      <c r="PPR10" s="61"/>
      <c r="PPS10" s="61"/>
      <c r="PPT10" s="61"/>
      <c r="PPU10" s="61"/>
      <c r="PPV10" s="61"/>
      <c r="PPW10" s="61"/>
      <c r="PPX10" s="61"/>
      <c r="PPY10" s="61"/>
      <c r="PPZ10" s="61"/>
      <c r="PQA10" s="61"/>
      <c r="PQB10" s="61"/>
      <c r="PQC10" s="61"/>
      <c r="PQD10" s="61"/>
      <c r="PQE10" s="61"/>
      <c r="PQF10" s="61"/>
      <c r="PQG10" s="61"/>
      <c r="PQH10" s="61"/>
      <c r="PQI10" s="61"/>
      <c r="PQJ10" s="61"/>
      <c r="PQK10" s="61"/>
      <c r="PQL10" s="61"/>
      <c r="PQM10" s="61"/>
      <c r="PQN10" s="61"/>
      <c r="PQO10" s="61"/>
      <c r="PQP10" s="61"/>
      <c r="PQQ10" s="61"/>
      <c r="PQR10" s="61"/>
      <c r="PQS10" s="61"/>
      <c r="PQT10" s="61"/>
      <c r="PQU10" s="61"/>
      <c r="PQV10" s="61"/>
      <c r="PQW10" s="61"/>
      <c r="PQX10" s="61"/>
      <c r="PQY10" s="61"/>
      <c r="PQZ10" s="61"/>
      <c r="PRA10" s="61"/>
      <c r="PRB10" s="61"/>
      <c r="PRC10" s="61"/>
      <c r="PRD10" s="61"/>
      <c r="PRE10" s="61"/>
      <c r="PRF10" s="61"/>
      <c r="PRG10" s="61"/>
      <c r="PRH10" s="61"/>
      <c r="PRI10" s="61"/>
      <c r="PRJ10" s="61"/>
      <c r="PRK10" s="61"/>
      <c r="PRL10" s="61"/>
      <c r="PRM10" s="61"/>
      <c r="PRN10" s="61"/>
      <c r="PRO10" s="61"/>
      <c r="PRP10" s="61"/>
      <c r="PRQ10" s="61"/>
      <c r="PRR10" s="61"/>
      <c r="PRS10" s="61"/>
      <c r="PRT10" s="61"/>
      <c r="PRU10" s="61"/>
      <c r="PRV10" s="61"/>
      <c r="PRW10" s="61"/>
      <c r="PRX10" s="61"/>
      <c r="PRY10" s="61"/>
      <c r="PRZ10" s="61"/>
      <c r="PSA10" s="61"/>
      <c r="PSB10" s="61"/>
      <c r="PSC10" s="61"/>
      <c r="PSD10" s="61"/>
      <c r="PSE10" s="61"/>
      <c r="PSF10" s="61"/>
      <c r="PSG10" s="61"/>
      <c r="PSH10" s="61"/>
      <c r="PSI10" s="61"/>
      <c r="PSJ10" s="61"/>
      <c r="PSK10" s="61"/>
      <c r="PSL10" s="61"/>
      <c r="PSM10" s="61"/>
      <c r="PSN10" s="61"/>
      <c r="PSO10" s="61"/>
      <c r="PSP10" s="61"/>
      <c r="PSQ10" s="61"/>
      <c r="PSR10" s="61"/>
      <c r="PSS10" s="61"/>
      <c r="PST10" s="61"/>
      <c r="PSU10" s="61"/>
      <c r="PSV10" s="61"/>
      <c r="PSW10" s="61"/>
      <c r="PSX10" s="61"/>
      <c r="PSY10" s="61"/>
      <c r="PSZ10" s="61"/>
      <c r="PTA10" s="61"/>
      <c r="PTB10" s="61"/>
      <c r="PTC10" s="61"/>
      <c r="PTD10" s="61"/>
      <c r="PTE10" s="61"/>
      <c r="PTF10" s="61"/>
      <c r="PTG10" s="61"/>
      <c r="PTH10" s="61"/>
      <c r="PTI10" s="61"/>
      <c r="PTJ10" s="61"/>
      <c r="PTK10" s="61"/>
      <c r="PTL10" s="61"/>
      <c r="PTM10" s="61"/>
      <c r="PTN10" s="61"/>
      <c r="PTO10" s="61"/>
      <c r="PTP10" s="61"/>
      <c r="PTQ10" s="61"/>
      <c r="PTR10" s="61"/>
      <c r="PTS10" s="61"/>
      <c r="PTT10" s="61"/>
      <c r="PTU10" s="61"/>
      <c r="PTV10" s="61"/>
      <c r="PTW10" s="61"/>
      <c r="PTX10" s="61"/>
      <c r="PTY10" s="61"/>
      <c r="PTZ10" s="61"/>
      <c r="PUA10" s="61"/>
      <c r="PUB10" s="61"/>
      <c r="PUC10" s="61"/>
      <c r="PUD10" s="61"/>
      <c r="PUE10" s="61"/>
      <c r="PUF10" s="61"/>
      <c r="PUG10" s="61"/>
      <c r="PUH10" s="61"/>
      <c r="PUI10" s="61"/>
      <c r="PUJ10" s="61"/>
      <c r="PUK10" s="61"/>
      <c r="PUL10" s="61"/>
      <c r="PUM10" s="61"/>
      <c r="PUN10" s="61"/>
      <c r="PUO10" s="61"/>
      <c r="PUP10" s="61"/>
      <c r="PUQ10" s="61"/>
      <c r="PUR10" s="61"/>
      <c r="PUS10" s="61"/>
      <c r="PUT10" s="61"/>
      <c r="PUU10" s="61"/>
      <c r="PUV10" s="61"/>
      <c r="PUW10" s="61"/>
      <c r="PUX10" s="61"/>
      <c r="PUY10" s="61"/>
      <c r="PUZ10" s="61"/>
      <c r="PVA10" s="61"/>
      <c r="PVB10" s="61"/>
      <c r="PVC10" s="61"/>
      <c r="PVD10" s="61"/>
      <c r="PVE10" s="61"/>
      <c r="PVF10" s="61"/>
      <c r="PVG10" s="61"/>
      <c r="PVH10" s="61"/>
      <c r="PVI10" s="61"/>
      <c r="PVJ10" s="61"/>
      <c r="PVK10" s="61"/>
      <c r="PVL10" s="61"/>
      <c r="PVM10" s="61"/>
      <c r="PVN10" s="61"/>
      <c r="PVO10" s="61"/>
      <c r="PVP10" s="61"/>
      <c r="PVQ10" s="61"/>
      <c r="PVR10" s="61"/>
      <c r="PVS10" s="61"/>
      <c r="PVT10" s="61"/>
      <c r="PVU10" s="61"/>
      <c r="PVV10" s="61"/>
      <c r="PVW10" s="61"/>
      <c r="PVX10" s="61"/>
      <c r="PVY10" s="61"/>
      <c r="PVZ10" s="61"/>
      <c r="PWA10" s="61"/>
      <c r="PWB10" s="61"/>
      <c r="PWC10" s="61"/>
      <c r="PWD10" s="61"/>
      <c r="PWE10" s="61"/>
      <c r="PWF10" s="61"/>
      <c r="PWG10" s="61"/>
      <c r="PWH10" s="61"/>
      <c r="PWI10" s="61"/>
      <c r="PWJ10" s="61"/>
      <c r="PWK10" s="61"/>
      <c r="PWL10" s="61"/>
      <c r="PWM10" s="61"/>
      <c r="PWN10" s="61"/>
      <c r="PWO10" s="61"/>
      <c r="PWP10" s="61"/>
      <c r="PWQ10" s="61"/>
      <c r="PWR10" s="61"/>
      <c r="PWS10" s="61"/>
      <c r="PWT10" s="61"/>
      <c r="PWU10" s="61"/>
      <c r="PWV10" s="61"/>
      <c r="PWW10" s="61"/>
      <c r="PWX10" s="61"/>
      <c r="PWY10" s="61"/>
      <c r="PWZ10" s="61"/>
      <c r="PXA10" s="61"/>
      <c r="PXB10" s="61"/>
      <c r="PXC10" s="61"/>
      <c r="PXD10" s="61"/>
      <c r="PXE10" s="61"/>
      <c r="PXF10" s="61"/>
      <c r="PXG10" s="61"/>
      <c r="PXH10" s="61"/>
      <c r="PXI10" s="61"/>
      <c r="PXJ10" s="61"/>
      <c r="PXK10" s="61"/>
      <c r="PXL10" s="61"/>
      <c r="PXM10" s="61"/>
      <c r="PXN10" s="61"/>
      <c r="PXO10" s="61"/>
      <c r="PXP10" s="61"/>
      <c r="PXQ10" s="61"/>
      <c r="PXR10" s="61"/>
      <c r="PXS10" s="61"/>
      <c r="PXT10" s="61"/>
      <c r="PXU10" s="61"/>
      <c r="PXV10" s="61"/>
      <c r="PXW10" s="61"/>
      <c r="PXX10" s="61"/>
      <c r="PXY10" s="61"/>
      <c r="PXZ10" s="61"/>
      <c r="PYA10" s="61"/>
      <c r="PYB10" s="61"/>
      <c r="PYC10" s="61"/>
      <c r="PYD10" s="61"/>
      <c r="PYE10" s="61"/>
      <c r="PYF10" s="61"/>
      <c r="PYG10" s="61"/>
      <c r="PYH10" s="61"/>
      <c r="PYI10" s="61"/>
      <c r="PYJ10" s="61"/>
      <c r="PYK10" s="61"/>
      <c r="PYL10" s="61"/>
      <c r="PYM10" s="61"/>
      <c r="PYN10" s="61"/>
      <c r="PYO10" s="61"/>
      <c r="PYP10" s="61"/>
      <c r="PYQ10" s="61"/>
      <c r="PYR10" s="61"/>
      <c r="PYS10" s="61"/>
      <c r="PYT10" s="61"/>
      <c r="PYU10" s="61"/>
      <c r="PYV10" s="61"/>
      <c r="PYW10" s="61"/>
      <c r="PYX10" s="61"/>
      <c r="PYY10" s="61"/>
      <c r="PYZ10" s="61"/>
      <c r="PZA10" s="61"/>
      <c r="PZB10" s="61"/>
      <c r="PZC10" s="61"/>
      <c r="PZD10" s="61"/>
      <c r="PZE10" s="61"/>
      <c r="PZF10" s="61"/>
      <c r="PZG10" s="61"/>
      <c r="PZH10" s="61"/>
      <c r="PZI10" s="61"/>
      <c r="PZJ10" s="61"/>
      <c r="PZK10" s="61"/>
      <c r="PZL10" s="61"/>
      <c r="PZM10" s="61"/>
      <c r="PZN10" s="61"/>
      <c r="PZO10" s="61"/>
      <c r="PZP10" s="61"/>
      <c r="PZQ10" s="61"/>
      <c r="PZR10" s="61"/>
      <c r="PZS10" s="61"/>
      <c r="PZT10" s="61"/>
      <c r="PZU10" s="61"/>
      <c r="PZV10" s="61"/>
      <c r="PZW10" s="61"/>
      <c r="PZX10" s="61"/>
      <c r="PZY10" s="61"/>
      <c r="PZZ10" s="61"/>
      <c r="QAA10" s="61"/>
      <c r="QAB10" s="61"/>
      <c r="QAC10" s="61"/>
      <c r="QAD10" s="61"/>
      <c r="QAE10" s="61"/>
      <c r="QAF10" s="61"/>
      <c r="QAG10" s="61"/>
      <c r="QAH10" s="61"/>
      <c r="QAI10" s="61"/>
      <c r="QAJ10" s="61"/>
      <c r="QAK10" s="61"/>
      <c r="QAL10" s="61"/>
      <c r="QAM10" s="61"/>
      <c r="QAN10" s="61"/>
      <c r="QAO10" s="61"/>
      <c r="QAP10" s="61"/>
      <c r="QAQ10" s="61"/>
      <c r="QAR10" s="61"/>
      <c r="QAS10" s="61"/>
      <c r="QAT10" s="61"/>
      <c r="QAU10" s="61"/>
      <c r="QAV10" s="61"/>
      <c r="QAW10" s="61"/>
      <c r="QAX10" s="61"/>
      <c r="QAY10" s="61"/>
      <c r="QAZ10" s="61"/>
      <c r="QBA10" s="61"/>
      <c r="QBB10" s="61"/>
      <c r="QBC10" s="61"/>
      <c r="QBD10" s="61"/>
      <c r="QBE10" s="61"/>
      <c r="QBF10" s="61"/>
      <c r="QBG10" s="61"/>
      <c r="QBH10" s="61"/>
      <c r="QBI10" s="61"/>
      <c r="QBJ10" s="61"/>
      <c r="QBK10" s="61"/>
      <c r="QBL10" s="61"/>
      <c r="QBM10" s="61"/>
      <c r="QBN10" s="61"/>
      <c r="QBO10" s="61"/>
      <c r="QBP10" s="61"/>
      <c r="QBQ10" s="61"/>
      <c r="QBR10" s="61"/>
      <c r="QBS10" s="61"/>
      <c r="QBT10" s="61"/>
      <c r="QBU10" s="61"/>
      <c r="QBV10" s="61"/>
      <c r="QBW10" s="61"/>
      <c r="QBX10" s="61"/>
      <c r="QBY10" s="61"/>
      <c r="QBZ10" s="61"/>
      <c r="QCA10" s="61"/>
      <c r="QCB10" s="61"/>
      <c r="QCC10" s="61"/>
      <c r="QCD10" s="61"/>
      <c r="QCE10" s="61"/>
      <c r="QCF10" s="61"/>
      <c r="QCG10" s="61"/>
      <c r="QCH10" s="61"/>
      <c r="QCI10" s="61"/>
      <c r="QCJ10" s="61"/>
      <c r="QCK10" s="61"/>
      <c r="QCL10" s="61"/>
      <c r="QCM10" s="61"/>
      <c r="QCN10" s="61"/>
      <c r="QCO10" s="61"/>
      <c r="QCP10" s="61"/>
      <c r="QCQ10" s="61"/>
      <c r="QCR10" s="61"/>
      <c r="QCS10" s="61"/>
      <c r="QCT10" s="61"/>
      <c r="QCU10" s="61"/>
      <c r="QCV10" s="61"/>
      <c r="QCW10" s="61"/>
      <c r="QCX10" s="61"/>
      <c r="QCY10" s="61"/>
      <c r="QCZ10" s="61"/>
      <c r="QDA10" s="61"/>
      <c r="QDB10" s="61"/>
      <c r="QDC10" s="61"/>
      <c r="QDD10" s="61"/>
      <c r="QDE10" s="61"/>
      <c r="QDF10" s="61"/>
      <c r="QDG10" s="61"/>
      <c r="QDH10" s="61"/>
      <c r="QDI10" s="61"/>
      <c r="QDJ10" s="61"/>
      <c r="QDK10" s="61"/>
      <c r="QDL10" s="61"/>
      <c r="QDM10" s="61"/>
      <c r="QDN10" s="61"/>
      <c r="QDO10" s="61"/>
      <c r="QDP10" s="61"/>
      <c r="QDQ10" s="61"/>
      <c r="QDR10" s="61"/>
      <c r="QDS10" s="61"/>
      <c r="QDT10" s="61"/>
      <c r="QDU10" s="61"/>
      <c r="QDV10" s="61"/>
      <c r="QDW10" s="61"/>
      <c r="QDX10" s="61"/>
      <c r="QDY10" s="61"/>
      <c r="QDZ10" s="61"/>
      <c r="QEA10" s="61"/>
      <c r="QEB10" s="61"/>
      <c r="QEC10" s="61"/>
      <c r="QED10" s="61"/>
      <c r="QEE10" s="61"/>
      <c r="QEF10" s="61"/>
      <c r="QEG10" s="61"/>
      <c r="QEH10" s="61"/>
      <c r="QEI10" s="61"/>
      <c r="QEJ10" s="61"/>
      <c r="QEK10" s="61"/>
      <c r="QEL10" s="61"/>
      <c r="QEM10" s="61"/>
      <c r="QEN10" s="61"/>
      <c r="QEO10" s="61"/>
      <c r="QEP10" s="61"/>
      <c r="QEQ10" s="61"/>
      <c r="QER10" s="61"/>
      <c r="QES10" s="61"/>
      <c r="QET10" s="61"/>
      <c r="QEU10" s="61"/>
      <c r="QEV10" s="61"/>
      <c r="QEW10" s="61"/>
      <c r="QEX10" s="61"/>
      <c r="QEY10" s="61"/>
      <c r="QEZ10" s="61"/>
      <c r="QFA10" s="61"/>
      <c r="QFB10" s="61"/>
      <c r="QFC10" s="61"/>
      <c r="QFD10" s="61"/>
      <c r="QFE10" s="61"/>
      <c r="QFF10" s="61"/>
      <c r="QFG10" s="61"/>
      <c r="QFH10" s="61"/>
      <c r="QFI10" s="61"/>
      <c r="QFJ10" s="61"/>
      <c r="QFK10" s="61"/>
      <c r="QFL10" s="61"/>
      <c r="QFM10" s="61"/>
      <c r="QFN10" s="61"/>
      <c r="QFO10" s="61"/>
      <c r="QFP10" s="61"/>
      <c r="QFQ10" s="61"/>
      <c r="QFR10" s="61"/>
      <c r="QFS10" s="61"/>
      <c r="QFT10" s="61"/>
      <c r="QFU10" s="61"/>
      <c r="QFV10" s="61"/>
      <c r="QFW10" s="61"/>
      <c r="QFX10" s="61"/>
      <c r="QFY10" s="61"/>
      <c r="QFZ10" s="61"/>
      <c r="QGA10" s="61"/>
      <c r="QGB10" s="61"/>
      <c r="QGC10" s="61"/>
      <c r="QGD10" s="61"/>
      <c r="QGE10" s="61"/>
      <c r="QGF10" s="61"/>
      <c r="QGG10" s="61"/>
      <c r="QGH10" s="61"/>
      <c r="QGI10" s="61"/>
      <c r="QGJ10" s="61"/>
      <c r="QGK10" s="61"/>
      <c r="QGL10" s="61"/>
      <c r="QGM10" s="61"/>
      <c r="QGN10" s="61"/>
      <c r="QGO10" s="61"/>
      <c r="QGP10" s="61"/>
      <c r="QGQ10" s="61"/>
      <c r="QGR10" s="61"/>
      <c r="QGS10" s="61"/>
      <c r="QGT10" s="61"/>
      <c r="QGU10" s="61"/>
      <c r="QGV10" s="61"/>
      <c r="QGW10" s="61"/>
      <c r="QGX10" s="61"/>
      <c r="QGY10" s="61"/>
      <c r="QGZ10" s="61"/>
      <c r="QHA10" s="61"/>
      <c r="QHB10" s="61"/>
      <c r="QHC10" s="61"/>
      <c r="QHD10" s="61"/>
      <c r="QHE10" s="61"/>
      <c r="QHF10" s="61"/>
      <c r="QHG10" s="61"/>
      <c r="QHH10" s="61"/>
      <c r="QHI10" s="61"/>
      <c r="QHJ10" s="61"/>
      <c r="QHK10" s="61"/>
      <c r="QHL10" s="61"/>
      <c r="QHM10" s="61"/>
      <c r="QHN10" s="61"/>
      <c r="QHO10" s="61"/>
      <c r="QHP10" s="61"/>
      <c r="QHQ10" s="61"/>
      <c r="QHR10" s="61"/>
      <c r="QHS10" s="61"/>
      <c r="QHT10" s="61"/>
      <c r="QHU10" s="61"/>
      <c r="QHV10" s="61"/>
      <c r="QHW10" s="61"/>
      <c r="QHX10" s="61"/>
      <c r="QHY10" s="61"/>
      <c r="QHZ10" s="61"/>
      <c r="QIA10" s="61"/>
      <c r="QIB10" s="61"/>
      <c r="QIC10" s="61"/>
      <c r="QID10" s="61"/>
      <c r="QIE10" s="61"/>
      <c r="QIF10" s="61"/>
      <c r="QIG10" s="61"/>
      <c r="QIH10" s="61"/>
      <c r="QII10" s="61"/>
      <c r="QIJ10" s="61"/>
      <c r="QIK10" s="61"/>
      <c r="QIL10" s="61"/>
      <c r="QIM10" s="61"/>
      <c r="QIN10" s="61"/>
      <c r="QIO10" s="61"/>
      <c r="QIP10" s="61"/>
      <c r="QIQ10" s="61"/>
      <c r="QIR10" s="61"/>
      <c r="QIS10" s="61"/>
      <c r="QIT10" s="61"/>
      <c r="QIU10" s="61"/>
      <c r="QIV10" s="61"/>
      <c r="QIW10" s="61"/>
      <c r="QIX10" s="61"/>
      <c r="QIY10" s="61"/>
      <c r="QIZ10" s="61"/>
      <c r="QJA10" s="61"/>
      <c r="QJB10" s="61"/>
      <c r="QJC10" s="61"/>
      <c r="QJD10" s="61"/>
      <c r="QJE10" s="61"/>
      <c r="QJF10" s="61"/>
      <c r="QJG10" s="61"/>
      <c r="QJH10" s="61"/>
      <c r="QJI10" s="61"/>
      <c r="QJJ10" s="61"/>
      <c r="QJK10" s="61"/>
      <c r="QJL10" s="61"/>
      <c r="QJM10" s="61"/>
      <c r="QJN10" s="61"/>
      <c r="QJO10" s="61"/>
      <c r="QJP10" s="61"/>
      <c r="QJQ10" s="61"/>
      <c r="QJR10" s="61"/>
      <c r="QJS10" s="61"/>
      <c r="QJT10" s="61"/>
      <c r="QJU10" s="61"/>
      <c r="QJV10" s="61"/>
      <c r="QJW10" s="61"/>
      <c r="QJX10" s="61"/>
      <c r="QJY10" s="61"/>
      <c r="QJZ10" s="61"/>
      <c r="QKA10" s="61"/>
      <c r="QKB10" s="61"/>
      <c r="QKC10" s="61"/>
      <c r="QKD10" s="61"/>
      <c r="QKE10" s="61"/>
      <c r="QKF10" s="61"/>
      <c r="QKG10" s="61"/>
      <c r="QKH10" s="61"/>
      <c r="QKI10" s="61"/>
      <c r="QKJ10" s="61"/>
      <c r="QKK10" s="61"/>
      <c r="QKL10" s="61"/>
      <c r="QKM10" s="61"/>
      <c r="QKN10" s="61"/>
      <c r="QKO10" s="61"/>
      <c r="QKP10" s="61"/>
      <c r="QKQ10" s="61"/>
      <c r="QKR10" s="61"/>
      <c r="QKS10" s="61"/>
      <c r="QKT10" s="61"/>
      <c r="QKU10" s="61"/>
      <c r="QKV10" s="61"/>
      <c r="QKW10" s="61"/>
      <c r="QKX10" s="61"/>
      <c r="QKY10" s="61"/>
      <c r="QKZ10" s="61"/>
      <c r="QLA10" s="61"/>
      <c r="QLB10" s="61"/>
      <c r="QLC10" s="61"/>
      <c r="QLD10" s="61"/>
      <c r="QLE10" s="61"/>
      <c r="QLF10" s="61"/>
      <c r="QLG10" s="61"/>
      <c r="QLH10" s="61"/>
      <c r="QLI10" s="61"/>
      <c r="QLJ10" s="61"/>
      <c r="QLK10" s="61"/>
      <c r="QLL10" s="61"/>
      <c r="QLM10" s="61"/>
      <c r="QLN10" s="61"/>
      <c r="QLO10" s="61"/>
      <c r="QLP10" s="61"/>
      <c r="QLQ10" s="61"/>
      <c r="QLR10" s="61"/>
      <c r="QLS10" s="61"/>
      <c r="QLT10" s="61"/>
      <c r="QLU10" s="61"/>
      <c r="QLV10" s="61"/>
      <c r="QLW10" s="61"/>
      <c r="QLX10" s="61"/>
      <c r="QLY10" s="61"/>
      <c r="QLZ10" s="61"/>
      <c r="QMA10" s="61"/>
      <c r="QMB10" s="61"/>
      <c r="QMC10" s="61"/>
      <c r="QMD10" s="61"/>
      <c r="QME10" s="61"/>
      <c r="QMF10" s="61"/>
      <c r="QMG10" s="61"/>
      <c r="QMH10" s="61"/>
      <c r="QMI10" s="61"/>
      <c r="QMJ10" s="61"/>
      <c r="QMK10" s="61"/>
      <c r="QML10" s="61"/>
      <c r="QMM10" s="61"/>
      <c r="QMN10" s="61"/>
      <c r="QMO10" s="61"/>
      <c r="QMP10" s="61"/>
      <c r="QMQ10" s="61"/>
      <c r="QMR10" s="61"/>
      <c r="QMS10" s="61"/>
      <c r="QMT10" s="61"/>
      <c r="QMU10" s="61"/>
      <c r="QMV10" s="61"/>
      <c r="QMW10" s="61"/>
      <c r="QMX10" s="61"/>
      <c r="QMY10" s="61"/>
      <c r="QMZ10" s="61"/>
      <c r="QNA10" s="61"/>
      <c r="QNB10" s="61"/>
      <c r="QNC10" s="61"/>
      <c r="QND10" s="61"/>
      <c r="QNE10" s="61"/>
      <c r="QNF10" s="61"/>
      <c r="QNG10" s="61"/>
      <c r="QNH10" s="61"/>
      <c r="QNI10" s="61"/>
      <c r="QNJ10" s="61"/>
      <c r="QNK10" s="61"/>
      <c r="QNL10" s="61"/>
      <c r="QNM10" s="61"/>
      <c r="QNN10" s="61"/>
      <c r="QNO10" s="61"/>
      <c r="QNP10" s="61"/>
      <c r="QNQ10" s="61"/>
      <c r="QNR10" s="61"/>
      <c r="QNS10" s="61"/>
      <c r="QNT10" s="61"/>
      <c r="QNU10" s="61"/>
      <c r="QNV10" s="61"/>
      <c r="QNW10" s="61"/>
      <c r="QNX10" s="61"/>
      <c r="QNY10" s="61"/>
      <c r="QNZ10" s="61"/>
      <c r="QOA10" s="61"/>
      <c r="QOB10" s="61"/>
      <c r="QOC10" s="61"/>
      <c r="QOD10" s="61"/>
      <c r="QOE10" s="61"/>
      <c r="QOF10" s="61"/>
      <c r="QOG10" s="61"/>
      <c r="QOH10" s="61"/>
      <c r="QOI10" s="61"/>
      <c r="QOJ10" s="61"/>
      <c r="QOK10" s="61"/>
      <c r="QOL10" s="61"/>
      <c r="QOM10" s="61"/>
      <c r="QON10" s="61"/>
      <c r="QOO10" s="61"/>
      <c r="QOP10" s="61"/>
      <c r="QOQ10" s="61"/>
      <c r="QOR10" s="61"/>
      <c r="QOS10" s="61"/>
      <c r="QOT10" s="61"/>
      <c r="QOU10" s="61"/>
      <c r="QOV10" s="61"/>
      <c r="QOW10" s="61"/>
      <c r="QOX10" s="61"/>
      <c r="QOY10" s="61"/>
      <c r="QOZ10" s="61"/>
      <c r="QPA10" s="61"/>
      <c r="QPB10" s="61"/>
      <c r="QPC10" s="61"/>
      <c r="QPD10" s="61"/>
      <c r="QPE10" s="61"/>
      <c r="QPF10" s="61"/>
      <c r="QPG10" s="61"/>
      <c r="QPH10" s="61"/>
      <c r="QPI10" s="61"/>
      <c r="QPJ10" s="61"/>
      <c r="QPK10" s="61"/>
      <c r="QPL10" s="61"/>
      <c r="QPM10" s="61"/>
      <c r="QPN10" s="61"/>
      <c r="QPO10" s="61"/>
      <c r="QPP10" s="61"/>
      <c r="QPQ10" s="61"/>
      <c r="QPR10" s="61"/>
      <c r="QPS10" s="61"/>
      <c r="QPT10" s="61"/>
      <c r="QPU10" s="61"/>
      <c r="QPV10" s="61"/>
      <c r="QPW10" s="61"/>
      <c r="QPX10" s="61"/>
      <c r="QPY10" s="61"/>
      <c r="QPZ10" s="61"/>
      <c r="QQA10" s="61"/>
      <c r="QQB10" s="61"/>
      <c r="QQC10" s="61"/>
      <c r="QQD10" s="61"/>
      <c r="QQE10" s="61"/>
      <c r="QQF10" s="61"/>
      <c r="QQG10" s="61"/>
      <c r="QQH10" s="61"/>
      <c r="QQI10" s="61"/>
      <c r="QQJ10" s="61"/>
      <c r="QQK10" s="61"/>
      <c r="QQL10" s="61"/>
      <c r="QQM10" s="61"/>
      <c r="QQN10" s="61"/>
      <c r="QQO10" s="61"/>
      <c r="QQP10" s="61"/>
      <c r="QQQ10" s="61"/>
      <c r="QQR10" s="61"/>
      <c r="QQS10" s="61"/>
      <c r="QQT10" s="61"/>
      <c r="QQU10" s="61"/>
      <c r="QQV10" s="61"/>
      <c r="QQW10" s="61"/>
      <c r="QQX10" s="61"/>
      <c r="QQY10" s="61"/>
      <c r="QQZ10" s="61"/>
      <c r="QRA10" s="61"/>
      <c r="QRB10" s="61"/>
      <c r="QRC10" s="61"/>
      <c r="QRD10" s="61"/>
      <c r="QRE10" s="61"/>
      <c r="QRF10" s="61"/>
      <c r="QRG10" s="61"/>
      <c r="QRH10" s="61"/>
      <c r="QRI10" s="61"/>
      <c r="QRJ10" s="61"/>
      <c r="QRK10" s="61"/>
      <c r="QRL10" s="61"/>
      <c r="QRM10" s="61"/>
      <c r="QRN10" s="61"/>
      <c r="QRO10" s="61"/>
      <c r="QRP10" s="61"/>
      <c r="QRQ10" s="61"/>
      <c r="QRR10" s="61"/>
      <c r="QRS10" s="61"/>
      <c r="QRT10" s="61"/>
      <c r="QRU10" s="61"/>
      <c r="QRV10" s="61"/>
      <c r="QRW10" s="61"/>
      <c r="QRX10" s="61"/>
      <c r="QRY10" s="61"/>
      <c r="QRZ10" s="61"/>
      <c r="QSA10" s="61"/>
      <c r="QSB10" s="61"/>
      <c r="QSC10" s="61"/>
      <c r="QSD10" s="61"/>
      <c r="QSE10" s="61"/>
      <c r="QSF10" s="61"/>
      <c r="QSG10" s="61"/>
      <c r="QSH10" s="61"/>
      <c r="QSI10" s="61"/>
      <c r="QSJ10" s="61"/>
      <c r="QSK10" s="61"/>
      <c r="QSL10" s="61"/>
      <c r="QSM10" s="61"/>
      <c r="QSN10" s="61"/>
      <c r="QSO10" s="61"/>
      <c r="QSP10" s="61"/>
      <c r="QSQ10" s="61"/>
      <c r="QSR10" s="61"/>
      <c r="QSS10" s="61"/>
      <c r="QST10" s="61"/>
      <c r="QSU10" s="61"/>
      <c r="QSV10" s="61"/>
      <c r="QSW10" s="61"/>
      <c r="QSX10" s="61"/>
      <c r="QSY10" s="61"/>
      <c r="QSZ10" s="61"/>
      <c r="QTA10" s="61"/>
      <c r="QTB10" s="61"/>
      <c r="QTC10" s="61"/>
      <c r="QTD10" s="61"/>
      <c r="QTE10" s="61"/>
      <c r="QTF10" s="61"/>
      <c r="QTG10" s="61"/>
      <c r="QTH10" s="61"/>
      <c r="QTI10" s="61"/>
      <c r="QTJ10" s="61"/>
      <c r="QTK10" s="61"/>
      <c r="QTL10" s="61"/>
      <c r="QTM10" s="61"/>
      <c r="QTN10" s="61"/>
      <c r="QTO10" s="61"/>
      <c r="QTP10" s="61"/>
      <c r="QTQ10" s="61"/>
      <c r="QTR10" s="61"/>
      <c r="QTS10" s="61"/>
      <c r="QTT10" s="61"/>
      <c r="QTU10" s="61"/>
      <c r="QTV10" s="61"/>
      <c r="QTW10" s="61"/>
      <c r="QTX10" s="61"/>
      <c r="QTY10" s="61"/>
      <c r="QTZ10" s="61"/>
      <c r="QUA10" s="61"/>
      <c r="QUB10" s="61"/>
      <c r="QUC10" s="61"/>
      <c r="QUD10" s="61"/>
      <c r="QUE10" s="61"/>
      <c r="QUF10" s="61"/>
      <c r="QUG10" s="61"/>
      <c r="QUH10" s="61"/>
      <c r="QUI10" s="61"/>
      <c r="QUJ10" s="61"/>
      <c r="QUK10" s="61"/>
      <c r="QUL10" s="61"/>
      <c r="QUM10" s="61"/>
      <c r="QUN10" s="61"/>
      <c r="QUO10" s="61"/>
      <c r="QUP10" s="61"/>
      <c r="QUQ10" s="61"/>
      <c r="QUR10" s="61"/>
      <c r="QUS10" s="61"/>
      <c r="QUT10" s="61"/>
      <c r="QUU10" s="61"/>
      <c r="QUV10" s="61"/>
      <c r="QUW10" s="61"/>
      <c r="QUX10" s="61"/>
      <c r="QUY10" s="61"/>
      <c r="QUZ10" s="61"/>
      <c r="QVA10" s="61"/>
      <c r="QVB10" s="61"/>
      <c r="QVC10" s="61"/>
      <c r="QVD10" s="61"/>
      <c r="QVE10" s="61"/>
      <c r="QVF10" s="61"/>
      <c r="QVG10" s="61"/>
      <c r="QVH10" s="61"/>
      <c r="QVI10" s="61"/>
      <c r="QVJ10" s="61"/>
      <c r="QVK10" s="61"/>
      <c r="QVL10" s="61"/>
      <c r="QVM10" s="61"/>
      <c r="QVN10" s="61"/>
      <c r="QVO10" s="61"/>
      <c r="QVP10" s="61"/>
      <c r="QVQ10" s="61"/>
      <c r="QVR10" s="61"/>
      <c r="QVS10" s="61"/>
      <c r="QVT10" s="61"/>
      <c r="QVU10" s="61"/>
      <c r="QVV10" s="61"/>
      <c r="QVW10" s="61"/>
      <c r="QVX10" s="61"/>
      <c r="QVY10" s="61"/>
      <c r="QVZ10" s="61"/>
      <c r="QWA10" s="61"/>
      <c r="QWB10" s="61"/>
      <c r="QWC10" s="61"/>
      <c r="QWD10" s="61"/>
      <c r="QWE10" s="61"/>
      <c r="QWF10" s="61"/>
      <c r="QWG10" s="61"/>
      <c r="QWH10" s="61"/>
      <c r="QWI10" s="61"/>
      <c r="QWJ10" s="61"/>
      <c r="QWK10" s="61"/>
      <c r="QWL10" s="61"/>
      <c r="QWM10" s="61"/>
      <c r="QWN10" s="61"/>
      <c r="QWO10" s="61"/>
      <c r="QWP10" s="61"/>
      <c r="QWQ10" s="61"/>
      <c r="QWR10" s="61"/>
      <c r="QWS10" s="61"/>
      <c r="QWT10" s="61"/>
      <c r="QWU10" s="61"/>
      <c r="QWV10" s="61"/>
      <c r="QWW10" s="61"/>
      <c r="QWX10" s="61"/>
      <c r="QWY10" s="61"/>
      <c r="QWZ10" s="61"/>
      <c r="QXA10" s="61"/>
      <c r="QXB10" s="61"/>
      <c r="QXC10" s="61"/>
      <c r="QXD10" s="61"/>
      <c r="QXE10" s="61"/>
      <c r="QXF10" s="61"/>
      <c r="QXG10" s="61"/>
      <c r="QXH10" s="61"/>
      <c r="QXI10" s="61"/>
      <c r="QXJ10" s="61"/>
      <c r="QXK10" s="61"/>
      <c r="QXL10" s="61"/>
      <c r="QXM10" s="61"/>
      <c r="QXN10" s="61"/>
      <c r="QXO10" s="61"/>
      <c r="QXP10" s="61"/>
      <c r="QXQ10" s="61"/>
      <c r="QXR10" s="61"/>
      <c r="QXS10" s="61"/>
      <c r="QXT10" s="61"/>
      <c r="QXU10" s="61"/>
      <c r="QXV10" s="61"/>
      <c r="QXW10" s="61"/>
      <c r="QXX10" s="61"/>
      <c r="QXY10" s="61"/>
      <c r="QXZ10" s="61"/>
      <c r="QYA10" s="61"/>
      <c r="QYB10" s="61"/>
      <c r="QYC10" s="61"/>
      <c r="QYD10" s="61"/>
      <c r="QYE10" s="61"/>
      <c r="QYF10" s="61"/>
      <c r="QYG10" s="61"/>
      <c r="QYH10" s="61"/>
      <c r="QYI10" s="61"/>
      <c r="QYJ10" s="61"/>
      <c r="QYK10" s="61"/>
      <c r="QYL10" s="61"/>
      <c r="QYM10" s="61"/>
      <c r="QYN10" s="61"/>
      <c r="QYO10" s="61"/>
      <c r="QYP10" s="61"/>
      <c r="QYQ10" s="61"/>
      <c r="QYR10" s="61"/>
      <c r="QYS10" s="61"/>
      <c r="QYT10" s="61"/>
      <c r="QYU10" s="61"/>
      <c r="QYV10" s="61"/>
      <c r="QYW10" s="61"/>
      <c r="QYX10" s="61"/>
      <c r="QYY10" s="61"/>
      <c r="QYZ10" s="61"/>
      <c r="QZA10" s="61"/>
      <c r="QZB10" s="61"/>
      <c r="QZC10" s="61"/>
      <c r="QZD10" s="61"/>
      <c r="QZE10" s="61"/>
      <c r="QZF10" s="61"/>
      <c r="QZG10" s="61"/>
      <c r="QZH10" s="61"/>
      <c r="QZI10" s="61"/>
      <c r="QZJ10" s="61"/>
      <c r="QZK10" s="61"/>
      <c r="QZL10" s="61"/>
      <c r="QZM10" s="61"/>
      <c r="QZN10" s="61"/>
      <c r="QZO10" s="61"/>
      <c r="QZP10" s="61"/>
      <c r="QZQ10" s="61"/>
      <c r="QZR10" s="61"/>
      <c r="QZS10" s="61"/>
      <c r="QZT10" s="61"/>
      <c r="QZU10" s="61"/>
      <c r="QZV10" s="61"/>
      <c r="QZW10" s="61"/>
      <c r="QZX10" s="61"/>
      <c r="QZY10" s="61"/>
      <c r="QZZ10" s="61"/>
      <c r="RAA10" s="61"/>
      <c r="RAB10" s="61"/>
      <c r="RAC10" s="61"/>
      <c r="RAD10" s="61"/>
      <c r="RAE10" s="61"/>
      <c r="RAF10" s="61"/>
      <c r="RAG10" s="61"/>
      <c r="RAH10" s="61"/>
      <c r="RAI10" s="61"/>
      <c r="RAJ10" s="61"/>
      <c r="RAK10" s="61"/>
      <c r="RAL10" s="61"/>
      <c r="RAM10" s="61"/>
      <c r="RAN10" s="61"/>
      <c r="RAO10" s="61"/>
      <c r="RAP10" s="61"/>
      <c r="RAQ10" s="61"/>
      <c r="RAR10" s="61"/>
      <c r="RAS10" s="61"/>
      <c r="RAT10" s="61"/>
      <c r="RAU10" s="61"/>
      <c r="RAV10" s="61"/>
      <c r="RAW10" s="61"/>
      <c r="RAX10" s="61"/>
      <c r="RAY10" s="61"/>
      <c r="RAZ10" s="61"/>
      <c r="RBA10" s="61"/>
      <c r="RBB10" s="61"/>
      <c r="RBC10" s="61"/>
      <c r="RBD10" s="61"/>
      <c r="RBE10" s="61"/>
      <c r="RBF10" s="61"/>
      <c r="RBG10" s="61"/>
      <c r="RBH10" s="61"/>
      <c r="RBI10" s="61"/>
      <c r="RBJ10" s="61"/>
      <c r="RBK10" s="61"/>
      <c r="RBL10" s="61"/>
      <c r="RBM10" s="61"/>
      <c r="RBN10" s="61"/>
      <c r="RBO10" s="61"/>
      <c r="RBP10" s="61"/>
      <c r="RBQ10" s="61"/>
      <c r="RBR10" s="61"/>
      <c r="RBS10" s="61"/>
      <c r="RBT10" s="61"/>
      <c r="RBU10" s="61"/>
      <c r="RBV10" s="61"/>
      <c r="RBW10" s="61"/>
      <c r="RBX10" s="61"/>
      <c r="RBY10" s="61"/>
      <c r="RBZ10" s="61"/>
      <c r="RCA10" s="61"/>
      <c r="RCB10" s="61"/>
      <c r="RCC10" s="61"/>
      <c r="RCD10" s="61"/>
      <c r="RCE10" s="61"/>
      <c r="RCF10" s="61"/>
      <c r="RCG10" s="61"/>
      <c r="RCH10" s="61"/>
      <c r="RCI10" s="61"/>
      <c r="RCJ10" s="61"/>
      <c r="RCK10" s="61"/>
      <c r="RCL10" s="61"/>
      <c r="RCM10" s="61"/>
      <c r="RCN10" s="61"/>
      <c r="RCO10" s="61"/>
      <c r="RCP10" s="61"/>
      <c r="RCQ10" s="61"/>
      <c r="RCR10" s="61"/>
      <c r="RCS10" s="61"/>
      <c r="RCT10" s="61"/>
      <c r="RCU10" s="61"/>
      <c r="RCV10" s="61"/>
      <c r="RCW10" s="61"/>
      <c r="RCX10" s="61"/>
      <c r="RCY10" s="61"/>
      <c r="RCZ10" s="61"/>
      <c r="RDA10" s="61"/>
      <c r="RDB10" s="61"/>
      <c r="RDC10" s="61"/>
      <c r="RDD10" s="61"/>
      <c r="RDE10" s="61"/>
      <c r="RDF10" s="61"/>
      <c r="RDG10" s="61"/>
      <c r="RDH10" s="61"/>
      <c r="RDI10" s="61"/>
      <c r="RDJ10" s="61"/>
      <c r="RDK10" s="61"/>
      <c r="RDL10" s="61"/>
      <c r="RDM10" s="61"/>
      <c r="RDN10" s="61"/>
      <c r="RDO10" s="61"/>
      <c r="RDP10" s="61"/>
      <c r="RDQ10" s="61"/>
      <c r="RDR10" s="61"/>
      <c r="RDS10" s="61"/>
      <c r="RDT10" s="61"/>
      <c r="RDU10" s="61"/>
      <c r="RDV10" s="61"/>
      <c r="RDW10" s="61"/>
      <c r="RDX10" s="61"/>
      <c r="RDY10" s="61"/>
      <c r="RDZ10" s="61"/>
      <c r="REA10" s="61"/>
      <c r="REB10" s="61"/>
      <c r="REC10" s="61"/>
      <c r="RED10" s="61"/>
      <c r="REE10" s="61"/>
      <c r="REF10" s="61"/>
      <c r="REG10" s="61"/>
      <c r="REH10" s="61"/>
      <c r="REI10" s="61"/>
      <c r="REJ10" s="61"/>
      <c r="REK10" s="61"/>
      <c r="REL10" s="61"/>
      <c r="REM10" s="61"/>
      <c r="REN10" s="61"/>
      <c r="REO10" s="61"/>
      <c r="REP10" s="61"/>
      <c r="REQ10" s="61"/>
      <c r="RER10" s="61"/>
      <c r="RES10" s="61"/>
      <c r="RET10" s="61"/>
      <c r="REU10" s="61"/>
      <c r="REV10" s="61"/>
      <c r="REW10" s="61"/>
      <c r="REX10" s="61"/>
      <c r="REY10" s="61"/>
      <c r="REZ10" s="61"/>
      <c r="RFA10" s="61"/>
      <c r="RFB10" s="61"/>
      <c r="RFC10" s="61"/>
      <c r="RFD10" s="61"/>
      <c r="RFE10" s="61"/>
      <c r="RFF10" s="61"/>
      <c r="RFG10" s="61"/>
      <c r="RFH10" s="61"/>
      <c r="RFI10" s="61"/>
      <c r="RFJ10" s="61"/>
      <c r="RFK10" s="61"/>
      <c r="RFL10" s="61"/>
      <c r="RFM10" s="61"/>
      <c r="RFN10" s="61"/>
      <c r="RFO10" s="61"/>
      <c r="RFP10" s="61"/>
      <c r="RFQ10" s="61"/>
      <c r="RFR10" s="61"/>
      <c r="RFS10" s="61"/>
      <c r="RFT10" s="61"/>
      <c r="RFU10" s="61"/>
      <c r="RFV10" s="61"/>
      <c r="RFW10" s="61"/>
      <c r="RFX10" s="61"/>
      <c r="RFY10" s="61"/>
      <c r="RFZ10" s="61"/>
      <c r="RGA10" s="61"/>
      <c r="RGB10" s="61"/>
      <c r="RGC10" s="61"/>
      <c r="RGD10" s="61"/>
      <c r="RGE10" s="61"/>
      <c r="RGF10" s="61"/>
      <c r="RGG10" s="61"/>
      <c r="RGH10" s="61"/>
      <c r="RGI10" s="61"/>
      <c r="RGJ10" s="61"/>
      <c r="RGK10" s="61"/>
      <c r="RGL10" s="61"/>
      <c r="RGM10" s="61"/>
      <c r="RGN10" s="61"/>
      <c r="RGO10" s="61"/>
      <c r="RGP10" s="61"/>
      <c r="RGQ10" s="61"/>
      <c r="RGR10" s="61"/>
      <c r="RGS10" s="61"/>
      <c r="RGT10" s="61"/>
      <c r="RGU10" s="61"/>
      <c r="RGV10" s="61"/>
      <c r="RGW10" s="61"/>
      <c r="RGX10" s="61"/>
      <c r="RGY10" s="61"/>
      <c r="RGZ10" s="61"/>
      <c r="RHA10" s="61"/>
      <c r="RHB10" s="61"/>
      <c r="RHC10" s="61"/>
      <c r="RHD10" s="61"/>
      <c r="RHE10" s="61"/>
      <c r="RHF10" s="61"/>
      <c r="RHG10" s="61"/>
      <c r="RHH10" s="61"/>
      <c r="RHI10" s="61"/>
      <c r="RHJ10" s="61"/>
      <c r="RHK10" s="61"/>
      <c r="RHL10" s="61"/>
      <c r="RHM10" s="61"/>
      <c r="RHN10" s="61"/>
      <c r="RHO10" s="61"/>
      <c r="RHP10" s="61"/>
      <c r="RHQ10" s="61"/>
      <c r="RHR10" s="61"/>
      <c r="RHS10" s="61"/>
      <c r="RHT10" s="61"/>
      <c r="RHU10" s="61"/>
      <c r="RHV10" s="61"/>
      <c r="RHW10" s="61"/>
      <c r="RHX10" s="61"/>
      <c r="RHY10" s="61"/>
      <c r="RHZ10" s="61"/>
      <c r="RIA10" s="61"/>
      <c r="RIB10" s="61"/>
      <c r="RIC10" s="61"/>
      <c r="RID10" s="61"/>
      <c r="RIE10" s="61"/>
      <c r="RIF10" s="61"/>
      <c r="RIG10" s="61"/>
      <c r="RIH10" s="61"/>
      <c r="RII10" s="61"/>
      <c r="RIJ10" s="61"/>
      <c r="RIK10" s="61"/>
      <c r="RIL10" s="61"/>
      <c r="RIM10" s="61"/>
      <c r="RIN10" s="61"/>
      <c r="RIO10" s="61"/>
      <c r="RIP10" s="61"/>
      <c r="RIQ10" s="61"/>
      <c r="RIR10" s="61"/>
      <c r="RIS10" s="61"/>
      <c r="RIT10" s="61"/>
      <c r="RIU10" s="61"/>
      <c r="RIV10" s="61"/>
      <c r="RIW10" s="61"/>
      <c r="RIX10" s="61"/>
      <c r="RIY10" s="61"/>
      <c r="RIZ10" s="61"/>
      <c r="RJA10" s="61"/>
      <c r="RJB10" s="61"/>
      <c r="RJC10" s="61"/>
      <c r="RJD10" s="61"/>
      <c r="RJE10" s="61"/>
      <c r="RJF10" s="61"/>
      <c r="RJG10" s="61"/>
      <c r="RJH10" s="61"/>
      <c r="RJI10" s="61"/>
      <c r="RJJ10" s="61"/>
      <c r="RJK10" s="61"/>
      <c r="RJL10" s="61"/>
      <c r="RJM10" s="61"/>
      <c r="RJN10" s="61"/>
      <c r="RJO10" s="61"/>
      <c r="RJP10" s="61"/>
      <c r="RJQ10" s="61"/>
      <c r="RJR10" s="61"/>
      <c r="RJS10" s="61"/>
      <c r="RJT10" s="61"/>
      <c r="RJU10" s="61"/>
      <c r="RJV10" s="61"/>
      <c r="RJW10" s="61"/>
      <c r="RJX10" s="61"/>
      <c r="RJY10" s="61"/>
      <c r="RJZ10" s="61"/>
      <c r="RKA10" s="61"/>
      <c r="RKB10" s="61"/>
      <c r="RKC10" s="61"/>
      <c r="RKD10" s="61"/>
      <c r="RKE10" s="61"/>
      <c r="RKF10" s="61"/>
      <c r="RKG10" s="61"/>
      <c r="RKH10" s="61"/>
      <c r="RKI10" s="61"/>
      <c r="RKJ10" s="61"/>
      <c r="RKK10" s="61"/>
      <c r="RKL10" s="61"/>
      <c r="RKM10" s="61"/>
      <c r="RKN10" s="61"/>
      <c r="RKO10" s="61"/>
      <c r="RKP10" s="61"/>
      <c r="RKQ10" s="61"/>
      <c r="RKR10" s="61"/>
      <c r="RKS10" s="61"/>
      <c r="RKT10" s="61"/>
      <c r="RKU10" s="61"/>
      <c r="RKV10" s="61"/>
      <c r="RKW10" s="61"/>
      <c r="RKX10" s="61"/>
      <c r="RKY10" s="61"/>
      <c r="RKZ10" s="61"/>
      <c r="RLA10" s="61"/>
      <c r="RLB10" s="61"/>
      <c r="RLC10" s="61"/>
      <c r="RLD10" s="61"/>
      <c r="RLE10" s="61"/>
      <c r="RLF10" s="61"/>
      <c r="RLG10" s="61"/>
      <c r="RLH10" s="61"/>
      <c r="RLI10" s="61"/>
      <c r="RLJ10" s="61"/>
      <c r="RLK10" s="61"/>
      <c r="RLL10" s="61"/>
      <c r="RLM10" s="61"/>
      <c r="RLN10" s="61"/>
      <c r="RLO10" s="61"/>
      <c r="RLP10" s="61"/>
      <c r="RLQ10" s="61"/>
      <c r="RLR10" s="61"/>
      <c r="RLS10" s="61"/>
      <c r="RLT10" s="61"/>
      <c r="RLU10" s="61"/>
      <c r="RLV10" s="61"/>
      <c r="RLW10" s="61"/>
      <c r="RLX10" s="61"/>
      <c r="RLY10" s="61"/>
      <c r="RLZ10" s="61"/>
      <c r="RMA10" s="61"/>
      <c r="RMB10" s="61"/>
      <c r="RMC10" s="61"/>
      <c r="RMD10" s="61"/>
      <c r="RME10" s="61"/>
      <c r="RMF10" s="61"/>
      <c r="RMG10" s="61"/>
      <c r="RMH10" s="61"/>
      <c r="RMI10" s="61"/>
      <c r="RMJ10" s="61"/>
      <c r="RMK10" s="61"/>
      <c r="RML10" s="61"/>
      <c r="RMM10" s="61"/>
      <c r="RMN10" s="61"/>
      <c r="RMO10" s="61"/>
      <c r="RMP10" s="61"/>
      <c r="RMQ10" s="61"/>
      <c r="RMR10" s="61"/>
      <c r="RMS10" s="61"/>
      <c r="RMT10" s="61"/>
      <c r="RMU10" s="61"/>
      <c r="RMV10" s="61"/>
      <c r="RMW10" s="61"/>
      <c r="RMX10" s="61"/>
      <c r="RMY10" s="61"/>
      <c r="RMZ10" s="61"/>
      <c r="RNA10" s="61"/>
      <c r="RNB10" s="61"/>
      <c r="RNC10" s="61"/>
      <c r="RND10" s="61"/>
      <c r="RNE10" s="61"/>
      <c r="RNF10" s="61"/>
      <c r="RNG10" s="61"/>
      <c r="RNH10" s="61"/>
      <c r="RNI10" s="61"/>
      <c r="RNJ10" s="61"/>
      <c r="RNK10" s="61"/>
      <c r="RNL10" s="61"/>
      <c r="RNM10" s="61"/>
      <c r="RNN10" s="61"/>
      <c r="RNO10" s="61"/>
      <c r="RNP10" s="61"/>
      <c r="RNQ10" s="61"/>
      <c r="RNR10" s="61"/>
      <c r="RNS10" s="61"/>
      <c r="RNT10" s="61"/>
      <c r="RNU10" s="61"/>
      <c r="RNV10" s="61"/>
      <c r="RNW10" s="61"/>
      <c r="RNX10" s="61"/>
      <c r="RNY10" s="61"/>
      <c r="RNZ10" s="61"/>
      <c r="ROA10" s="61"/>
      <c r="ROB10" s="61"/>
      <c r="ROC10" s="61"/>
      <c r="ROD10" s="61"/>
      <c r="ROE10" s="61"/>
      <c r="ROF10" s="61"/>
      <c r="ROG10" s="61"/>
      <c r="ROH10" s="61"/>
      <c r="ROI10" s="61"/>
      <c r="ROJ10" s="61"/>
      <c r="ROK10" s="61"/>
      <c r="ROL10" s="61"/>
      <c r="ROM10" s="61"/>
      <c r="RON10" s="61"/>
      <c r="ROO10" s="61"/>
      <c r="ROP10" s="61"/>
      <c r="ROQ10" s="61"/>
      <c r="ROR10" s="61"/>
      <c r="ROS10" s="61"/>
      <c r="ROT10" s="61"/>
      <c r="ROU10" s="61"/>
      <c r="ROV10" s="61"/>
      <c r="ROW10" s="61"/>
      <c r="ROX10" s="61"/>
      <c r="ROY10" s="61"/>
      <c r="ROZ10" s="61"/>
      <c r="RPA10" s="61"/>
      <c r="RPB10" s="61"/>
      <c r="RPC10" s="61"/>
      <c r="RPD10" s="61"/>
      <c r="RPE10" s="61"/>
      <c r="RPF10" s="61"/>
      <c r="RPG10" s="61"/>
      <c r="RPH10" s="61"/>
      <c r="RPI10" s="61"/>
      <c r="RPJ10" s="61"/>
      <c r="RPK10" s="61"/>
      <c r="RPL10" s="61"/>
      <c r="RPM10" s="61"/>
      <c r="RPN10" s="61"/>
      <c r="RPO10" s="61"/>
      <c r="RPP10" s="61"/>
      <c r="RPQ10" s="61"/>
      <c r="RPR10" s="61"/>
      <c r="RPS10" s="61"/>
      <c r="RPT10" s="61"/>
      <c r="RPU10" s="61"/>
      <c r="RPV10" s="61"/>
      <c r="RPW10" s="61"/>
      <c r="RPX10" s="61"/>
      <c r="RPY10" s="61"/>
      <c r="RPZ10" s="61"/>
      <c r="RQA10" s="61"/>
      <c r="RQB10" s="61"/>
      <c r="RQC10" s="61"/>
      <c r="RQD10" s="61"/>
      <c r="RQE10" s="61"/>
      <c r="RQF10" s="61"/>
      <c r="RQG10" s="61"/>
      <c r="RQH10" s="61"/>
      <c r="RQI10" s="61"/>
      <c r="RQJ10" s="61"/>
      <c r="RQK10" s="61"/>
      <c r="RQL10" s="61"/>
      <c r="RQM10" s="61"/>
      <c r="RQN10" s="61"/>
      <c r="RQO10" s="61"/>
      <c r="RQP10" s="61"/>
      <c r="RQQ10" s="61"/>
      <c r="RQR10" s="61"/>
      <c r="RQS10" s="61"/>
      <c r="RQT10" s="61"/>
      <c r="RQU10" s="61"/>
      <c r="RQV10" s="61"/>
      <c r="RQW10" s="61"/>
      <c r="RQX10" s="61"/>
      <c r="RQY10" s="61"/>
      <c r="RQZ10" s="61"/>
      <c r="RRA10" s="61"/>
      <c r="RRB10" s="61"/>
      <c r="RRC10" s="61"/>
      <c r="RRD10" s="61"/>
      <c r="RRE10" s="61"/>
      <c r="RRF10" s="61"/>
      <c r="RRG10" s="61"/>
      <c r="RRH10" s="61"/>
      <c r="RRI10" s="61"/>
      <c r="RRJ10" s="61"/>
      <c r="RRK10" s="61"/>
      <c r="RRL10" s="61"/>
      <c r="RRM10" s="61"/>
      <c r="RRN10" s="61"/>
      <c r="RRO10" s="61"/>
      <c r="RRP10" s="61"/>
      <c r="RRQ10" s="61"/>
      <c r="RRR10" s="61"/>
      <c r="RRS10" s="61"/>
      <c r="RRT10" s="61"/>
      <c r="RRU10" s="61"/>
      <c r="RRV10" s="61"/>
      <c r="RRW10" s="61"/>
      <c r="RRX10" s="61"/>
      <c r="RRY10" s="61"/>
      <c r="RRZ10" s="61"/>
      <c r="RSA10" s="61"/>
      <c r="RSB10" s="61"/>
      <c r="RSC10" s="61"/>
      <c r="RSD10" s="61"/>
      <c r="RSE10" s="61"/>
      <c r="RSF10" s="61"/>
      <c r="RSG10" s="61"/>
      <c r="RSH10" s="61"/>
      <c r="RSI10" s="61"/>
      <c r="RSJ10" s="61"/>
      <c r="RSK10" s="61"/>
      <c r="RSL10" s="61"/>
      <c r="RSM10" s="61"/>
      <c r="RSN10" s="61"/>
      <c r="RSO10" s="61"/>
      <c r="RSP10" s="61"/>
      <c r="RSQ10" s="61"/>
      <c r="RSR10" s="61"/>
      <c r="RSS10" s="61"/>
      <c r="RST10" s="61"/>
      <c r="RSU10" s="61"/>
      <c r="RSV10" s="61"/>
      <c r="RSW10" s="61"/>
      <c r="RSX10" s="61"/>
      <c r="RSY10" s="61"/>
      <c r="RSZ10" s="61"/>
      <c r="RTA10" s="61"/>
      <c r="RTB10" s="61"/>
      <c r="RTC10" s="61"/>
      <c r="RTD10" s="61"/>
      <c r="RTE10" s="61"/>
      <c r="RTF10" s="61"/>
      <c r="RTG10" s="61"/>
      <c r="RTH10" s="61"/>
      <c r="RTI10" s="61"/>
      <c r="RTJ10" s="61"/>
      <c r="RTK10" s="61"/>
      <c r="RTL10" s="61"/>
      <c r="RTM10" s="61"/>
      <c r="RTN10" s="61"/>
      <c r="RTO10" s="61"/>
      <c r="RTP10" s="61"/>
      <c r="RTQ10" s="61"/>
      <c r="RTR10" s="61"/>
      <c r="RTS10" s="61"/>
      <c r="RTT10" s="61"/>
      <c r="RTU10" s="61"/>
      <c r="RTV10" s="61"/>
      <c r="RTW10" s="61"/>
      <c r="RTX10" s="61"/>
      <c r="RTY10" s="61"/>
      <c r="RTZ10" s="61"/>
      <c r="RUA10" s="61"/>
      <c r="RUB10" s="61"/>
      <c r="RUC10" s="61"/>
      <c r="RUD10" s="61"/>
      <c r="RUE10" s="61"/>
      <c r="RUF10" s="61"/>
      <c r="RUG10" s="61"/>
      <c r="RUH10" s="61"/>
      <c r="RUI10" s="61"/>
      <c r="RUJ10" s="61"/>
      <c r="RUK10" s="61"/>
      <c r="RUL10" s="61"/>
      <c r="RUM10" s="61"/>
      <c r="RUN10" s="61"/>
      <c r="RUO10" s="61"/>
      <c r="RUP10" s="61"/>
      <c r="RUQ10" s="61"/>
      <c r="RUR10" s="61"/>
      <c r="RUS10" s="61"/>
      <c r="RUT10" s="61"/>
      <c r="RUU10" s="61"/>
      <c r="RUV10" s="61"/>
      <c r="RUW10" s="61"/>
      <c r="RUX10" s="61"/>
      <c r="RUY10" s="61"/>
      <c r="RUZ10" s="61"/>
      <c r="RVA10" s="61"/>
      <c r="RVB10" s="61"/>
      <c r="RVC10" s="61"/>
      <c r="RVD10" s="61"/>
      <c r="RVE10" s="61"/>
      <c r="RVF10" s="61"/>
      <c r="RVG10" s="61"/>
      <c r="RVH10" s="61"/>
      <c r="RVI10" s="61"/>
      <c r="RVJ10" s="61"/>
      <c r="RVK10" s="61"/>
      <c r="RVL10" s="61"/>
      <c r="RVM10" s="61"/>
      <c r="RVN10" s="61"/>
      <c r="RVO10" s="61"/>
      <c r="RVP10" s="61"/>
      <c r="RVQ10" s="61"/>
      <c r="RVR10" s="61"/>
      <c r="RVS10" s="61"/>
      <c r="RVT10" s="61"/>
      <c r="RVU10" s="61"/>
      <c r="RVV10" s="61"/>
      <c r="RVW10" s="61"/>
      <c r="RVX10" s="61"/>
      <c r="RVY10" s="61"/>
      <c r="RVZ10" s="61"/>
      <c r="RWA10" s="61"/>
      <c r="RWB10" s="61"/>
      <c r="RWC10" s="61"/>
      <c r="RWD10" s="61"/>
      <c r="RWE10" s="61"/>
      <c r="RWF10" s="61"/>
      <c r="RWG10" s="61"/>
      <c r="RWH10" s="61"/>
      <c r="RWI10" s="61"/>
      <c r="RWJ10" s="61"/>
      <c r="RWK10" s="61"/>
      <c r="RWL10" s="61"/>
      <c r="RWM10" s="61"/>
      <c r="RWN10" s="61"/>
      <c r="RWO10" s="61"/>
      <c r="RWP10" s="61"/>
      <c r="RWQ10" s="61"/>
      <c r="RWR10" s="61"/>
      <c r="RWS10" s="61"/>
      <c r="RWT10" s="61"/>
      <c r="RWU10" s="61"/>
      <c r="RWV10" s="61"/>
      <c r="RWW10" s="61"/>
      <c r="RWX10" s="61"/>
      <c r="RWY10" s="61"/>
      <c r="RWZ10" s="61"/>
      <c r="RXA10" s="61"/>
      <c r="RXB10" s="61"/>
      <c r="RXC10" s="61"/>
      <c r="RXD10" s="61"/>
      <c r="RXE10" s="61"/>
      <c r="RXF10" s="61"/>
      <c r="RXG10" s="61"/>
      <c r="RXH10" s="61"/>
      <c r="RXI10" s="61"/>
      <c r="RXJ10" s="61"/>
      <c r="RXK10" s="61"/>
      <c r="RXL10" s="61"/>
      <c r="RXM10" s="61"/>
      <c r="RXN10" s="61"/>
      <c r="RXO10" s="61"/>
      <c r="RXP10" s="61"/>
      <c r="RXQ10" s="61"/>
      <c r="RXR10" s="61"/>
      <c r="RXS10" s="61"/>
      <c r="RXT10" s="61"/>
      <c r="RXU10" s="61"/>
      <c r="RXV10" s="61"/>
      <c r="RXW10" s="61"/>
      <c r="RXX10" s="61"/>
      <c r="RXY10" s="61"/>
      <c r="RXZ10" s="61"/>
      <c r="RYA10" s="61"/>
      <c r="RYB10" s="61"/>
      <c r="RYC10" s="61"/>
      <c r="RYD10" s="61"/>
      <c r="RYE10" s="61"/>
      <c r="RYF10" s="61"/>
      <c r="RYG10" s="61"/>
      <c r="RYH10" s="61"/>
      <c r="RYI10" s="61"/>
      <c r="RYJ10" s="61"/>
      <c r="RYK10" s="61"/>
      <c r="RYL10" s="61"/>
      <c r="RYM10" s="61"/>
      <c r="RYN10" s="61"/>
      <c r="RYO10" s="61"/>
      <c r="RYP10" s="61"/>
      <c r="RYQ10" s="61"/>
      <c r="RYR10" s="61"/>
      <c r="RYS10" s="61"/>
      <c r="RYT10" s="61"/>
      <c r="RYU10" s="61"/>
      <c r="RYV10" s="61"/>
      <c r="RYW10" s="61"/>
      <c r="RYX10" s="61"/>
      <c r="RYY10" s="61"/>
      <c r="RYZ10" s="61"/>
      <c r="RZA10" s="61"/>
      <c r="RZB10" s="61"/>
      <c r="RZC10" s="61"/>
      <c r="RZD10" s="61"/>
      <c r="RZE10" s="61"/>
      <c r="RZF10" s="61"/>
      <c r="RZG10" s="61"/>
      <c r="RZH10" s="61"/>
      <c r="RZI10" s="61"/>
      <c r="RZJ10" s="61"/>
      <c r="RZK10" s="61"/>
      <c r="RZL10" s="61"/>
      <c r="RZM10" s="61"/>
      <c r="RZN10" s="61"/>
      <c r="RZO10" s="61"/>
      <c r="RZP10" s="61"/>
      <c r="RZQ10" s="61"/>
      <c r="RZR10" s="61"/>
      <c r="RZS10" s="61"/>
      <c r="RZT10" s="61"/>
      <c r="RZU10" s="61"/>
      <c r="RZV10" s="61"/>
      <c r="RZW10" s="61"/>
      <c r="RZX10" s="61"/>
      <c r="RZY10" s="61"/>
      <c r="RZZ10" s="61"/>
      <c r="SAA10" s="61"/>
      <c r="SAB10" s="61"/>
      <c r="SAC10" s="61"/>
      <c r="SAD10" s="61"/>
      <c r="SAE10" s="61"/>
      <c r="SAF10" s="61"/>
      <c r="SAG10" s="61"/>
      <c r="SAH10" s="61"/>
      <c r="SAI10" s="61"/>
      <c r="SAJ10" s="61"/>
      <c r="SAK10" s="61"/>
      <c r="SAL10" s="61"/>
      <c r="SAM10" s="61"/>
      <c r="SAN10" s="61"/>
      <c r="SAO10" s="61"/>
      <c r="SAP10" s="61"/>
      <c r="SAQ10" s="61"/>
      <c r="SAR10" s="61"/>
      <c r="SAS10" s="61"/>
      <c r="SAT10" s="61"/>
      <c r="SAU10" s="61"/>
      <c r="SAV10" s="61"/>
      <c r="SAW10" s="61"/>
      <c r="SAX10" s="61"/>
      <c r="SAY10" s="61"/>
      <c r="SAZ10" s="61"/>
      <c r="SBA10" s="61"/>
      <c r="SBB10" s="61"/>
      <c r="SBC10" s="61"/>
      <c r="SBD10" s="61"/>
      <c r="SBE10" s="61"/>
      <c r="SBF10" s="61"/>
      <c r="SBG10" s="61"/>
      <c r="SBH10" s="61"/>
      <c r="SBI10" s="61"/>
      <c r="SBJ10" s="61"/>
      <c r="SBK10" s="61"/>
      <c r="SBL10" s="61"/>
      <c r="SBM10" s="61"/>
      <c r="SBN10" s="61"/>
      <c r="SBO10" s="61"/>
      <c r="SBP10" s="61"/>
      <c r="SBQ10" s="61"/>
      <c r="SBR10" s="61"/>
      <c r="SBS10" s="61"/>
      <c r="SBT10" s="61"/>
      <c r="SBU10" s="61"/>
      <c r="SBV10" s="61"/>
      <c r="SBW10" s="61"/>
      <c r="SBX10" s="61"/>
      <c r="SBY10" s="61"/>
      <c r="SBZ10" s="61"/>
      <c r="SCA10" s="61"/>
      <c r="SCB10" s="61"/>
      <c r="SCC10" s="61"/>
      <c r="SCD10" s="61"/>
      <c r="SCE10" s="61"/>
      <c r="SCF10" s="61"/>
      <c r="SCG10" s="61"/>
      <c r="SCH10" s="61"/>
      <c r="SCI10" s="61"/>
      <c r="SCJ10" s="61"/>
      <c r="SCK10" s="61"/>
      <c r="SCL10" s="61"/>
      <c r="SCM10" s="61"/>
      <c r="SCN10" s="61"/>
      <c r="SCO10" s="61"/>
      <c r="SCP10" s="61"/>
      <c r="SCQ10" s="61"/>
      <c r="SCR10" s="61"/>
      <c r="SCS10" s="61"/>
      <c r="SCT10" s="61"/>
      <c r="SCU10" s="61"/>
      <c r="SCV10" s="61"/>
      <c r="SCW10" s="61"/>
      <c r="SCX10" s="61"/>
      <c r="SCY10" s="61"/>
      <c r="SCZ10" s="61"/>
      <c r="SDA10" s="61"/>
      <c r="SDB10" s="61"/>
      <c r="SDC10" s="61"/>
      <c r="SDD10" s="61"/>
      <c r="SDE10" s="61"/>
      <c r="SDF10" s="61"/>
      <c r="SDG10" s="61"/>
      <c r="SDH10" s="61"/>
      <c r="SDI10" s="61"/>
      <c r="SDJ10" s="61"/>
      <c r="SDK10" s="61"/>
      <c r="SDL10" s="61"/>
      <c r="SDM10" s="61"/>
      <c r="SDN10" s="61"/>
      <c r="SDO10" s="61"/>
      <c r="SDP10" s="61"/>
      <c r="SDQ10" s="61"/>
      <c r="SDR10" s="61"/>
      <c r="SDS10" s="61"/>
      <c r="SDT10" s="61"/>
      <c r="SDU10" s="61"/>
      <c r="SDV10" s="61"/>
      <c r="SDW10" s="61"/>
      <c r="SDX10" s="61"/>
      <c r="SDY10" s="61"/>
      <c r="SDZ10" s="61"/>
      <c r="SEA10" s="61"/>
      <c r="SEB10" s="61"/>
      <c r="SEC10" s="61"/>
      <c r="SED10" s="61"/>
      <c r="SEE10" s="61"/>
      <c r="SEF10" s="61"/>
      <c r="SEG10" s="61"/>
      <c r="SEH10" s="61"/>
      <c r="SEI10" s="61"/>
      <c r="SEJ10" s="61"/>
      <c r="SEK10" s="61"/>
      <c r="SEL10" s="61"/>
      <c r="SEM10" s="61"/>
      <c r="SEN10" s="61"/>
      <c r="SEO10" s="61"/>
      <c r="SEP10" s="61"/>
      <c r="SEQ10" s="61"/>
      <c r="SER10" s="61"/>
      <c r="SES10" s="61"/>
      <c r="SET10" s="61"/>
      <c r="SEU10" s="61"/>
      <c r="SEV10" s="61"/>
      <c r="SEW10" s="61"/>
      <c r="SEX10" s="61"/>
      <c r="SEY10" s="61"/>
      <c r="SEZ10" s="61"/>
      <c r="SFA10" s="61"/>
      <c r="SFB10" s="61"/>
      <c r="SFC10" s="61"/>
      <c r="SFD10" s="61"/>
      <c r="SFE10" s="61"/>
      <c r="SFF10" s="61"/>
      <c r="SFG10" s="61"/>
      <c r="SFH10" s="61"/>
      <c r="SFI10" s="61"/>
      <c r="SFJ10" s="61"/>
      <c r="SFK10" s="61"/>
      <c r="SFL10" s="61"/>
      <c r="SFM10" s="61"/>
      <c r="SFN10" s="61"/>
      <c r="SFO10" s="61"/>
      <c r="SFP10" s="61"/>
      <c r="SFQ10" s="61"/>
      <c r="SFR10" s="61"/>
      <c r="SFS10" s="61"/>
      <c r="SFT10" s="61"/>
      <c r="SFU10" s="61"/>
      <c r="SFV10" s="61"/>
      <c r="SFW10" s="61"/>
      <c r="SFX10" s="61"/>
      <c r="SFY10" s="61"/>
      <c r="SFZ10" s="61"/>
      <c r="SGA10" s="61"/>
      <c r="SGB10" s="61"/>
      <c r="SGC10" s="61"/>
      <c r="SGD10" s="61"/>
      <c r="SGE10" s="61"/>
      <c r="SGF10" s="61"/>
      <c r="SGG10" s="61"/>
      <c r="SGH10" s="61"/>
      <c r="SGI10" s="61"/>
      <c r="SGJ10" s="61"/>
      <c r="SGK10" s="61"/>
      <c r="SGL10" s="61"/>
      <c r="SGM10" s="61"/>
      <c r="SGN10" s="61"/>
      <c r="SGO10" s="61"/>
      <c r="SGP10" s="61"/>
      <c r="SGQ10" s="61"/>
      <c r="SGR10" s="61"/>
      <c r="SGS10" s="61"/>
      <c r="SGT10" s="61"/>
      <c r="SGU10" s="61"/>
      <c r="SGV10" s="61"/>
      <c r="SGW10" s="61"/>
      <c r="SGX10" s="61"/>
      <c r="SGY10" s="61"/>
      <c r="SGZ10" s="61"/>
      <c r="SHA10" s="61"/>
      <c r="SHB10" s="61"/>
      <c r="SHC10" s="61"/>
      <c r="SHD10" s="61"/>
      <c r="SHE10" s="61"/>
      <c r="SHF10" s="61"/>
      <c r="SHG10" s="61"/>
      <c r="SHH10" s="61"/>
      <c r="SHI10" s="61"/>
      <c r="SHJ10" s="61"/>
      <c r="SHK10" s="61"/>
      <c r="SHL10" s="61"/>
      <c r="SHM10" s="61"/>
      <c r="SHN10" s="61"/>
      <c r="SHO10" s="61"/>
      <c r="SHP10" s="61"/>
      <c r="SHQ10" s="61"/>
      <c r="SHR10" s="61"/>
      <c r="SHS10" s="61"/>
      <c r="SHT10" s="61"/>
      <c r="SHU10" s="61"/>
      <c r="SHV10" s="61"/>
      <c r="SHW10" s="61"/>
      <c r="SHX10" s="61"/>
      <c r="SHY10" s="61"/>
      <c r="SHZ10" s="61"/>
      <c r="SIA10" s="61"/>
      <c r="SIB10" s="61"/>
      <c r="SIC10" s="61"/>
      <c r="SID10" s="61"/>
      <c r="SIE10" s="61"/>
      <c r="SIF10" s="61"/>
      <c r="SIG10" s="61"/>
      <c r="SIH10" s="61"/>
      <c r="SII10" s="61"/>
      <c r="SIJ10" s="61"/>
      <c r="SIK10" s="61"/>
      <c r="SIL10" s="61"/>
      <c r="SIM10" s="61"/>
      <c r="SIN10" s="61"/>
      <c r="SIO10" s="61"/>
      <c r="SIP10" s="61"/>
      <c r="SIQ10" s="61"/>
      <c r="SIR10" s="61"/>
      <c r="SIS10" s="61"/>
      <c r="SIT10" s="61"/>
      <c r="SIU10" s="61"/>
      <c r="SIV10" s="61"/>
      <c r="SIW10" s="61"/>
      <c r="SIX10" s="61"/>
      <c r="SIY10" s="61"/>
      <c r="SIZ10" s="61"/>
      <c r="SJA10" s="61"/>
      <c r="SJB10" s="61"/>
      <c r="SJC10" s="61"/>
      <c r="SJD10" s="61"/>
      <c r="SJE10" s="61"/>
      <c r="SJF10" s="61"/>
      <c r="SJG10" s="61"/>
      <c r="SJH10" s="61"/>
      <c r="SJI10" s="61"/>
      <c r="SJJ10" s="61"/>
      <c r="SJK10" s="61"/>
      <c r="SJL10" s="61"/>
      <c r="SJM10" s="61"/>
      <c r="SJN10" s="61"/>
      <c r="SJO10" s="61"/>
      <c r="SJP10" s="61"/>
      <c r="SJQ10" s="61"/>
      <c r="SJR10" s="61"/>
      <c r="SJS10" s="61"/>
      <c r="SJT10" s="61"/>
      <c r="SJU10" s="61"/>
      <c r="SJV10" s="61"/>
      <c r="SJW10" s="61"/>
      <c r="SJX10" s="61"/>
      <c r="SJY10" s="61"/>
      <c r="SJZ10" s="61"/>
      <c r="SKA10" s="61"/>
      <c r="SKB10" s="61"/>
      <c r="SKC10" s="61"/>
      <c r="SKD10" s="61"/>
      <c r="SKE10" s="61"/>
      <c r="SKF10" s="61"/>
      <c r="SKG10" s="61"/>
      <c r="SKH10" s="61"/>
      <c r="SKI10" s="61"/>
      <c r="SKJ10" s="61"/>
      <c r="SKK10" s="61"/>
      <c r="SKL10" s="61"/>
      <c r="SKM10" s="61"/>
      <c r="SKN10" s="61"/>
      <c r="SKO10" s="61"/>
      <c r="SKP10" s="61"/>
      <c r="SKQ10" s="61"/>
      <c r="SKR10" s="61"/>
      <c r="SKS10" s="61"/>
      <c r="SKT10" s="61"/>
      <c r="SKU10" s="61"/>
      <c r="SKV10" s="61"/>
      <c r="SKW10" s="61"/>
      <c r="SKX10" s="61"/>
      <c r="SKY10" s="61"/>
      <c r="SKZ10" s="61"/>
      <c r="SLA10" s="61"/>
      <c r="SLB10" s="61"/>
      <c r="SLC10" s="61"/>
      <c r="SLD10" s="61"/>
      <c r="SLE10" s="61"/>
      <c r="SLF10" s="61"/>
      <c r="SLG10" s="61"/>
      <c r="SLH10" s="61"/>
      <c r="SLI10" s="61"/>
      <c r="SLJ10" s="61"/>
      <c r="SLK10" s="61"/>
      <c r="SLL10" s="61"/>
      <c r="SLM10" s="61"/>
      <c r="SLN10" s="61"/>
      <c r="SLO10" s="61"/>
      <c r="SLP10" s="61"/>
      <c r="SLQ10" s="61"/>
      <c r="SLR10" s="61"/>
      <c r="SLS10" s="61"/>
      <c r="SLT10" s="61"/>
      <c r="SLU10" s="61"/>
      <c r="SLV10" s="61"/>
      <c r="SLW10" s="61"/>
      <c r="SLX10" s="61"/>
      <c r="SLY10" s="61"/>
      <c r="SLZ10" s="61"/>
      <c r="SMA10" s="61"/>
      <c r="SMB10" s="61"/>
      <c r="SMC10" s="61"/>
      <c r="SMD10" s="61"/>
      <c r="SME10" s="61"/>
      <c r="SMF10" s="61"/>
      <c r="SMG10" s="61"/>
      <c r="SMH10" s="61"/>
      <c r="SMI10" s="61"/>
      <c r="SMJ10" s="61"/>
      <c r="SMK10" s="61"/>
      <c r="SML10" s="61"/>
      <c r="SMM10" s="61"/>
      <c r="SMN10" s="61"/>
      <c r="SMO10" s="61"/>
      <c r="SMP10" s="61"/>
      <c r="SMQ10" s="61"/>
      <c r="SMR10" s="61"/>
      <c r="SMS10" s="61"/>
      <c r="SMT10" s="61"/>
      <c r="SMU10" s="61"/>
      <c r="SMV10" s="61"/>
      <c r="SMW10" s="61"/>
      <c r="SMX10" s="61"/>
      <c r="SMY10" s="61"/>
      <c r="SMZ10" s="61"/>
      <c r="SNA10" s="61"/>
      <c r="SNB10" s="61"/>
      <c r="SNC10" s="61"/>
      <c r="SND10" s="61"/>
      <c r="SNE10" s="61"/>
      <c r="SNF10" s="61"/>
      <c r="SNG10" s="61"/>
      <c r="SNH10" s="61"/>
      <c r="SNI10" s="61"/>
      <c r="SNJ10" s="61"/>
      <c r="SNK10" s="61"/>
      <c r="SNL10" s="61"/>
      <c r="SNM10" s="61"/>
      <c r="SNN10" s="61"/>
      <c r="SNO10" s="61"/>
      <c r="SNP10" s="61"/>
      <c r="SNQ10" s="61"/>
      <c r="SNR10" s="61"/>
      <c r="SNS10" s="61"/>
      <c r="SNT10" s="61"/>
      <c r="SNU10" s="61"/>
      <c r="SNV10" s="61"/>
      <c r="SNW10" s="61"/>
      <c r="SNX10" s="61"/>
      <c r="SNY10" s="61"/>
      <c r="SNZ10" s="61"/>
      <c r="SOA10" s="61"/>
      <c r="SOB10" s="61"/>
      <c r="SOC10" s="61"/>
      <c r="SOD10" s="61"/>
      <c r="SOE10" s="61"/>
      <c r="SOF10" s="61"/>
      <c r="SOG10" s="61"/>
      <c r="SOH10" s="61"/>
      <c r="SOI10" s="61"/>
      <c r="SOJ10" s="61"/>
      <c r="SOK10" s="61"/>
      <c r="SOL10" s="61"/>
      <c r="SOM10" s="61"/>
      <c r="SON10" s="61"/>
      <c r="SOO10" s="61"/>
      <c r="SOP10" s="61"/>
      <c r="SOQ10" s="61"/>
      <c r="SOR10" s="61"/>
      <c r="SOS10" s="61"/>
      <c r="SOT10" s="61"/>
      <c r="SOU10" s="61"/>
      <c r="SOV10" s="61"/>
      <c r="SOW10" s="61"/>
      <c r="SOX10" s="61"/>
      <c r="SOY10" s="61"/>
      <c r="SOZ10" s="61"/>
      <c r="SPA10" s="61"/>
      <c r="SPB10" s="61"/>
      <c r="SPC10" s="61"/>
      <c r="SPD10" s="61"/>
      <c r="SPE10" s="61"/>
      <c r="SPF10" s="61"/>
      <c r="SPG10" s="61"/>
      <c r="SPH10" s="61"/>
      <c r="SPI10" s="61"/>
      <c r="SPJ10" s="61"/>
      <c r="SPK10" s="61"/>
      <c r="SPL10" s="61"/>
      <c r="SPM10" s="61"/>
      <c r="SPN10" s="61"/>
      <c r="SPO10" s="61"/>
      <c r="SPP10" s="61"/>
      <c r="SPQ10" s="61"/>
      <c r="SPR10" s="61"/>
      <c r="SPS10" s="61"/>
      <c r="SPT10" s="61"/>
      <c r="SPU10" s="61"/>
      <c r="SPV10" s="61"/>
      <c r="SPW10" s="61"/>
      <c r="SPX10" s="61"/>
      <c r="SPY10" s="61"/>
      <c r="SPZ10" s="61"/>
      <c r="SQA10" s="61"/>
      <c r="SQB10" s="61"/>
      <c r="SQC10" s="61"/>
      <c r="SQD10" s="61"/>
      <c r="SQE10" s="61"/>
      <c r="SQF10" s="61"/>
      <c r="SQG10" s="61"/>
      <c r="SQH10" s="61"/>
      <c r="SQI10" s="61"/>
      <c r="SQJ10" s="61"/>
      <c r="SQK10" s="61"/>
      <c r="SQL10" s="61"/>
      <c r="SQM10" s="61"/>
      <c r="SQN10" s="61"/>
      <c r="SQO10" s="61"/>
      <c r="SQP10" s="61"/>
      <c r="SQQ10" s="61"/>
      <c r="SQR10" s="61"/>
      <c r="SQS10" s="61"/>
      <c r="SQT10" s="61"/>
      <c r="SQU10" s="61"/>
      <c r="SQV10" s="61"/>
      <c r="SQW10" s="61"/>
      <c r="SQX10" s="61"/>
      <c r="SQY10" s="61"/>
      <c r="SQZ10" s="61"/>
      <c r="SRA10" s="61"/>
      <c r="SRB10" s="61"/>
      <c r="SRC10" s="61"/>
      <c r="SRD10" s="61"/>
      <c r="SRE10" s="61"/>
      <c r="SRF10" s="61"/>
      <c r="SRG10" s="61"/>
      <c r="SRH10" s="61"/>
      <c r="SRI10" s="61"/>
      <c r="SRJ10" s="61"/>
      <c r="SRK10" s="61"/>
      <c r="SRL10" s="61"/>
      <c r="SRM10" s="61"/>
      <c r="SRN10" s="61"/>
      <c r="SRO10" s="61"/>
      <c r="SRP10" s="61"/>
      <c r="SRQ10" s="61"/>
      <c r="SRR10" s="61"/>
      <c r="SRS10" s="61"/>
      <c r="SRT10" s="61"/>
      <c r="SRU10" s="61"/>
      <c r="SRV10" s="61"/>
      <c r="SRW10" s="61"/>
      <c r="SRX10" s="61"/>
      <c r="SRY10" s="61"/>
      <c r="SRZ10" s="61"/>
      <c r="SSA10" s="61"/>
      <c r="SSB10" s="61"/>
      <c r="SSC10" s="61"/>
      <c r="SSD10" s="61"/>
      <c r="SSE10" s="61"/>
      <c r="SSF10" s="61"/>
      <c r="SSG10" s="61"/>
      <c r="SSH10" s="61"/>
      <c r="SSI10" s="61"/>
      <c r="SSJ10" s="61"/>
      <c r="SSK10" s="61"/>
      <c r="SSL10" s="61"/>
      <c r="SSM10" s="61"/>
      <c r="SSN10" s="61"/>
      <c r="SSO10" s="61"/>
      <c r="SSP10" s="61"/>
      <c r="SSQ10" s="61"/>
      <c r="SSR10" s="61"/>
      <c r="SSS10" s="61"/>
      <c r="SST10" s="61"/>
      <c r="SSU10" s="61"/>
      <c r="SSV10" s="61"/>
      <c r="SSW10" s="61"/>
      <c r="SSX10" s="61"/>
      <c r="SSY10" s="61"/>
      <c r="SSZ10" s="61"/>
      <c r="STA10" s="61"/>
      <c r="STB10" s="61"/>
      <c r="STC10" s="61"/>
      <c r="STD10" s="61"/>
      <c r="STE10" s="61"/>
      <c r="STF10" s="61"/>
      <c r="STG10" s="61"/>
      <c r="STH10" s="61"/>
      <c r="STI10" s="61"/>
      <c r="STJ10" s="61"/>
      <c r="STK10" s="61"/>
      <c r="STL10" s="61"/>
      <c r="STM10" s="61"/>
      <c r="STN10" s="61"/>
      <c r="STO10" s="61"/>
      <c r="STP10" s="61"/>
      <c r="STQ10" s="61"/>
      <c r="STR10" s="61"/>
      <c r="STS10" s="61"/>
      <c r="STT10" s="61"/>
      <c r="STU10" s="61"/>
      <c r="STV10" s="61"/>
      <c r="STW10" s="61"/>
      <c r="STX10" s="61"/>
      <c r="STY10" s="61"/>
      <c r="STZ10" s="61"/>
      <c r="SUA10" s="61"/>
      <c r="SUB10" s="61"/>
      <c r="SUC10" s="61"/>
      <c r="SUD10" s="61"/>
      <c r="SUE10" s="61"/>
      <c r="SUF10" s="61"/>
      <c r="SUG10" s="61"/>
      <c r="SUH10" s="61"/>
      <c r="SUI10" s="61"/>
      <c r="SUJ10" s="61"/>
      <c r="SUK10" s="61"/>
      <c r="SUL10" s="61"/>
      <c r="SUM10" s="61"/>
      <c r="SUN10" s="61"/>
      <c r="SUO10" s="61"/>
      <c r="SUP10" s="61"/>
      <c r="SUQ10" s="61"/>
      <c r="SUR10" s="61"/>
      <c r="SUS10" s="61"/>
      <c r="SUT10" s="61"/>
      <c r="SUU10" s="61"/>
      <c r="SUV10" s="61"/>
      <c r="SUW10" s="61"/>
      <c r="SUX10" s="61"/>
      <c r="SUY10" s="61"/>
      <c r="SUZ10" s="61"/>
      <c r="SVA10" s="61"/>
      <c r="SVB10" s="61"/>
      <c r="SVC10" s="61"/>
      <c r="SVD10" s="61"/>
      <c r="SVE10" s="61"/>
      <c r="SVF10" s="61"/>
      <c r="SVG10" s="61"/>
      <c r="SVH10" s="61"/>
      <c r="SVI10" s="61"/>
      <c r="SVJ10" s="61"/>
      <c r="SVK10" s="61"/>
      <c r="SVL10" s="61"/>
      <c r="SVM10" s="61"/>
      <c r="SVN10" s="61"/>
      <c r="SVO10" s="61"/>
      <c r="SVP10" s="61"/>
      <c r="SVQ10" s="61"/>
      <c r="SVR10" s="61"/>
      <c r="SVS10" s="61"/>
      <c r="SVT10" s="61"/>
      <c r="SVU10" s="61"/>
      <c r="SVV10" s="61"/>
      <c r="SVW10" s="61"/>
      <c r="SVX10" s="61"/>
      <c r="SVY10" s="61"/>
      <c r="SVZ10" s="61"/>
      <c r="SWA10" s="61"/>
      <c r="SWB10" s="61"/>
      <c r="SWC10" s="61"/>
      <c r="SWD10" s="61"/>
      <c r="SWE10" s="61"/>
      <c r="SWF10" s="61"/>
      <c r="SWG10" s="61"/>
      <c r="SWH10" s="61"/>
      <c r="SWI10" s="61"/>
      <c r="SWJ10" s="61"/>
      <c r="SWK10" s="61"/>
      <c r="SWL10" s="61"/>
      <c r="SWM10" s="61"/>
      <c r="SWN10" s="61"/>
      <c r="SWO10" s="61"/>
      <c r="SWP10" s="61"/>
      <c r="SWQ10" s="61"/>
      <c r="SWR10" s="61"/>
      <c r="SWS10" s="61"/>
      <c r="SWT10" s="61"/>
      <c r="SWU10" s="61"/>
      <c r="SWV10" s="61"/>
      <c r="SWW10" s="61"/>
      <c r="SWX10" s="61"/>
      <c r="SWY10" s="61"/>
      <c r="SWZ10" s="61"/>
      <c r="SXA10" s="61"/>
      <c r="SXB10" s="61"/>
      <c r="SXC10" s="61"/>
      <c r="SXD10" s="61"/>
      <c r="SXE10" s="61"/>
      <c r="SXF10" s="61"/>
      <c r="SXG10" s="61"/>
      <c r="SXH10" s="61"/>
      <c r="SXI10" s="61"/>
      <c r="SXJ10" s="61"/>
      <c r="SXK10" s="61"/>
      <c r="SXL10" s="61"/>
      <c r="SXM10" s="61"/>
      <c r="SXN10" s="61"/>
      <c r="SXO10" s="61"/>
      <c r="SXP10" s="61"/>
      <c r="SXQ10" s="61"/>
      <c r="SXR10" s="61"/>
      <c r="SXS10" s="61"/>
      <c r="SXT10" s="61"/>
      <c r="SXU10" s="61"/>
      <c r="SXV10" s="61"/>
      <c r="SXW10" s="61"/>
      <c r="SXX10" s="61"/>
      <c r="SXY10" s="61"/>
      <c r="SXZ10" s="61"/>
      <c r="SYA10" s="61"/>
      <c r="SYB10" s="61"/>
      <c r="SYC10" s="61"/>
      <c r="SYD10" s="61"/>
      <c r="SYE10" s="61"/>
      <c r="SYF10" s="61"/>
      <c r="SYG10" s="61"/>
      <c r="SYH10" s="61"/>
      <c r="SYI10" s="61"/>
      <c r="SYJ10" s="61"/>
      <c r="SYK10" s="61"/>
      <c r="SYL10" s="61"/>
      <c r="SYM10" s="61"/>
      <c r="SYN10" s="61"/>
      <c r="SYO10" s="61"/>
      <c r="SYP10" s="61"/>
      <c r="SYQ10" s="61"/>
      <c r="SYR10" s="61"/>
      <c r="SYS10" s="61"/>
      <c r="SYT10" s="61"/>
      <c r="SYU10" s="61"/>
      <c r="SYV10" s="61"/>
      <c r="SYW10" s="61"/>
      <c r="SYX10" s="61"/>
      <c r="SYY10" s="61"/>
      <c r="SYZ10" s="61"/>
      <c r="SZA10" s="61"/>
      <c r="SZB10" s="61"/>
      <c r="SZC10" s="61"/>
      <c r="SZD10" s="61"/>
      <c r="SZE10" s="61"/>
      <c r="SZF10" s="61"/>
      <c r="SZG10" s="61"/>
      <c r="SZH10" s="61"/>
      <c r="SZI10" s="61"/>
      <c r="SZJ10" s="61"/>
      <c r="SZK10" s="61"/>
      <c r="SZL10" s="61"/>
      <c r="SZM10" s="61"/>
      <c r="SZN10" s="61"/>
      <c r="SZO10" s="61"/>
      <c r="SZP10" s="61"/>
      <c r="SZQ10" s="61"/>
      <c r="SZR10" s="61"/>
      <c r="SZS10" s="61"/>
      <c r="SZT10" s="61"/>
      <c r="SZU10" s="61"/>
      <c r="SZV10" s="61"/>
      <c r="SZW10" s="61"/>
      <c r="SZX10" s="61"/>
      <c r="SZY10" s="61"/>
      <c r="SZZ10" s="61"/>
      <c r="TAA10" s="61"/>
      <c r="TAB10" s="61"/>
      <c r="TAC10" s="61"/>
      <c r="TAD10" s="61"/>
      <c r="TAE10" s="61"/>
      <c r="TAF10" s="61"/>
      <c r="TAG10" s="61"/>
      <c r="TAH10" s="61"/>
      <c r="TAI10" s="61"/>
      <c r="TAJ10" s="61"/>
      <c r="TAK10" s="61"/>
      <c r="TAL10" s="61"/>
      <c r="TAM10" s="61"/>
      <c r="TAN10" s="61"/>
      <c r="TAO10" s="61"/>
      <c r="TAP10" s="61"/>
      <c r="TAQ10" s="61"/>
      <c r="TAR10" s="61"/>
      <c r="TAS10" s="61"/>
      <c r="TAT10" s="61"/>
      <c r="TAU10" s="61"/>
      <c r="TAV10" s="61"/>
      <c r="TAW10" s="61"/>
      <c r="TAX10" s="61"/>
      <c r="TAY10" s="61"/>
      <c r="TAZ10" s="61"/>
      <c r="TBA10" s="61"/>
      <c r="TBB10" s="61"/>
      <c r="TBC10" s="61"/>
      <c r="TBD10" s="61"/>
      <c r="TBE10" s="61"/>
      <c r="TBF10" s="61"/>
      <c r="TBG10" s="61"/>
      <c r="TBH10" s="61"/>
      <c r="TBI10" s="61"/>
      <c r="TBJ10" s="61"/>
      <c r="TBK10" s="61"/>
      <c r="TBL10" s="61"/>
      <c r="TBM10" s="61"/>
      <c r="TBN10" s="61"/>
      <c r="TBO10" s="61"/>
      <c r="TBP10" s="61"/>
      <c r="TBQ10" s="61"/>
      <c r="TBR10" s="61"/>
      <c r="TBS10" s="61"/>
      <c r="TBT10" s="61"/>
      <c r="TBU10" s="61"/>
      <c r="TBV10" s="61"/>
      <c r="TBW10" s="61"/>
      <c r="TBX10" s="61"/>
      <c r="TBY10" s="61"/>
      <c r="TBZ10" s="61"/>
      <c r="TCA10" s="61"/>
      <c r="TCB10" s="61"/>
      <c r="TCC10" s="61"/>
      <c r="TCD10" s="61"/>
      <c r="TCE10" s="61"/>
      <c r="TCF10" s="61"/>
      <c r="TCG10" s="61"/>
      <c r="TCH10" s="61"/>
      <c r="TCI10" s="61"/>
      <c r="TCJ10" s="61"/>
      <c r="TCK10" s="61"/>
      <c r="TCL10" s="61"/>
      <c r="TCM10" s="61"/>
      <c r="TCN10" s="61"/>
      <c r="TCO10" s="61"/>
      <c r="TCP10" s="61"/>
      <c r="TCQ10" s="61"/>
      <c r="TCR10" s="61"/>
      <c r="TCS10" s="61"/>
      <c r="TCT10" s="61"/>
      <c r="TCU10" s="61"/>
      <c r="TCV10" s="61"/>
      <c r="TCW10" s="61"/>
      <c r="TCX10" s="61"/>
      <c r="TCY10" s="61"/>
      <c r="TCZ10" s="61"/>
      <c r="TDA10" s="61"/>
      <c r="TDB10" s="61"/>
      <c r="TDC10" s="61"/>
      <c r="TDD10" s="61"/>
      <c r="TDE10" s="61"/>
      <c r="TDF10" s="61"/>
      <c r="TDG10" s="61"/>
      <c r="TDH10" s="61"/>
      <c r="TDI10" s="61"/>
      <c r="TDJ10" s="61"/>
      <c r="TDK10" s="61"/>
      <c r="TDL10" s="61"/>
      <c r="TDM10" s="61"/>
      <c r="TDN10" s="61"/>
      <c r="TDO10" s="61"/>
      <c r="TDP10" s="61"/>
      <c r="TDQ10" s="61"/>
      <c r="TDR10" s="61"/>
      <c r="TDS10" s="61"/>
      <c r="TDT10" s="61"/>
      <c r="TDU10" s="61"/>
      <c r="TDV10" s="61"/>
      <c r="TDW10" s="61"/>
      <c r="TDX10" s="61"/>
      <c r="TDY10" s="61"/>
      <c r="TDZ10" s="61"/>
      <c r="TEA10" s="61"/>
      <c r="TEB10" s="61"/>
      <c r="TEC10" s="61"/>
      <c r="TED10" s="61"/>
      <c r="TEE10" s="61"/>
      <c r="TEF10" s="61"/>
      <c r="TEG10" s="61"/>
      <c r="TEH10" s="61"/>
      <c r="TEI10" s="61"/>
      <c r="TEJ10" s="61"/>
      <c r="TEK10" s="61"/>
      <c r="TEL10" s="61"/>
      <c r="TEM10" s="61"/>
      <c r="TEN10" s="61"/>
      <c r="TEO10" s="61"/>
      <c r="TEP10" s="61"/>
      <c r="TEQ10" s="61"/>
      <c r="TER10" s="61"/>
      <c r="TES10" s="61"/>
      <c r="TET10" s="61"/>
      <c r="TEU10" s="61"/>
      <c r="TEV10" s="61"/>
      <c r="TEW10" s="61"/>
      <c r="TEX10" s="61"/>
      <c r="TEY10" s="61"/>
      <c r="TEZ10" s="61"/>
      <c r="TFA10" s="61"/>
      <c r="TFB10" s="61"/>
      <c r="TFC10" s="61"/>
      <c r="TFD10" s="61"/>
      <c r="TFE10" s="61"/>
      <c r="TFF10" s="61"/>
      <c r="TFG10" s="61"/>
      <c r="TFH10" s="61"/>
      <c r="TFI10" s="61"/>
      <c r="TFJ10" s="61"/>
      <c r="TFK10" s="61"/>
      <c r="TFL10" s="61"/>
      <c r="TFM10" s="61"/>
      <c r="TFN10" s="61"/>
      <c r="TFO10" s="61"/>
      <c r="TFP10" s="61"/>
      <c r="TFQ10" s="61"/>
      <c r="TFR10" s="61"/>
      <c r="TFS10" s="61"/>
      <c r="TFT10" s="61"/>
      <c r="TFU10" s="61"/>
      <c r="TFV10" s="61"/>
      <c r="TFW10" s="61"/>
      <c r="TFX10" s="61"/>
      <c r="TFY10" s="61"/>
      <c r="TFZ10" s="61"/>
      <c r="TGA10" s="61"/>
      <c r="TGB10" s="61"/>
      <c r="TGC10" s="61"/>
      <c r="TGD10" s="61"/>
      <c r="TGE10" s="61"/>
      <c r="TGF10" s="61"/>
      <c r="TGG10" s="61"/>
      <c r="TGH10" s="61"/>
      <c r="TGI10" s="61"/>
      <c r="TGJ10" s="61"/>
      <c r="TGK10" s="61"/>
      <c r="TGL10" s="61"/>
      <c r="TGM10" s="61"/>
      <c r="TGN10" s="61"/>
      <c r="TGO10" s="61"/>
      <c r="TGP10" s="61"/>
      <c r="TGQ10" s="61"/>
      <c r="TGR10" s="61"/>
      <c r="TGS10" s="61"/>
      <c r="TGT10" s="61"/>
      <c r="TGU10" s="61"/>
      <c r="TGV10" s="61"/>
      <c r="TGW10" s="61"/>
      <c r="TGX10" s="61"/>
      <c r="TGY10" s="61"/>
      <c r="TGZ10" s="61"/>
      <c r="THA10" s="61"/>
      <c r="THB10" s="61"/>
      <c r="THC10" s="61"/>
      <c r="THD10" s="61"/>
      <c r="THE10" s="61"/>
      <c r="THF10" s="61"/>
      <c r="THG10" s="61"/>
      <c r="THH10" s="61"/>
      <c r="THI10" s="61"/>
      <c r="THJ10" s="61"/>
      <c r="THK10" s="61"/>
      <c r="THL10" s="61"/>
      <c r="THM10" s="61"/>
      <c r="THN10" s="61"/>
      <c r="THO10" s="61"/>
      <c r="THP10" s="61"/>
      <c r="THQ10" s="61"/>
      <c r="THR10" s="61"/>
      <c r="THS10" s="61"/>
      <c r="THT10" s="61"/>
      <c r="THU10" s="61"/>
      <c r="THV10" s="61"/>
      <c r="THW10" s="61"/>
      <c r="THX10" s="61"/>
      <c r="THY10" s="61"/>
      <c r="THZ10" s="61"/>
      <c r="TIA10" s="61"/>
      <c r="TIB10" s="61"/>
      <c r="TIC10" s="61"/>
      <c r="TID10" s="61"/>
      <c r="TIE10" s="61"/>
      <c r="TIF10" s="61"/>
      <c r="TIG10" s="61"/>
      <c r="TIH10" s="61"/>
      <c r="TII10" s="61"/>
      <c r="TIJ10" s="61"/>
      <c r="TIK10" s="61"/>
      <c r="TIL10" s="61"/>
      <c r="TIM10" s="61"/>
      <c r="TIN10" s="61"/>
      <c r="TIO10" s="61"/>
      <c r="TIP10" s="61"/>
      <c r="TIQ10" s="61"/>
      <c r="TIR10" s="61"/>
      <c r="TIS10" s="61"/>
      <c r="TIT10" s="61"/>
      <c r="TIU10" s="61"/>
      <c r="TIV10" s="61"/>
      <c r="TIW10" s="61"/>
      <c r="TIX10" s="61"/>
      <c r="TIY10" s="61"/>
      <c r="TIZ10" s="61"/>
      <c r="TJA10" s="61"/>
      <c r="TJB10" s="61"/>
      <c r="TJC10" s="61"/>
      <c r="TJD10" s="61"/>
      <c r="TJE10" s="61"/>
      <c r="TJF10" s="61"/>
      <c r="TJG10" s="61"/>
      <c r="TJH10" s="61"/>
      <c r="TJI10" s="61"/>
      <c r="TJJ10" s="61"/>
      <c r="TJK10" s="61"/>
      <c r="TJL10" s="61"/>
      <c r="TJM10" s="61"/>
      <c r="TJN10" s="61"/>
      <c r="TJO10" s="61"/>
      <c r="TJP10" s="61"/>
      <c r="TJQ10" s="61"/>
      <c r="TJR10" s="61"/>
      <c r="TJS10" s="61"/>
      <c r="TJT10" s="61"/>
      <c r="TJU10" s="61"/>
      <c r="TJV10" s="61"/>
      <c r="TJW10" s="61"/>
      <c r="TJX10" s="61"/>
      <c r="TJY10" s="61"/>
      <c r="TJZ10" s="61"/>
      <c r="TKA10" s="61"/>
      <c r="TKB10" s="61"/>
      <c r="TKC10" s="61"/>
      <c r="TKD10" s="61"/>
      <c r="TKE10" s="61"/>
      <c r="TKF10" s="61"/>
      <c r="TKG10" s="61"/>
      <c r="TKH10" s="61"/>
      <c r="TKI10" s="61"/>
      <c r="TKJ10" s="61"/>
      <c r="TKK10" s="61"/>
      <c r="TKL10" s="61"/>
      <c r="TKM10" s="61"/>
      <c r="TKN10" s="61"/>
      <c r="TKO10" s="61"/>
      <c r="TKP10" s="61"/>
      <c r="TKQ10" s="61"/>
      <c r="TKR10" s="61"/>
      <c r="TKS10" s="61"/>
      <c r="TKT10" s="61"/>
      <c r="TKU10" s="61"/>
      <c r="TKV10" s="61"/>
      <c r="TKW10" s="61"/>
      <c r="TKX10" s="61"/>
      <c r="TKY10" s="61"/>
      <c r="TKZ10" s="61"/>
      <c r="TLA10" s="61"/>
      <c r="TLB10" s="61"/>
      <c r="TLC10" s="61"/>
      <c r="TLD10" s="61"/>
      <c r="TLE10" s="61"/>
      <c r="TLF10" s="61"/>
      <c r="TLG10" s="61"/>
      <c r="TLH10" s="61"/>
      <c r="TLI10" s="61"/>
      <c r="TLJ10" s="61"/>
      <c r="TLK10" s="61"/>
      <c r="TLL10" s="61"/>
      <c r="TLM10" s="61"/>
      <c r="TLN10" s="61"/>
      <c r="TLO10" s="61"/>
      <c r="TLP10" s="61"/>
      <c r="TLQ10" s="61"/>
      <c r="TLR10" s="61"/>
      <c r="TLS10" s="61"/>
      <c r="TLT10" s="61"/>
      <c r="TLU10" s="61"/>
      <c r="TLV10" s="61"/>
      <c r="TLW10" s="61"/>
      <c r="TLX10" s="61"/>
      <c r="TLY10" s="61"/>
      <c r="TLZ10" s="61"/>
      <c r="TMA10" s="61"/>
      <c r="TMB10" s="61"/>
      <c r="TMC10" s="61"/>
      <c r="TMD10" s="61"/>
      <c r="TME10" s="61"/>
      <c r="TMF10" s="61"/>
      <c r="TMG10" s="61"/>
      <c r="TMH10" s="61"/>
      <c r="TMI10" s="61"/>
      <c r="TMJ10" s="61"/>
      <c r="TMK10" s="61"/>
      <c r="TML10" s="61"/>
      <c r="TMM10" s="61"/>
      <c r="TMN10" s="61"/>
      <c r="TMO10" s="61"/>
      <c r="TMP10" s="61"/>
      <c r="TMQ10" s="61"/>
      <c r="TMR10" s="61"/>
      <c r="TMS10" s="61"/>
      <c r="TMT10" s="61"/>
      <c r="TMU10" s="61"/>
      <c r="TMV10" s="61"/>
      <c r="TMW10" s="61"/>
      <c r="TMX10" s="61"/>
      <c r="TMY10" s="61"/>
      <c r="TMZ10" s="61"/>
      <c r="TNA10" s="61"/>
      <c r="TNB10" s="61"/>
      <c r="TNC10" s="61"/>
      <c r="TND10" s="61"/>
      <c r="TNE10" s="61"/>
      <c r="TNF10" s="61"/>
      <c r="TNG10" s="61"/>
      <c r="TNH10" s="61"/>
      <c r="TNI10" s="61"/>
      <c r="TNJ10" s="61"/>
      <c r="TNK10" s="61"/>
      <c r="TNL10" s="61"/>
      <c r="TNM10" s="61"/>
      <c r="TNN10" s="61"/>
      <c r="TNO10" s="61"/>
      <c r="TNP10" s="61"/>
      <c r="TNQ10" s="61"/>
      <c r="TNR10" s="61"/>
      <c r="TNS10" s="61"/>
      <c r="TNT10" s="61"/>
      <c r="TNU10" s="61"/>
      <c r="TNV10" s="61"/>
      <c r="TNW10" s="61"/>
      <c r="TNX10" s="61"/>
      <c r="TNY10" s="61"/>
      <c r="TNZ10" s="61"/>
      <c r="TOA10" s="61"/>
      <c r="TOB10" s="61"/>
      <c r="TOC10" s="61"/>
      <c r="TOD10" s="61"/>
      <c r="TOE10" s="61"/>
      <c r="TOF10" s="61"/>
      <c r="TOG10" s="61"/>
      <c r="TOH10" s="61"/>
      <c r="TOI10" s="61"/>
      <c r="TOJ10" s="61"/>
      <c r="TOK10" s="61"/>
      <c r="TOL10" s="61"/>
      <c r="TOM10" s="61"/>
      <c r="TON10" s="61"/>
      <c r="TOO10" s="61"/>
      <c r="TOP10" s="61"/>
      <c r="TOQ10" s="61"/>
      <c r="TOR10" s="61"/>
      <c r="TOS10" s="61"/>
      <c r="TOT10" s="61"/>
      <c r="TOU10" s="61"/>
      <c r="TOV10" s="61"/>
      <c r="TOW10" s="61"/>
      <c r="TOX10" s="61"/>
      <c r="TOY10" s="61"/>
      <c r="TOZ10" s="61"/>
      <c r="TPA10" s="61"/>
      <c r="TPB10" s="61"/>
      <c r="TPC10" s="61"/>
      <c r="TPD10" s="61"/>
      <c r="TPE10" s="61"/>
      <c r="TPF10" s="61"/>
      <c r="TPG10" s="61"/>
      <c r="TPH10" s="61"/>
      <c r="TPI10" s="61"/>
      <c r="TPJ10" s="61"/>
      <c r="TPK10" s="61"/>
      <c r="TPL10" s="61"/>
      <c r="TPM10" s="61"/>
      <c r="TPN10" s="61"/>
      <c r="TPO10" s="61"/>
      <c r="TPP10" s="61"/>
      <c r="TPQ10" s="61"/>
      <c r="TPR10" s="61"/>
      <c r="TPS10" s="61"/>
      <c r="TPT10" s="61"/>
      <c r="TPU10" s="61"/>
      <c r="TPV10" s="61"/>
      <c r="TPW10" s="61"/>
      <c r="TPX10" s="61"/>
      <c r="TPY10" s="61"/>
      <c r="TPZ10" s="61"/>
      <c r="TQA10" s="61"/>
      <c r="TQB10" s="61"/>
      <c r="TQC10" s="61"/>
      <c r="TQD10" s="61"/>
      <c r="TQE10" s="61"/>
      <c r="TQF10" s="61"/>
      <c r="TQG10" s="61"/>
      <c r="TQH10" s="61"/>
      <c r="TQI10" s="61"/>
      <c r="TQJ10" s="61"/>
      <c r="TQK10" s="61"/>
      <c r="TQL10" s="61"/>
      <c r="TQM10" s="61"/>
      <c r="TQN10" s="61"/>
      <c r="TQO10" s="61"/>
      <c r="TQP10" s="61"/>
      <c r="TQQ10" s="61"/>
      <c r="TQR10" s="61"/>
      <c r="TQS10" s="61"/>
      <c r="TQT10" s="61"/>
      <c r="TQU10" s="61"/>
      <c r="TQV10" s="61"/>
      <c r="TQW10" s="61"/>
      <c r="TQX10" s="61"/>
      <c r="TQY10" s="61"/>
      <c r="TQZ10" s="61"/>
      <c r="TRA10" s="61"/>
      <c r="TRB10" s="61"/>
      <c r="TRC10" s="61"/>
      <c r="TRD10" s="61"/>
      <c r="TRE10" s="61"/>
      <c r="TRF10" s="61"/>
      <c r="TRG10" s="61"/>
      <c r="TRH10" s="61"/>
      <c r="TRI10" s="61"/>
      <c r="TRJ10" s="61"/>
      <c r="TRK10" s="61"/>
      <c r="TRL10" s="61"/>
      <c r="TRM10" s="61"/>
      <c r="TRN10" s="61"/>
      <c r="TRO10" s="61"/>
      <c r="TRP10" s="61"/>
      <c r="TRQ10" s="61"/>
      <c r="TRR10" s="61"/>
      <c r="TRS10" s="61"/>
      <c r="TRT10" s="61"/>
      <c r="TRU10" s="61"/>
      <c r="TRV10" s="61"/>
      <c r="TRW10" s="61"/>
      <c r="TRX10" s="61"/>
      <c r="TRY10" s="61"/>
      <c r="TRZ10" s="61"/>
      <c r="TSA10" s="61"/>
      <c r="TSB10" s="61"/>
      <c r="TSC10" s="61"/>
      <c r="TSD10" s="61"/>
      <c r="TSE10" s="61"/>
      <c r="TSF10" s="61"/>
      <c r="TSG10" s="61"/>
      <c r="TSH10" s="61"/>
      <c r="TSI10" s="61"/>
      <c r="TSJ10" s="61"/>
      <c r="TSK10" s="61"/>
      <c r="TSL10" s="61"/>
      <c r="TSM10" s="61"/>
      <c r="TSN10" s="61"/>
      <c r="TSO10" s="61"/>
      <c r="TSP10" s="61"/>
      <c r="TSQ10" s="61"/>
      <c r="TSR10" s="61"/>
      <c r="TSS10" s="61"/>
      <c r="TST10" s="61"/>
      <c r="TSU10" s="61"/>
      <c r="TSV10" s="61"/>
      <c r="TSW10" s="61"/>
      <c r="TSX10" s="61"/>
      <c r="TSY10" s="61"/>
      <c r="TSZ10" s="61"/>
      <c r="TTA10" s="61"/>
      <c r="TTB10" s="61"/>
      <c r="TTC10" s="61"/>
      <c r="TTD10" s="61"/>
      <c r="TTE10" s="61"/>
      <c r="TTF10" s="61"/>
      <c r="TTG10" s="61"/>
      <c r="TTH10" s="61"/>
      <c r="TTI10" s="61"/>
      <c r="TTJ10" s="61"/>
      <c r="TTK10" s="61"/>
      <c r="TTL10" s="61"/>
      <c r="TTM10" s="61"/>
      <c r="TTN10" s="61"/>
      <c r="TTO10" s="61"/>
      <c r="TTP10" s="61"/>
      <c r="TTQ10" s="61"/>
      <c r="TTR10" s="61"/>
      <c r="TTS10" s="61"/>
      <c r="TTT10" s="61"/>
      <c r="TTU10" s="61"/>
      <c r="TTV10" s="61"/>
      <c r="TTW10" s="61"/>
      <c r="TTX10" s="61"/>
      <c r="TTY10" s="61"/>
      <c r="TTZ10" s="61"/>
      <c r="TUA10" s="61"/>
      <c r="TUB10" s="61"/>
      <c r="TUC10" s="61"/>
      <c r="TUD10" s="61"/>
      <c r="TUE10" s="61"/>
      <c r="TUF10" s="61"/>
      <c r="TUG10" s="61"/>
      <c r="TUH10" s="61"/>
      <c r="TUI10" s="61"/>
      <c r="TUJ10" s="61"/>
      <c r="TUK10" s="61"/>
      <c r="TUL10" s="61"/>
      <c r="TUM10" s="61"/>
      <c r="TUN10" s="61"/>
      <c r="TUO10" s="61"/>
      <c r="TUP10" s="61"/>
      <c r="TUQ10" s="61"/>
      <c r="TUR10" s="61"/>
      <c r="TUS10" s="61"/>
      <c r="TUT10" s="61"/>
      <c r="TUU10" s="61"/>
      <c r="TUV10" s="61"/>
      <c r="TUW10" s="61"/>
      <c r="TUX10" s="61"/>
      <c r="TUY10" s="61"/>
      <c r="TUZ10" s="61"/>
      <c r="TVA10" s="61"/>
      <c r="TVB10" s="61"/>
      <c r="TVC10" s="61"/>
      <c r="TVD10" s="61"/>
      <c r="TVE10" s="61"/>
      <c r="TVF10" s="61"/>
      <c r="TVG10" s="61"/>
      <c r="TVH10" s="61"/>
      <c r="TVI10" s="61"/>
      <c r="TVJ10" s="61"/>
      <c r="TVK10" s="61"/>
      <c r="TVL10" s="61"/>
      <c r="TVM10" s="61"/>
      <c r="TVN10" s="61"/>
      <c r="TVO10" s="61"/>
      <c r="TVP10" s="61"/>
      <c r="TVQ10" s="61"/>
      <c r="TVR10" s="61"/>
      <c r="TVS10" s="61"/>
      <c r="TVT10" s="61"/>
      <c r="TVU10" s="61"/>
      <c r="TVV10" s="61"/>
      <c r="TVW10" s="61"/>
      <c r="TVX10" s="61"/>
      <c r="TVY10" s="61"/>
      <c r="TVZ10" s="61"/>
      <c r="TWA10" s="61"/>
      <c r="TWB10" s="61"/>
      <c r="TWC10" s="61"/>
      <c r="TWD10" s="61"/>
      <c r="TWE10" s="61"/>
      <c r="TWF10" s="61"/>
      <c r="TWG10" s="61"/>
      <c r="TWH10" s="61"/>
      <c r="TWI10" s="61"/>
      <c r="TWJ10" s="61"/>
      <c r="TWK10" s="61"/>
      <c r="TWL10" s="61"/>
      <c r="TWM10" s="61"/>
      <c r="TWN10" s="61"/>
      <c r="TWO10" s="61"/>
      <c r="TWP10" s="61"/>
      <c r="TWQ10" s="61"/>
      <c r="TWR10" s="61"/>
      <c r="TWS10" s="61"/>
      <c r="TWT10" s="61"/>
      <c r="TWU10" s="61"/>
      <c r="TWV10" s="61"/>
      <c r="TWW10" s="61"/>
      <c r="TWX10" s="61"/>
      <c r="TWY10" s="61"/>
      <c r="TWZ10" s="61"/>
      <c r="TXA10" s="61"/>
      <c r="TXB10" s="61"/>
      <c r="TXC10" s="61"/>
      <c r="TXD10" s="61"/>
      <c r="TXE10" s="61"/>
      <c r="TXF10" s="61"/>
      <c r="TXG10" s="61"/>
      <c r="TXH10" s="61"/>
      <c r="TXI10" s="61"/>
      <c r="TXJ10" s="61"/>
      <c r="TXK10" s="61"/>
      <c r="TXL10" s="61"/>
      <c r="TXM10" s="61"/>
      <c r="TXN10" s="61"/>
      <c r="TXO10" s="61"/>
      <c r="TXP10" s="61"/>
      <c r="TXQ10" s="61"/>
      <c r="TXR10" s="61"/>
      <c r="TXS10" s="61"/>
      <c r="TXT10" s="61"/>
      <c r="TXU10" s="61"/>
      <c r="TXV10" s="61"/>
      <c r="TXW10" s="61"/>
      <c r="TXX10" s="61"/>
      <c r="TXY10" s="61"/>
      <c r="TXZ10" s="61"/>
      <c r="TYA10" s="61"/>
      <c r="TYB10" s="61"/>
      <c r="TYC10" s="61"/>
      <c r="TYD10" s="61"/>
      <c r="TYE10" s="61"/>
      <c r="TYF10" s="61"/>
      <c r="TYG10" s="61"/>
      <c r="TYH10" s="61"/>
      <c r="TYI10" s="61"/>
      <c r="TYJ10" s="61"/>
      <c r="TYK10" s="61"/>
      <c r="TYL10" s="61"/>
      <c r="TYM10" s="61"/>
      <c r="TYN10" s="61"/>
      <c r="TYO10" s="61"/>
      <c r="TYP10" s="61"/>
      <c r="TYQ10" s="61"/>
      <c r="TYR10" s="61"/>
      <c r="TYS10" s="61"/>
      <c r="TYT10" s="61"/>
      <c r="TYU10" s="61"/>
      <c r="TYV10" s="61"/>
      <c r="TYW10" s="61"/>
      <c r="TYX10" s="61"/>
      <c r="TYY10" s="61"/>
      <c r="TYZ10" s="61"/>
      <c r="TZA10" s="61"/>
      <c r="TZB10" s="61"/>
      <c r="TZC10" s="61"/>
      <c r="TZD10" s="61"/>
      <c r="TZE10" s="61"/>
      <c r="TZF10" s="61"/>
      <c r="TZG10" s="61"/>
      <c r="TZH10" s="61"/>
      <c r="TZI10" s="61"/>
      <c r="TZJ10" s="61"/>
      <c r="TZK10" s="61"/>
      <c r="TZL10" s="61"/>
      <c r="TZM10" s="61"/>
      <c r="TZN10" s="61"/>
      <c r="TZO10" s="61"/>
      <c r="TZP10" s="61"/>
      <c r="TZQ10" s="61"/>
      <c r="TZR10" s="61"/>
      <c r="TZS10" s="61"/>
      <c r="TZT10" s="61"/>
      <c r="TZU10" s="61"/>
      <c r="TZV10" s="61"/>
      <c r="TZW10" s="61"/>
      <c r="TZX10" s="61"/>
      <c r="TZY10" s="61"/>
      <c r="TZZ10" s="61"/>
      <c r="UAA10" s="61"/>
      <c r="UAB10" s="61"/>
      <c r="UAC10" s="61"/>
      <c r="UAD10" s="61"/>
      <c r="UAE10" s="61"/>
      <c r="UAF10" s="61"/>
      <c r="UAG10" s="61"/>
      <c r="UAH10" s="61"/>
      <c r="UAI10" s="61"/>
      <c r="UAJ10" s="61"/>
      <c r="UAK10" s="61"/>
      <c r="UAL10" s="61"/>
      <c r="UAM10" s="61"/>
      <c r="UAN10" s="61"/>
      <c r="UAO10" s="61"/>
      <c r="UAP10" s="61"/>
      <c r="UAQ10" s="61"/>
      <c r="UAR10" s="61"/>
      <c r="UAS10" s="61"/>
      <c r="UAT10" s="61"/>
      <c r="UAU10" s="61"/>
      <c r="UAV10" s="61"/>
      <c r="UAW10" s="61"/>
      <c r="UAX10" s="61"/>
      <c r="UAY10" s="61"/>
      <c r="UAZ10" s="61"/>
      <c r="UBA10" s="61"/>
      <c r="UBB10" s="61"/>
      <c r="UBC10" s="61"/>
      <c r="UBD10" s="61"/>
      <c r="UBE10" s="61"/>
      <c r="UBF10" s="61"/>
      <c r="UBG10" s="61"/>
      <c r="UBH10" s="61"/>
      <c r="UBI10" s="61"/>
      <c r="UBJ10" s="61"/>
      <c r="UBK10" s="61"/>
      <c r="UBL10" s="61"/>
      <c r="UBM10" s="61"/>
      <c r="UBN10" s="61"/>
      <c r="UBO10" s="61"/>
      <c r="UBP10" s="61"/>
      <c r="UBQ10" s="61"/>
      <c r="UBR10" s="61"/>
      <c r="UBS10" s="61"/>
      <c r="UBT10" s="61"/>
      <c r="UBU10" s="61"/>
      <c r="UBV10" s="61"/>
      <c r="UBW10" s="61"/>
      <c r="UBX10" s="61"/>
      <c r="UBY10" s="61"/>
      <c r="UBZ10" s="61"/>
      <c r="UCA10" s="61"/>
      <c r="UCB10" s="61"/>
      <c r="UCC10" s="61"/>
      <c r="UCD10" s="61"/>
      <c r="UCE10" s="61"/>
      <c r="UCF10" s="61"/>
      <c r="UCG10" s="61"/>
      <c r="UCH10" s="61"/>
      <c r="UCI10" s="61"/>
      <c r="UCJ10" s="61"/>
      <c r="UCK10" s="61"/>
      <c r="UCL10" s="61"/>
      <c r="UCM10" s="61"/>
      <c r="UCN10" s="61"/>
      <c r="UCO10" s="61"/>
      <c r="UCP10" s="61"/>
      <c r="UCQ10" s="61"/>
      <c r="UCR10" s="61"/>
      <c r="UCS10" s="61"/>
      <c r="UCT10" s="61"/>
      <c r="UCU10" s="61"/>
      <c r="UCV10" s="61"/>
      <c r="UCW10" s="61"/>
      <c r="UCX10" s="61"/>
      <c r="UCY10" s="61"/>
      <c r="UCZ10" s="61"/>
      <c r="UDA10" s="61"/>
      <c r="UDB10" s="61"/>
      <c r="UDC10" s="61"/>
      <c r="UDD10" s="61"/>
      <c r="UDE10" s="61"/>
      <c r="UDF10" s="61"/>
      <c r="UDG10" s="61"/>
      <c r="UDH10" s="61"/>
      <c r="UDI10" s="61"/>
      <c r="UDJ10" s="61"/>
      <c r="UDK10" s="61"/>
      <c r="UDL10" s="61"/>
      <c r="UDM10" s="61"/>
      <c r="UDN10" s="61"/>
      <c r="UDO10" s="61"/>
      <c r="UDP10" s="61"/>
      <c r="UDQ10" s="61"/>
      <c r="UDR10" s="61"/>
      <c r="UDS10" s="61"/>
      <c r="UDT10" s="61"/>
      <c r="UDU10" s="61"/>
      <c r="UDV10" s="61"/>
      <c r="UDW10" s="61"/>
      <c r="UDX10" s="61"/>
      <c r="UDY10" s="61"/>
      <c r="UDZ10" s="61"/>
      <c r="UEA10" s="61"/>
      <c r="UEB10" s="61"/>
      <c r="UEC10" s="61"/>
      <c r="UED10" s="61"/>
      <c r="UEE10" s="61"/>
      <c r="UEF10" s="61"/>
      <c r="UEG10" s="61"/>
      <c r="UEH10" s="61"/>
      <c r="UEI10" s="61"/>
      <c r="UEJ10" s="61"/>
      <c r="UEK10" s="61"/>
      <c r="UEL10" s="61"/>
      <c r="UEM10" s="61"/>
      <c r="UEN10" s="61"/>
      <c r="UEO10" s="61"/>
      <c r="UEP10" s="61"/>
      <c r="UEQ10" s="61"/>
      <c r="UER10" s="61"/>
      <c r="UES10" s="61"/>
      <c r="UET10" s="61"/>
      <c r="UEU10" s="61"/>
      <c r="UEV10" s="61"/>
      <c r="UEW10" s="61"/>
      <c r="UEX10" s="61"/>
      <c r="UEY10" s="61"/>
      <c r="UEZ10" s="61"/>
      <c r="UFA10" s="61"/>
      <c r="UFB10" s="61"/>
      <c r="UFC10" s="61"/>
      <c r="UFD10" s="61"/>
      <c r="UFE10" s="61"/>
      <c r="UFF10" s="61"/>
      <c r="UFG10" s="61"/>
      <c r="UFH10" s="61"/>
      <c r="UFI10" s="61"/>
      <c r="UFJ10" s="61"/>
      <c r="UFK10" s="61"/>
      <c r="UFL10" s="61"/>
      <c r="UFM10" s="61"/>
      <c r="UFN10" s="61"/>
      <c r="UFO10" s="61"/>
      <c r="UFP10" s="61"/>
      <c r="UFQ10" s="61"/>
      <c r="UFR10" s="61"/>
      <c r="UFS10" s="61"/>
      <c r="UFT10" s="61"/>
      <c r="UFU10" s="61"/>
      <c r="UFV10" s="61"/>
      <c r="UFW10" s="61"/>
      <c r="UFX10" s="61"/>
      <c r="UFY10" s="61"/>
      <c r="UFZ10" s="61"/>
      <c r="UGA10" s="61"/>
      <c r="UGB10" s="61"/>
      <c r="UGC10" s="61"/>
      <c r="UGD10" s="61"/>
      <c r="UGE10" s="61"/>
      <c r="UGF10" s="61"/>
      <c r="UGG10" s="61"/>
      <c r="UGH10" s="61"/>
      <c r="UGI10" s="61"/>
      <c r="UGJ10" s="61"/>
      <c r="UGK10" s="61"/>
      <c r="UGL10" s="61"/>
      <c r="UGM10" s="61"/>
      <c r="UGN10" s="61"/>
      <c r="UGO10" s="61"/>
      <c r="UGP10" s="61"/>
      <c r="UGQ10" s="61"/>
      <c r="UGR10" s="61"/>
      <c r="UGS10" s="61"/>
      <c r="UGT10" s="61"/>
      <c r="UGU10" s="61"/>
      <c r="UGV10" s="61"/>
      <c r="UGW10" s="61"/>
      <c r="UGX10" s="61"/>
      <c r="UGY10" s="61"/>
      <c r="UGZ10" s="61"/>
      <c r="UHA10" s="61"/>
      <c r="UHB10" s="61"/>
      <c r="UHC10" s="61"/>
      <c r="UHD10" s="61"/>
      <c r="UHE10" s="61"/>
      <c r="UHF10" s="61"/>
      <c r="UHG10" s="61"/>
      <c r="UHH10" s="61"/>
      <c r="UHI10" s="61"/>
      <c r="UHJ10" s="61"/>
      <c r="UHK10" s="61"/>
      <c r="UHL10" s="61"/>
      <c r="UHM10" s="61"/>
      <c r="UHN10" s="61"/>
      <c r="UHO10" s="61"/>
      <c r="UHP10" s="61"/>
      <c r="UHQ10" s="61"/>
      <c r="UHR10" s="61"/>
      <c r="UHS10" s="61"/>
      <c r="UHT10" s="61"/>
      <c r="UHU10" s="61"/>
      <c r="UHV10" s="61"/>
      <c r="UHW10" s="61"/>
      <c r="UHX10" s="61"/>
      <c r="UHY10" s="61"/>
      <c r="UHZ10" s="61"/>
      <c r="UIA10" s="61"/>
      <c r="UIB10" s="61"/>
      <c r="UIC10" s="61"/>
      <c r="UID10" s="61"/>
      <c r="UIE10" s="61"/>
      <c r="UIF10" s="61"/>
      <c r="UIG10" s="61"/>
      <c r="UIH10" s="61"/>
      <c r="UII10" s="61"/>
      <c r="UIJ10" s="61"/>
      <c r="UIK10" s="61"/>
      <c r="UIL10" s="61"/>
      <c r="UIM10" s="61"/>
      <c r="UIN10" s="61"/>
      <c r="UIO10" s="61"/>
      <c r="UIP10" s="61"/>
      <c r="UIQ10" s="61"/>
      <c r="UIR10" s="61"/>
      <c r="UIS10" s="61"/>
      <c r="UIT10" s="61"/>
      <c r="UIU10" s="61"/>
      <c r="UIV10" s="61"/>
      <c r="UIW10" s="61"/>
      <c r="UIX10" s="61"/>
      <c r="UIY10" s="61"/>
      <c r="UIZ10" s="61"/>
      <c r="UJA10" s="61"/>
      <c r="UJB10" s="61"/>
      <c r="UJC10" s="61"/>
      <c r="UJD10" s="61"/>
      <c r="UJE10" s="61"/>
      <c r="UJF10" s="61"/>
      <c r="UJG10" s="61"/>
      <c r="UJH10" s="61"/>
      <c r="UJI10" s="61"/>
      <c r="UJJ10" s="61"/>
      <c r="UJK10" s="61"/>
      <c r="UJL10" s="61"/>
      <c r="UJM10" s="61"/>
      <c r="UJN10" s="61"/>
      <c r="UJO10" s="61"/>
      <c r="UJP10" s="61"/>
      <c r="UJQ10" s="61"/>
      <c r="UJR10" s="61"/>
      <c r="UJS10" s="61"/>
      <c r="UJT10" s="61"/>
      <c r="UJU10" s="61"/>
      <c r="UJV10" s="61"/>
      <c r="UJW10" s="61"/>
      <c r="UJX10" s="61"/>
      <c r="UJY10" s="61"/>
      <c r="UJZ10" s="61"/>
      <c r="UKA10" s="61"/>
      <c r="UKB10" s="61"/>
      <c r="UKC10" s="61"/>
      <c r="UKD10" s="61"/>
      <c r="UKE10" s="61"/>
      <c r="UKF10" s="61"/>
      <c r="UKG10" s="61"/>
      <c r="UKH10" s="61"/>
      <c r="UKI10" s="61"/>
      <c r="UKJ10" s="61"/>
      <c r="UKK10" s="61"/>
      <c r="UKL10" s="61"/>
      <c r="UKM10" s="61"/>
      <c r="UKN10" s="61"/>
      <c r="UKO10" s="61"/>
      <c r="UKP10" s="61"/>
      <c r="UKQ10" s="61"/>
      <c r="UKR10" s="61"/>
      <c r="UKS10" s="61"/>
      <c r="UKT10" s="61"/>
      <c r="UKU10" s="61"/>
      <c r="UKV10" s="61"/>
      <c r="UKW10" s="61"/>
      <c r="UKX10" s="61"/>
      <c r="UKY10" s="61"/>
      <c r="UKZ10" s="61"/>
      <c r="ULA10" s="61"/>
      <c r="ULB10" s="61"/>
      <c r="ULC10" s="61"/>
      <c r="ULD10" s="61"/>
      <c r="ULE10" s="61"/>
      <c r="ULF10" s="61"/>
      <c r="ULG10" s="61"/>
      <c r="ULH10" s="61"/>
      <c r="ULI10" s="61"/>
      <c r="ULJ10" s="61"/>
      <c r="ULK10" s="61"/>
      <c r="ULL10" s="61"/>
      <c r="ULM10" s="61"/>
      <c r="ULN10" s="61"/>
      <c r="ULO10" s="61"/>
      <c r="ULP10" s="61"/>
      <c r="ULQ10" s="61"/>
      <c r="ULR10" s="61"/>
      <c r="ULS10" s="61"/>
      <c r="ULT10" s="61"/>
      <c r="ULU10" s="61"/>
      <c r="ULV10" s="61"/>
      <c r="ULW10" s="61"/>
      <c r="ULX10" s="61"/>
      <c r="ULY10" s="61"/>
      <c r="ULZ10" s="61"/>
      <c r="UMA10" s="61"/>
      <c r="UMB10" s="61"/>
      <c r="UMC10" s="61"/>
      <c r="UMD10" s="61"/>
      <c r="UME10" s="61"/>
      <c r="UMF10" s="61"/>
      <c r="UMG10" s="61"/>
      <c r="UMH10" s="61"/>
      <c r="UMI10" s="61"/>
      <c r="UMJ10" s="61"/>
      <c r="UMK10" s="61"/>
      <c r="UML10" s="61"/>
      <c r="UMM10" s="61"/>
      <c r="UMN10" s="61"/>
      <c r="UMO10" s="61"/>
      <c r="UMP10" s="61"/>
      <c r="UMQ10" s="61"/>
      <c r="UMR10" s="61"/>
      <c r="UMS10" s="61"/>
      <c r="UMT10" s="61"/>
      <c r="UMU10" s="61"/>
      <c r="UMV10" s="61"/>
      <c r="UMW10" s="61"/>
      <c r="UMX10" s="61"/>
      <c r="UMY10" s="61"/>
      <c r="UMZ10" s="61"/>
      <c r="UNA10" s="61"/>
      <c r="UNB10" s="61"/>
      <c r="UNC10" s="61"/>
      <c r="UND10" s="61"/>
      <c r="UNE10" s="61"/>
      <c r="UNF10" s="61"/>
      <c r="UNG10" s="61"/>
      <c r="UNH10" s="61"/>
      <c r="UNI10" s="61"/>
      <c r="UNJ10" s="61"/>
      <c r="UNK10" s="61"/>
      <c r="UNL10" s="61"/>
      <c r="UNM10" s="61"/>
      <c r="UNN10" s="61"/>
      <c r="UNO10" s="61"/>
      <c r="UNP10" s="61"/>
      <c r="UNQ10" s="61"/>
      <c r="UNR10" s="61"/>
      <c r="UNS10" s="61"/>
      <c r="UNT10" s="61"/>
      <c r="UNU10" s="61"/>
      <c r="UNV10" s="61"/>
      <c r="UNW10" s="61"/>
      <c r="UNX10" s="61"/>
      <c r="UNY10" s="61"/>
      <c r="UNZ10" s="61"/>
      <c r="UOA10" s="61"/>
      <c r="UOB10" s="61"/>
      <c r="UOC10" s="61"/>
      <c r="UOD10" s="61"/>
      <c r="UOE10" s="61"/>
      <c r="UOF10" s="61"/>
      <c r="UOG10" s="61"/>
      <c r="UOH10" s="61"/>
      <c r="UOI10" s="61"/>
      <c r="UOJ10" s="61"/>
      <c r="UOK10" s="61"/>
      <c r="UOL10" s="61"/>
      <c r="UOM10" s="61"/>
      <c r="UON10" s="61"/>
      <c r="UOO10" s="61"/>
      <c r="UOP10" s="61"/>
      <c r="UOQ10" s="61"/>
      <c r="UOR10" s="61"/>
      <c r="UOS10" s="61"/>
      <c r="UOT10" s="61"/>
      <c r="UOU10" s="61"/>
      <c r="UOV10" s="61"/>
      <c r="UOW10" s="61"/>
      <c r="UOX10" s="61"/>
      <c r="UOY10" s="61"/>
      <c r="UOZ10" s="61"/>
      <c r="UPA10" s="61"/>
      <c r="UPB10" s="61"/>
      <c r="UPC10" s="61"/>
      <c r="UPD10" s="61"/>
      <c r="UPE10" s="61"/>
      <c r="UPF10" s="61"/>
      <c r="UPG10" s="61"/>
      <c r="UPH10" s="61"/>
      <c r="UPI10" s="61"/>
      <c r="UPJ10" s="61"/>
      <c r="UPK10" s="61"/>
      <c r="UPL10" s="61"/>
      <c r="UPM10" s="61"/>
      <c r="UPN10" s="61"/>
      <c r="UPO10" s="61"/>
      <c r="UPP10" s="61"/>
      <c r="UPQ10" s="61"/>
      <c r="UPR10" s="61"/>
      <c r="UPS10" s="61"/>
      <c r="UPT10" s="61"/>
      <c r="UPU10" s="61"/>
      <c r="UPV10" s="61"/>
      <c r="UPW10" s="61"/>
      <c r="UPX10" s="61"/>
      <c r="UPY10" s="61"/>
      <c r="UPZ10" s="61"/>
      <c r="UQA10" s="61"/>
      <c r="UQB10" s="61"/>
      <c r="UQC10" s="61"/>
      <c r="UQD10" s="61"/>
      <c r="UQE10" s="61"/>
      <c r="UQF10" s="61"/>
      <c r="UQG10" s="61"/>
      <c r="UQH10" s="61"/>
      <c r="UQI10" s="61"/>
      <c r="UQJ10" s="61"/>
      <c r="UQK10" s="61"/>
      <c r="UQL10" s="61"/>
      <c r="UQM10" s="61"/>
      <c r="UQN10" s="61"/>
      <c r="UQO10" s="61"/>
      <c r="UQP10" s="61"/>
      <c r="UQQ10" s="61"/>
      <c r="UQR10" s="61"/>
      <c r="UQS10" s="61"/>
      <c r="UQT10" s="61"/>
      <c r="UQU10" s="61"/>
      <c r="UQV10" s="61"/>
      <c r="UQW10" s="61"/>
      <c r="UQX10" s="61"/>
      <c r="UQY10" s="61"/>
      <c r="UQZ10" s="61"/>
      <c r="URA10" s="61"/>
      <c r="URB10" s="61"/>
      <c r="URC10" s="61"/>
      <c r="URD10" s="61"/>
      <c r="URE10" s="61"/>
      <c r="URF10" s="61"/>
      <c r="URG10" s="61"/>
      <c r="URH10" s="61"/>
      <c r="URI10" s="61"/>
      <c r="URJ10" s="61"/>
      <c r="URK10" s="61"/>
      <c r="URL10" s="61"/>
      <c r="URM10" s="61"/>
      <c r="URN10" s="61"/>
      <c r="URO10" s="61"/>
      <c r="URP10" s="61"/>
      <c r="URQ10" s="61"/>
      <c r="URR10" s="61"/>
      <c r="URS10" s="61"/>
      <c r="URT10" s="61"/>
      <c r="URU10" s="61"/>
      <c r="URV10" s="61"/>
      <c r="URW10" s="61"/>
      <c r="URX10" s="61"/>
      <c r="URY10" s="61"/>
      <c r="URZ10" s="61"/>
      <c r="USA10" s="61"/>
      <c r="USB10" s="61"/>
      <c r="USC10" s="61"/>
      <c r="USD10" s="61"/>
      <c r="USE10" s="61"/>
      <c r="USF10" s="61"/>
      <c r="USG10" s="61"/>
      <c r="USH10" s="61"/>
      <c r="USI10" s="61"/>
      <c r="USJ10" s="61"/>
      <c r="USK10" s="61"/>
      <c r="USL10" s="61"/>
      <c r="USM10" s="61"/>
      <c r="USN10" s="61"/>
      <c r="USO10" s="61"/>
      <c r="USP10" s="61"/>
      <c r="USQ10" s="61"/>
      <c r="USR10" s="61"/>
      <c r="USS10" s="61"/>
      <c r="UST10" s="61"/>
      <c r="USU10" s="61"/>
      <c r="USV10" s="61"/>
      <c r="USW10" s="61"/>
      <c r="USX10" s="61"/>
      <c r="USY10" s="61"/>
      <c r="USZ10" s="61"/>
      <c r="UTA10" s="61"/>
      <c r="UTB10" s="61"/>
      <c r="UTC10" s="61"/>
      <c r="UTD10" s="61"/>
      <c r="UTE10" s="61"/>
      <c r="UTF10" s="61"/>
      <c r="UTG10" s="61"/>
      <c r="UTH10" s="61"/>
      <c r="UTI10" s="61"/>
      <c r="UTJ10" s="61"/>
      <c r="UTK10" s="61"/>
      <c r="UTL10" s="61"/>
      <c r="UTM10" s="61"/>
      <c r="UTN10" s="61"/>
      <c r="UTO10" s="61"/>
      <c r="UTP10" s="61"/>
      <c r="UTQ10" s="61"/>
      <c r="UTR10" s="61"/>
      <c r="UTS10" s="61"/>
      <c r="UTT10" s="61"/>
      <c r="UTU10" s="61"/>
      <c r="UTV10" s="61"/>
      <c r="UTW10" s="61"/>
      <c r="UTX10" s="61"/>
      <c r="UTY10" s="61"/>
      <c r="UTZ10" s="61"/>
      <c r="UUA10" s="61"/>
      <c r="UUB10" s="61"/>
      <c r="UUC10" s="61"/>
      <c r="UUD10" s="61"/>
      <c r="UUE10" s="61"/>
      <c r="UUF10" s="61"/>
      <c r="UUG10" s="61"/>
      <c r="UUH10" s="61"/>
      <c r="UUI10" s="61"/>
      <c r="UUJ10" s="61"/>
      <c r="UUK10" s="61"/>
      <c r="UUL10" s="61"/>
      <c r="UUM10" s="61"/>
      <c r="UUN10" s="61"/>
      <c r="UUO10" s="61"/>
      <c r="UUP10" s="61"/>
      <c r="UUQ10" s="61"/>
      <c r="UUR10" s="61"/>
      <c r="UUS10" s="61"/>
      <c r="UUT10" s="61"/>
      <c r="UUU10" s="61"/>
      <c r="UUV10" s="61"/>
      <c r="UUW10" s="61"/>
      <c r="UUX10" s="61"/>
      <c r="UUY10" s="61"/>
      <c r="UUZ10" s="61"/>
      <c r="UVA10" s="61"/>
      <c r="UVB10" s="61"/>
      <c r="UVC10" s="61"/>
      <c r="UVD10" s="61"/>
      <c r="UVE10" s="61"/>
      <c r="UVF10" s="61"/>
      <c r="UVG10" s="61"/>
      <c r="UVH10" s="61"/>
      <c r="UVI10" s="61"/>
      <c r="UVJ10" s="61"/>
      <c r="UVK10" s="61"/>
      <c r="UVL10" s="61"/>
      <c r="UVM10" s="61"/>
      <c r="UVN10" s="61"/>
      <c r="UVO10" s="61"/>
      <c r="UVP10" s="61"/>
      <c r="UVQ10" s="61"/>
      <c r="UVR10" s="61"/>
      <c r="UVS10" s="61"/>
      <c r="UVT10" s="61"/>
      <c r="UVU10" s="61"/>
      <c r="UVV10" s="61"/>
      <c r="UVW10" s="61"/>
      <c r="UVX10" s="61"/>
      <c r="UVY10" s="61"/>
      <c r="UVZ10" s="61"/>
      <c r="UWA10" s="61"/>
      <c r="UWB10" s="61"/>
      <c r="UWC10" s="61"/>
      <c r="UWD10" s="61"/>
      <c r="UWE10" s="61"/>
      <c r="UWF10" s="61"/>
      <c r="UWG10" s="61"/>
      <c r="UWH10" s="61"/>
      <c r="UWI10" s="61"/>
      <c r="UWJ10" s="61"/>
      <c r="UWK10" s="61"/>
      <c r="UWL10" s="61"/>
      <c r="UWM10" s="61"/>
      <c r="UWN10" s="61"/>
      <c r="UWO10" s="61"/>
      <c r="UWP10" s="61"/>
      <c r="UWQ10" s="61"/>
      <c r="UWR10" s="61"/>
      <c r="UWS10" s="61"/>
      <c r="UWT10" s="61"/>
      <c r="UWU10" s="61"/>
      <c r="UWV10" s="61"/>
      <c r="UWW10" s="61"/>
      <c r="UWX10" s="61"/>
      <c r="UWY10" s="61"/>
      <c r="UWZ10" s="61"/>
      <c r="UXA10" s="61"/>
      <c r="UXB10" s="61"/>
      <c r="UXC10" s="61"/>
      <c r="UXD10" s="61"/>
      <c r="UXE10" s="61"/>
      <c r="UXF10" s="61"/>
      <c r="UXG10" s="61"/>
      <c r="UXH10" s="61"/>
      <c r="UXI10" s="61"/>
      <c r="UXJ10" s="61"/>
      <c r="UXK10" s="61"/>
      <c r="UXL10" s="61"/>
      <c r="UXM10" s="61"/>
      <c r="UXN10" s="61"/>
      <c r="UXO10" s="61"/>
      <c r="UXP10" s="61"/>
      <c r="UXQ10" s="61"/>
      <c r="UXR10" s="61"/>
      <c r="UXS10" s="61"/>
      <c r="UXT10" s="61"/>
      <c r="UXU10" s="61"/>
      <c r="UXV10" s="61"/>
      <c r="UXW10" s="61"/>
      <c r="UXX10" s="61"/>
      <c r="UXY10" s="61"/>
      <c r="UXZ10" s="61"/>
      <c r="UYA10" s="61"/>
      <c r="UYB10" s="61"/>
      <c r="UYC10" s="61"/>
      <c r="UYD10" s="61"/>
      <c r="UYE10" s="61"/>
      <c r="UYF10" s="61"/>
      <c r="UYG10" s="61"/>
      <c r="UYH10" s="61"/>
      <c r="UYI10" s="61"/>
      <c r="UYJ10" s="61"/>
      <c r="UYK10" s="61"/>
      <c r="UYL10" s="61"/>
      <c r="UYM10" s="61"/>
      <c r="UYN10" s="61"/>
      <c r="UYO10" s="61"/>
      <c r="UYP10" s="61"/>
      <c r="UYQ10" s="61"/>
      <c r="UYR10" s="61"/>
      <c r="UYS10" s="61"/>
      <c r="UYT10" s="61"/>
      <c r="UYU10" s="61"/>
      <c r="UYV10" s="61"/>
      <c r="UYW10" s="61"/>
      <c r="UYX10" s="61"/>
      <c r="UYY10" s="61"/>
      <c r="UYZ10" s="61"/>
      <c r="UZA10" s="61"/>
      <c r="UZB10" s="61"/>
      <c r="UZC10" s="61"/>
      <c r="UZD10" s="61"/>
      <c r="UZE10" s="61"/>
      <c r="UZF10" s="61"/>
      <c r="UZG10" s="61"/>
      <c r="UZH10" s="61"/>
      <c r="UZI10" s="61"/>
      <c r="UZJ10" s="61"/>
      <c r="UZK10" s="61"/>
      <c r="UZL10" s="61"/>
      <c r="UZM10" s="61"/>
      <c r="UZN10" s="61"/>
      <c r="UZO10" s="61"/>
      <c r="UZP10" s="61"/>
      <c r="UZQ10" s="61"/>
      <c r="UZR10" s="61"/>
      <c r="UZS10" s="61"/>
      <c r="UZT10" s="61"/>
      <c r="UZU10" s="61"/>
      <c r="UZV10" s="61"/>
      <c r="UZW10" s="61"/>
      <c r="UZX10" s="61"/>
      <c r="UZY10" s="61"/>
      <c r="UZZ10" s="61"/>
      <c r="VAA10" s="61"/>
      <c r="VAB10" s="61"/>
      <c r="VAC10" s="61"/>
      <c r="VAD10" s="61"/>
      <c r="VAE10" s="61"/>
      <c r="VAF10" s="61"/>
      <c r="VAG10" s="61"/>
      <c r="VAH10" s="61"/>
      <c r="VAI10" s="61"/>
      <c r="VAJ10" s="61"/>
      <c r="VAK10" s="61"/>
      <c r="VAL10" s="61"/>
      <c r="VAM10" s="61"/>
      <c r="VAN10" s="61"/>
      <c r="VAO10" s="61"/>
      <c r="VAP10" s="61"/>
      <c r="VAQ10" s="61"/>
      <c r="VAR10" s="61"/>
      <c r="VAS10" s="61"/>
      <c r="VAT10" s="61"/>
      <c r="VAU10" s="61"/>
      <c r="VAV10" s="61"/>
      <c r="VAW10" s="61"/>
      <c r="VAX10" s="61"/>
      <c r="VAY10" s="61"/>
      <c r="VAZ10" s="61"/>
      <c r="VBA10" s="61"/>
      <c r="VBB10" s="61"/>
      <c r="VBC10" s="61"/>
      <c r="VBD10" s="61"/>
      <c r="VBE10" s="61"/>
      <c r="VBF10" s="61"/>
      <c r="VBG10" s="61"/>
      <c r="VBH10" s="61"/>
      <c r="VBI10" s="61"/>
      <c r="VBJ10" s="61"/>
      <c r="VBK10" s="61"/>
      <c r="VBL10" s="61"/>
      <c r="VBM10" s="61"/>
      <c r="VBN10" s="61"/>
      <c r="VBO10" s="61"/>
      <c r="VBP10" s="61"/>
      <c r="VBQ10" s="61"/>
      <c r="VBR10" s="61"/>
      <c r="VBS10" s="61"/>
      <c r="VBT10" s="61"/>
      <c r="VBU10" s="61"/>
      <c r="VBV10" s="61"/>
      <c r="VBW10" s="61"/>
      <c r="VBX10" s="61"/>
      <c r="VBY10" s="61"/>
      <c r="VBZ10" s="61"/>
      <c r="VCA10" s="61"/>
      <c r="VCB10" s="61"/>
      <c r="VCC10" s="61"/>
      <c r="VCD10" s="61"/>
      <c r="VCE10" s="61"/>
      <c r="VCF10" s="61"/>
      <c r="VCG10" s="61"/>
      <c r="VCH10" s="61"/>
      <c r="VCI10" s="61"/>
      <c r="VCJ10" s="61"/>
      <c r="VCK10" s="61"/>
      <c r="VCL10" s="61"/>
      <c r="VCM10" s="61"/>
      <c r="VCN10" s="61"/>
      <c r="VCO10" s="61"/>
      <c r="VCP10" s="61"/>
      <c r="VCQ10" s="61"/>
      <c r="VCR10" s="61"/>
      <c r="VCS10" s="61"/>
      <c r="VCT10" s="61"/>
      <c r="VCU10" s="61"/>
      <c r="VCV10" s="61"/>
      <c r="VCW10" s="61"/>
      <c r="VCX10" s="61"/>
      <c r="VCY10" s="61"/>
      <c r="VCZ10" s="61"/>
      <c r="VDA10" s="61"/>
      <c r="VDB10" s="61"/>
      <c r="VDC10" s="61"/>
      <c r="VDD10" s="61"/>
      <c r="VDE10" s="61"/>
      <c r="VDF10" s="61"/>
      <c r="VDG10" s="61"/>
      <c r="VDH10" s="61"/>
      <c r="VDI10" s="61"/>
      <c r="VDJ10" s="61"/>
      <c r="VDK10" s="61"/>
      <c r="VDL10" s="61"/>
      <c r="VDM10" s="61"/>
      <c r="VDN10" s="61"/>
      <c r="VDO10" s="61"/>
      <c r="VDP10" s="61"/>
      <c r="VDQ10" s="61"/>
      <c r="VDR10" s="61"/>
      <c r="VDS10" s="61"/>
      <c r="VDT10" s="61"/>
      <c r="VDU10" s="61"/>
      <c r="VDV10" s="61"/>
      <c r="VDW10" s="61"/>
      <c r="VDX10" s="61"/>
      <c r="VDY10" s="61"/>
      <c r="VDZ10" s="61"/>
      <c r="VEA10" s="61"/>
      <c r="VEB10" s="61"/>
      <c r="VEC10" s="61"/>
      <c r="VED10" s="61"/>
      <c r="VEE10" s="61"/>
      <c r="VEF10" s="61"/>
      <c r="VEG10" s="61"/>
      <c r="VEH10" s="61"/>
      <c r="VEI10" s="61"/>
      <c r="VEJ10" s="61"/>
      <c r="VEK10" s="61"/>
      <c r="VEL10" s="61"/>
      <c r="VEM10" s="61"/>
      <c r="VEN10" s="61"/>
      <c r="VEO10" s="61"/>
      <c r="VEP10" s="61"/>
      <c r="VEQ10" s="61"/>
      <c r="VER10" s="61"/>
      <c r="VES10" s="61"/>
      <c r="VET10" s="61"/>
      <c r="VEU10" s="61"/>
      <c r="VEV10" s="61"/>
      <c r="VEW10" s="61"/>
      <c r="VEX10" s="61"/>
      <c r="VEY10" s="61"/>
      <c r="VEZ10" s="61"/>
      <c r="VFA10" s="61"/>
      <c r="VFB10" s="61"/>
      <c r="VFC10" s="61"/>
      <c r="VFD10" s="61"/>
      <c r="VFE10" s="61"/>
      <c r="VFF10" s="61"/>
      <c r="VFG10" s="61"/>
      <c r="VFH10" s="61"/>
      <c r="VFI10" s="61"/>
      <c r="VFJ10" s="61"/>
      <c r="VFK10" s="61"/>
      <c r="VFL10" s="61"/>
      <c r="VFM10" s="61"/>
      <c r="VFN10" s="61"/>
      <c r="VFO10" s="61"/>
      <c r="VFP10" s="61"/>
      <c r="VFQ10" s="61"/>
      <c r="VFR10" s="61"/>
      <c r="VFS10" s="61"/>
      <c r="VFT10" s="61"/>
      <c r="VFU10" s="61"/>
      <c r="VFV10" s="61"/>
      <c r="VFW10" s="61"/>
      <c r="VFX10" s="61"/>
      <c r="VFY10" s="61"/>
      <c r="VFZ10" s="61"/>
      <c r="VGA10" s="61"/>
      <c r="VGB10" s="61"/>
      <c r="VGC10" s="61"/>
      <c r="VGD10" s="61"/>
      <c r="VGE10" s="61"/>
      <c r="VGF10" s="61"/>
      <c r="VGG10" s="61"/>
      <c r="VGH10" s="61"/>
      <c r="VGI10" s="61"/>
      <c r="VGJ10" s="61"/>
      <c r="VGK10" s="61"/>
      <c r="VGL10" s="61"/>
      <c r="VGM10" s="61"/>
      <c r="VGN10" s="61"/>
      <c r="VGO10" s="61"/>
      <c r="VGP10" s="61"/>
      <c r="VGQ10" s="61"/>
      <c r="VGR10" s="61"/>
      <c r="VGS10" s="61"/>
      <c r="VGT10" s="61"/>
      <c r="VGU10" s="61"/>
      <c r="VGV10" s="61"/>
      <c r="VGW10" s="61"/>
      <c r="VGX10" s="61"/>
      <c r="VGY10" s="61"/>
      <c r="VGZ10" s="61"/>
      <c r="VHA10" s="61"/>
      <c r="VHB10" s="61"/>
      <c r="VHC10" s="61"/>
      <c r="VHD10" s="61"/>
      <c r="VHE10" s="61"/>
      <c r="VHF10" s="61"/>
      <c r="VHG10" s="61"/>
      <c r="VHH10" s="61"/>
      <c r="VHI10" s="61"/>
      <c r="VHJ10" s="61"/>
      <c r="VHK10" s="61"/>
      <c r="VHL10" s="61"/>
      <c r="VHM10" s="61"/>
      <c r="VHN10" s="61"/>
      <c r="VHO10" s="61"/>
      <c r="VHP10" s="61"/>
      <c r="VHQ10" s="61"/>
      <c r="VHR10" s="61"/>
      <c r="VHS10" s="61"/>
      <c r="VHT10" s="61"/>
      <c r="VHU10" s="61"/>
      <c r="VHV10" s="61"/>
      <c r="VHW10" s="61"/>
      <c r="VHX10" s="61"/>
      <c r="VHY10" s="61"/>
      <c r="VHZ10" s="61"/>
      <c r="VIA10" s="61"/>
      <c r="VIB10" s="61"/>
      <c r="VIC10" s="61"/>
      <c r="VID10" s="61"/>
      <c r="VIE10" s="61"/>
      <c r="VIF10" s="61"/>
      <c r="VIG10" s="61"/>
      <c r="VIH10" s="61"/>
      <c r="VII10" s="61"/>
      <c r="VIJ10" s="61"/>
      <c r="VIK10" s="61"/>
      <c r="VIL10" s="61"/>
      <c r="VIM10" s="61"/>
      <c r="VIN10" s="61"/>
      <c r="VIO10" s="61"/>
      <c r="VIP10" s="61"/>
      <c r="VIQ10" s="61"/>
      <c r="VIR10" s="61"/>
      <c r="VIS10" s="61"/>
      <c r="VIT10" s="61"/>
      <c r="VIU10" s="61"/>
      <c r="VIV10" s="61"/>
      <c r="VIW10" s="61"/>
      <c r="VIX10" s="61"/>
      <c r="VIY10" s="61"/>
      <c r="VIZ10" s="61"/>
      <c r="VJA10" s="61"/>
      <c r="VJB10" s="61"/>
      <c r="VJC10" s="61"/>
      <c r="VJD10" s="61"/>
      <c r="VJE10" s="61"/>
      <c r="VJF10" s="61"/>
      <c r="VJG10" s="61"/>
      <c r="VJH10" s="61"/>
      <c r="VJI10" s="61"/>
      <c r="VJJ10" s="61"/>
      <c r="VJK10" s="61"/>
      <c r="VJL10" s="61"/>
      <c r="VJM10" s="61"/>
      <c r="VJN10" s="61"/>
      <c r="VJO10" s="61"/>
      <c r="VJP10" s="61"/>
      <c r="VJQ10" s="61"/>
      <c r="VJR10" s="61"/>
      <c r="VJS10" s="61"/>
      <c r="VJT10" s="61"/>
      <c r="VJU10" s="61"/>
      <c r="VJV10" s="61"/>
      <c r="VJW10" s="61"/>
      <c r="VJX10" s="61"/>
      <c r="VJY10" s="61"/>
      <c r="VJZ10" s="61"/>
      <c r="VKA10" s="61"/>
      <c r="VKB10" s="61"/>
      <c r="VKC10" s="61"/>
      <c r="VKD10" s="61"/>
      <c r="VKE10" s="61"/>
      <c r="VKF10" s="61"/>
      <c r="VKG10" s="61"/>
      <c r="VKH10" s="61"/>
      <c r="VKI10" s="61"/>
      <c r="VKJ10" s="61"/>
      <c r="VKK10" s="61"/>
      <c r="VKL10" s="61"/>
      <c r="VKM10" s="61"/>
      <c r="VKN10" s="61"/>
      <c r="VKO10" s="61"/>
      <c r="VKP10" s="61"/>
      <c r="VKQ10" s="61"/>
      <c r="VKR10" s="61"/>
      <c r="VKS10" s="61"/>
      <c r="VKT10" s="61"/>
      <c r="VKU10" s="61"/>
      <c r="VKV10" s="61"/>
      <c r="VKW10" s="61"/>
      <c r="VKX10" s="61"/>
      <c r="VKY10" s="61"/>
      <c r="VKZ10" s="61"/>
      <c r="VLA10" s="61"/>
      <c r="VLB10" s="61"/>
      <c r="VLC10" s="61"/>
      <c r="VLD10" s="61"/>
      <c r="VLE10" s="61"/>
      <c r="VLF10" s="61"/>
      <c r="VLG10" s="61"/>
      <c r="VLH10" s="61"/>
      <c r="VLI10" s="61"/>
      <c r="VLJ10" s="61"/>
      <c r="VLK10" s="61"/>
      <c r="VLL10" s="61"/>
      <c r="VLM10" s="61"/>
      <c r="VLN10" s="61"/>
      <c r="VLO10" s="61"/>
      <c r="VLP10" s="61"/>
      <c r="VLQ10" s="61"/>
      <c r="VLR10" s="61"/>
      <c r="VLS10" s="61"/>
      <c r="VLT10" s="61"/>
      <c r="VLU10" s="61"/>
      <c r="VLV10" s="61"/>
      <c r="VLW10" s="61"/>
      <c r="VLX10" s="61"/>
      <c r="VLY10" s="61"/>
      <c r="VLZ10" s="61"/>
      <c r="VMA10" s="61"/>
      <c r="VMB10" s="61"/>
      <c r="VMC10" s="61"/>
      <c r="VMD10" s="61"/>
      <c r="VME10" s="61"/>
      <c r="VMF10" s="61"/>
      <c r="VMG10" s="61"/>
      <c r="VMH10" s="61"/>
      <c r="VMI10" s="61"/>
      <c r="VMJ10" s="61"/>
      <c r="VMK10" s="61"/>
      <c r="VML10" s="61"/>
      <c r="VMM10" s="61"/>
      <c r="VMN10" s="61"/>
      <c r="VMO10" s="61"/>
      <c r="VMP10" s="61"/>
      <c r="VMQ10" s="61"/>
      <c r="VMR10" s="61"/>
      <c r="VMS10" s="61"/>
      <c r="VMT10" s="61"/>
      <c r="VMU10" s="61"/>
      <c r="VMV10" s="61"/>
      <c r="VMW10" s="61"/>
      <c r="VMX10" s="61"/>
      <c r="VMY10" s="61"/>
      <c r="VMZ10" s="61"/>
      <c r="VNA10" s="61"/>
      <c r="VNB10" s="61"/>
      <c r="VNC10" s="61"/>
      <c r="VND10" s="61"/>
      <c r="VNE10" s="61"/>
      <c r="VNF10" s="61"/>
      <c r="VNG10" s="61"/>
      <c r="VNH10" s="61"/>
      <c r="VNI10" s="61"/>
      <c r="VNJ10" s="61"/>
      <c r="VNK10" s="61"/>
      <c r="VNL10" s="61"/>
      <c r="VNM10" s="61"/>
      <c r="VNN10" s="61"/>
      <c r="VNO10" s="61"/>
      <c r="VNP10" s="61"/>
      <c r="VNQ10" s="61"/>
      <c r="VNR10" s="61"/>
      <c r="VNS10" s="61"/>
      <c r="VNT10" s="61"/>
      <c r="VNU10" s="61"/>
      <c r="VNV10" s="61"/>
      <c r="VNW10" s="61"/>
      <c r="VNX10" s="61"/>
      <c r="VNY10" s="61"/>
      <c r="VNZ10" s="61"/>
      <c r="VOA10" s="61"/>
      <c r="VOB10" s="61"/>
      <c r="VOC10" s="61"/>
      <c r="VOD10" s="61"/>
      <c r="VOE10" s="61"/>
      <c r="VOF10" s="61"/>
      <c r="VOG10" s="61"/>
      <c r="VOH10" s="61"/>
      <c r="VOI10" s="61"/>
      <c r="VOJ10" s="61"/>
      <c r="VOK10" s="61"/>
      <c r="VOL10" s="61"/>
      <c r="VOM10" s="61"/>
      <c r="VON10" s="61"/>
      <c r="VOO10" s="61"/>
      <c r="VOP10" s="61"/>
      <c r="VOQ10" s="61"/>
      <c r="VOR10" s="61"/>
      <c r="VOS10" s="61"/>
      <c r="VOT10" s="61"/>
      <c r="VOU10" s="61"/>
      <c r="VOV10" s="61"/>
      <c r="VOW10" s="61"/>
      <c r="VOX10" s="61"/>
      <c r="VOY10" s="61"/>
      <c r="VOZ10" s="61"/>
      <c r="VPA10" s="61"/>
      <c r="VPB10" s="61"/>
      <c r="VPC10" s="61"/>
      <c r="VPD10" s="61"/>
      <c r="VPE10" s="61"/>
      <c r="VPF10" s="61"/>
      <c r="VPG10" s="61"/>
      <c r="VPH10" s="61"/>
      <c r="VPI10" s="61"/>
      <c r="VPJ10" s="61"/>
      <c r="VPK10" s="61"/>
      <c r="VPL10" s="61"/>
      <c r="VPM10" s="61"/>
      <c r="VPN10" s="61"/>
      <c r="VPO10" s="61"/>
      <c r="VPP10" s="61"/>
      <c r="VPQ10" s="61"/>
      <c r="VPR10" s="61"/>
      <c r="VPS10" s="61"/>
      <c r="VPT10" s="61"/>
      <c r="VPU10" s="61"/>
      <c r="VPV10" s="61"/>
      <c r="VPW10" s="61"/>
      <c r="VPX10" s="61"/>
      <c r="VPY10" s="61"/>
      <c r="VPZ10" s="61"/>
      <c r="VQA10" s="61"/>
      <c r="VQB10" s="61"/>
      <c r="VQC10" s="61"/>
      <c r="VQD10" s="61"/>
      <c r="VQE10" s="61"/>
      <c r="VQF10" s="61"/>
      <c r="VQG10" s="61"/>
      <c r="VQH10" s="61"/>
      <c r="VQI10" s="61"/>
      <c r="VQJ10" s="61"/>
      <c r="VQK10" s="61"/>
      <c r="VQL10" s="61"/>
      <c r="VQM10" s="61"/>
      <c r="VQN10" s="61"/>
      <c r="VQO10" s="61"/>
      <c r="VQP10" s="61"/>
      <c r="VQQ10" s="61"/>
      <c r="VQR10" s="61"/>
      <c r="VQS10" s="61"/>
      <c r="VQT10" s="61"/>
      <c r="VQU10" s="61"/>
      <c r="VQV10" s="61"/>
      <c r="VQW10" s="61"/>
      <c r="VQX10" s="61"/>
      <c r="VQY10" s="61"/>
      <c r="VQZ10" s="61"/>
      <c r="VRA10" s="61"/>
      <c r="VRB10" s="61"/>
      <c r="VRC10" s="61"/>
      <c r="VRD10" s="61"/>
      <c r="VRE10" s="61"/>
      <c r="VRF10" s="61"/>
      <c r="VRG10" s="61"/>
      <c r="VRH10" s="61"/>
      <c r="VRI10" s="61"/>
      <c r="VRJ10" s="61"/>
      <c r="VRK10" s="61"/>
      <c r="VRL10" s="61"/>
      <c r="VRM10" s="61"/>
      <c r="VRN10" s="61"/>
      <c r="VRO10" s="61"/>
      <c r="VRP10" s="61"/>
      <c r="VRQ10" s="61"/>
      <c r="VRR10" s="61"/>
      <c r="VRS10" s="61"/>
      <c r="VRT10" s="61"/>
      <c r="VRU10" s="61"/>
      <c r="VRV10" s="61"/>
      <c r="VRW10" s="61"/>
      <c r="VRX10" s="61"/>
      <c r="VRY10" s="61"/>
      <c r="VRZ10" s="61"/>
      <c r="VSA10" s="61"/>
      <c r="VSB10" s="61"/>
      <c r="VSC10" s="61"/>
      <c r="VSD10" s="61"/>
      <c r="VSE10" s="61"/>
      <c r="VSF10" s="61"/>
      <c r="VSG10" s="61"/>
      <c r="VSH10" s="61"/>
      <c r="VSI10" s="61"/>
      <c r="VSJ10" s="61"/>
      <c r="VSK10" s="61"/>
      <c r="VSL10" s="61"/>
      <c r="VSM10" s="61"/>
      <c r="VSN10" s="61"/>
      <c r="VSO10" s="61"/>
      <c r="VSP10" s="61"/>
      <c r="VSQ10" s="61"/>
      <c r="VSR10" s="61"/>
      <c r="VSS10" s="61"/>
      <c r="VST10" s="61"/>
      <c r="VSU10" s="61"/>
      <c r="VSV10" s="61"/>
      <c r="VSW10" s="61"/>
      <c r="VSX10" s="61"/>
      <c r="VSY10" s="61"/>
      <c r="VSZ10" s="61"/>
      <c r="VTA10" s="61"/>
      <c r="VTB10" s="61"/>
      <c r="VTC10" s="61"/>
      <c r="VTD10" s="61"/>
      <c r="VTE10" s="61"/>
      <c r="VTF10" s="61"/>
      <c r="VTG10" s="61"/>
      <c r="VTH10" s="61"/>
      <c r="VTI10" s="61"/>
      <c r="VTJ10" s="61"/>
      <c r="VTK10" s="61"/>
      <c r="VTL10" s="61"/>
      <c r="VTM10" s="61"/>
      <c r="VTN10" s="61"/>
      <c r="VTO10" s="61"/>
      <c r="VTP10" s="61"/>
      <c r="VTQ10" s="61"/>
      <c r="VTR10" s="61"/>
      <c r="VTS10" s="61"/>
      <c r="VTT10" s="61"/>
      <c r="VTU10" s="61"/>
      <c r="VTV10" s="61"/>
      <c r="VTW10" s="61"/>
      <c r="VTX10" s="61"/>
      <c r="VTY10" s="61"/>
      <c r="VTZ10" s="61"/>
      <c r="VUA10" s="61"/>
      <c r="VUB10" s="61"/>
      <c r="VUC10" s="61"/>
      <c r="VUD10" s="61"/>
      <c r="VUE10" s="61"/>
      <c r="VUF10" s="61"/>
      <c r="VUG10" s="61"/>
      <c r="VUH10" s="61"/>
      <c r="VUI10" s="61"/>
      <c r="VUJ10" s="61"/>
      <c r="VUK10" s="61"/>
      <c r="VUL10" s="61"/>
      <c r="VUM10" s="61"/>
      <c r="VUN10" s="61"/>
      <c r="VUO10" s="61"/>
      <c r="VUP10" s="61"/>
      <c r="VUQ10" s="61"/>
      <c r="VUR10" s="61"/>
      <c r="VUS10" s="61"/>
      <c r="VUT10" s="61"/>
      <c r="VUU10" s="61"/>
      <c r="VUV10" s="61"/>
      <c r="VUW10" s="61"/>
      <c r="VUX10" s="61"/>
      <c r="VUY10" s="61"/>
      <c r="VUZ10" s="61"/>
      <c r="VVA10" s="61"/>
      <c r="VVB10" s="61"/>
      <c r="VVC10" s="61"/>
      <c r="VVD10" s="61"/>
      <c r="VVE10" s="61"/>
      <c r="VVF10" s="61"/>
      <c r="VVG10" s="61"/>
      <c r="VVH10" s="61"/>
      <c r="VVI10" s="61"/>
      <c r="VVJ10" s="61"/>
      <c r="VVK10" s="61"/>
      <c r="VVL10" s="61"/>
      <c r="VVM10" s="61"/>
      <c r="VVN10" s="61"/>
      <c r="VVO10" s="61"/>
      <c r="VVP10" s="61"/>
      <c r="VVQ10" s="61"/>
      <c r="VVR10" s="61"/>
      <c r="VVS10" s="61"/>
      <c r="VVT10" s="61"/>
      <c r="VVU10" s="61"/>
      <c r="VVV10" s="61"/>
      <c r="VVW10" s="61"/>
      <c r="VVX10" s="61"/>
      <c r="VVY10" s="61"/>
      <c r="VVZ10" s="61"/>
      <c r="VWA10" s="61"/>
      <c r="VWB10" s="61"/>
      <c r="VWC10" s="61"/>
      <c r="VWD10" s="61"/>
      <c r="VWE10" s="61"/>
      <c r="VWF10" s="61"/>
      <c r="VWG10" s="61"/>
      <c r="VWH10" s="61"/>
      <c r="VWI10" s="61"/>
      <c r="VWJ10" s="61"/>
      <c r="VWK10" s="61"/>
      <c r="VWL10" s="61"/>
      <c r="VWM10" s="61"/>
      <c r="VWN10" s="61"/>
      <c r="VWO10" s="61"/>
      <c r="VWP10" s="61"/>
      <c r="VWQ10" s="61"/>
      <c r="VWR10" s="61"/>
      <c r="VWS10" s="61"/>
      <c r="VWT10" s="61"/>
      <c r="VWU10" s="61"/>
      <c r="VWV10" s="61"/>
      <c r="VWW10" s="61"/>
      <c r="VWX10" s="61"/>
      <c r="VWY10" s="61"/>
      <c r="VWZ10" s="61"/>
      <c r="VXA10" s="61"/>
      <c r="VXB10" s="61"/>
      <c r="VXC10" s="61"/>
      <c r="VXD10" s="61"/>
      <c r="VXE10" s="61"/>
      <c r="VXF10" s="61"/>
      <c r="VXG10" s="61"/>
      <c r="VXH10" s="61"/>
      <c r="VXI10" s="61"/>
      <c r="VXJ10" s="61"/>
      <c r="VXK10" s="61"/>
      <c r="VXL10" s="61"/>
      <c r="VXM10" s="61"/>
      <c r="VXN10" s="61"/>
      <c r="VXO10" s="61"/>
      <c r="VXP10" s="61"/>
      <c r="VXQ10" s="61"/>
      <c r="VXR10" s="61"/>
      <c r="VXS10" s="61"/>
      <c r="VXT10" s="61"/>
      <c r="VXU10" s="61"/>
      <c r="VXV10" s="61"/>
      <c r="VXW10" s="61"/>
      <c r="VXX10" s="61"/>
      <c r="VXY10" s="61"/>
      <c r="VXZ10" s="61"/>
      <c r="VYA10" s="61"/>
      <c r="VYB10" s="61"/>
      <c r="VYC10" s="61"/>
      <c r="VYD10" s="61"/>
      <c r="VYE10" s="61"/>
      <c r="VYF10" s="61"/>
      <c r="VYG10" s="61"/>
      <c r="VYH10" s="61"/>
      <c r="VYI10" s="61"/>
      <c r="VYJ10" s="61"/>
      <c r="VYK10" s="61"/>
      <c r="VYL10" s="61"/>
      <c r="VYM10" s="61"/>
      <c r="VYN10" s="61"/>
      <c r="VYO10" s="61"/>
      <c r="VYP10" s="61"/>
      <c r="VYQ10" s="61"/>
      <c r="VYR10" s="61"/>
      <c r="VYS10" s="61"/>
      <c r="VYT10" s="61"/>
      <c r="VYU10" s="61"/>
      <c r="VYV10" s="61"/>
      <c r="VYW10" s="61"/>
      <c r="VYX10" s="61"/>
      <c r="VYY10" s="61"/>
      <c r="VYZ10" s="61"/>
      <c r="VZA10" s="61"/>
      <c r="VZB10" s="61"/>
      <c r="VZC10" s="61"/>
      <c r="VZD10" s="61"/>
      <c r="VZE10" s="61"/>
      <c r="VZF10" s="61"/>
      <c r="VZG10" s="61"/>
      <c r="VZH10" s="61"/>
      <c r="VZI10" s="61"/>
      <c r="VZJ10" s="61"/>
      <c r="VZK10" s="61"/>
      <c r="VZL10" s="61"/>
      <c r="VZM10" s="61"/>
      <c r="VZN10" s="61"/>
      <c r="VZO10" s="61"/>
      <c r="VZP10" s="61"/>
      <c r="VZQ10" s="61"/>
      <c r="VZR10" s="61"/>
      <c r="VZS10" s="61"/>
      <c r="VZT10" s="61"/>
      <c r="VZU10" s="61"/>
      <c r="VZV10" s="61"/>
      <c r="VZW10" s="61"/>
      <c r="VZX10" s="61"/>
      <c r="VZY10" s="61"/>
      <c r="VZZ10" s="61"/>
      <c r="WAA10" s="61"/>
      <c r="WAB10" s="61"/>
      <c r="WAC10" s="61"/>
      <c r="WAD10" s="61"/>
      <c r="WAE10" s="61"/>
      <c r="WAF10" s="61"/>
      <c r="WAG10" s="61"/>
      <c r="WAH10" s="61"/>
      <c r="WAI10" s="61"/>
      <c r="WAJ10" s="61"/>
      <c r="WAK10" s="61"/>
      <c r="WAL10" s="61"/>
      <c r="WAM10" s="61"/>
      <c r="WAN10" s="61"/>
      <c r="WAO10" s="61"/>
      <c r="WAP10" s="61"/>
      <c r="WAQ10" s="61"/>
      <c r="WAR10" s="61"/>
      <c r="WAS10" s="61"/>
      <c r="WAT10" s="61"/>
      <c r="WAU10" s="61"/>
      <c r="WAV10" s="61"/>
      <c r="WAW10" s="61"/>
      <c r="WAX10" s="61"/>
      <c r="WAY10" s="61"/>
      <c r="WAZ10" s="61"/>
      <c r="WBA10" s="61"/>
      <c r="WBB10" s="61"/>
      <c r="WBC10" s="61"/>
      <c r="WBD10" s="61"/>
      <c r="WBE10" s="61"/>
      <c r="WBF10" s="61"/>
      <c r="WBG10" s="61"/>
      <c r="WBH10" s="61"/>
      <c r="WBI10" s="61"/>
      <c r="WBJ10" s="61"/>
      <c r="WBK10" s="61"/>
      <c r="WBL10" s="61"/>
      <c r="WBM10" s="61"/>
      <c r="WBN10" s="61"/>
      <c r="WBO10" s="61"/>
      <c r="WBP10" s="61"/>
      <c r="WBQ10" s="61"/>
      <c r="WBR10" s="61"/>
      <c r="WBS10" s="61"/>
      <c r="WBT10" s="61"/>
      <c r="WBU10" s="61"/>
      <c r="WBV10" s="61"/>
      <c r="WBW10" s="61"/>
      <c r="WBX10" s="61"/>
      <c r="WBY10" s="61"/>
      <c r="WBZ10" s="61"/>
      <c r="WCA10" s="61"/>
      <c r="WCB10" s="61"/>
      <c r="WCC10" s="61"/>
      <c r="WCD10" s="61"/>
      <c r="WCE10" s="61"/>
      <c r="WCF10" s="61"/>
      <c r="WCG10" s="61"/>
      <c r="WCH10" s="61"/>
      <c r="WCI10" s="61"/>
      <c r="WCJ10" s="61"/>
      <c r="WCK10" s="61"/>
      <c r="WCL10" s="61"/>
      <c r="WCM10" s="61"/>
      <c r="WCN10" s="61"/>
      <c r="WCO10" s="61"/>
      <c r="WCP10" s="61"/>
      <c r="WCQ10" s="61"/>
      <c r="WCR10" s="61"/>
      <c r="WCS10" s="61"/>
      <c r="WCT10" s="61"/>
      <c r="WCU10" s="61"/>
      <c r="WCV10" s="61"/>
      <c r="WCW10" s="61"/>
      <c r="WCX10" s="61"/>
      <c r="WCY10" s="61"/>
      <c r="WCZ10" s="61"/>
      <c r="WDA10" s="61"/>
      <c r="WDB10" s="61"/>
      <c r="WDC10" s="61"/>
      <c r="WDD10" s="61"/>
      <c r="WDE10" s="61"/>
      <c r="WDF10" s="61"/>
      <c r="WDG10" s="61"/>
      <c r="WDH10" s="61"/>
      <c r="WDI10" s="61"/>
      <c r="WDJ10" s="61"/>
      <c r="WDK10" s="61"/>
      <c r="WDL10" s="61"/>
      <c r="WDM10" s="61"/>
      <c r="WDN10" s="61"/>
      <c r="WDO10" s="61"/>
      <c r="WDP10" s="61"/>
      <c r="WDQ10" s="61"/>
      <c r="WDR10" s="61"/>
      <c r="WDS10" s="61"/>
      <c r="WDT10" s="61"/>
      <c r="WDU10" s="61"/>
      <c r="WDV10" s="61"/>
      <c r="WDW10" s="61"/>
      <c r="WDX10" s="61"/>
      <c r="WDY10" s="61"/>
      <c r="WDZ10" s="61"/>
      <c r="WEA10" s="61"/>
      <c r="WEB10" s="61"/>
      <c r="WEC10" s="61"/>
      <c r="WED10" s="61"/>
      <c r="WEE10" s="61"/>
      <c r="WEF10" s="61"/>
      <c r="WEG10" s="61"/>
      <c r="WEH10" s="61"/>
      <c r="WEI10" s="61"/>
      <c r="WEJ10" s="61"/>
      <c r="WEK10" s="61"/>
      <c r="WEL10" s="61"/>
      <c r="WEM10" s="61"/>
      <c r="WEN10" s="61"/>
      <c r="WEO10" s="61"/>
      <c r="WEP10" s="61"/>
      <c r="WEQ10" s="61"/>
      <c r="WER10" s="61"/>
      <c r="WES10" s="61"/>
      <c r="WET10" s="61"/>
      <c r="WEU10" s="61"/>
      <c r="WEV10" s="61"/>
      <c r="WEW10" s="61"/>
      <c r="WEX10" s="61"/>
      <c r="WEY10" s="61"/>
      <c r="WEZ10" s="61"/>
      <c r="WFA10" s="61"/>
      <c r="WFB10" s="61"/>
      <c r="WFC10" s="61"/>
      <c r="WFD10" s="61"/>
      <c r="WFE10" s="61"/>
      <c r="WFF10" s="61"/>
      <c r="WFG10" s="61"/>
      <c r="WFH10" s="61"/>
      <c r="WFI10" s="61"/>
      <c r="WFJ10" s="61"/>
      <c r="WFK10" s="61"/>
      <c r="WFL10" s="61"/>
      <c r="WFM10" s="61"/>
      <c r="WFN10" s="61"/>
      <c r="WFO10" s="61"/>
      <c r="WFP10" s="61"/>
      <c r="WFQ10" s="61"/>
      <c r="WFR10" s="61"/>
      <c r="WFS10" s="61"/>
      <c r="WFT10" s="61"/>
      <c r="WFU10" s="61"/>
      <c r="WFV10" s="61"/>
      <c r="WFW10" s="61"/>
      <c r="WFX10" s="61"/>
      <c r="WFY10" s="61"/>
      <c r="WFZ10" s="61"/>
      <c r="WGA10" s="61"/>
      <c r="WGB10" s="61"/>
      <c r="WGC10" s="61"/>
      <c r="WGD10" s="61"/>
      <c r="WGE10" s="61"/>
      <c r="WGF10" s="61"/>
      <c r="WGG10" s="61"/>
      <c r="WGH10" s="61"/>
      <c r="WGI10" s="61"/>
      <c r="WGJ10" s="61"/>
      <c r="WGK10" s="61"/>
      <c r="WGL10" s="61"/>
      <c r="WGM10" s="61"/>
      <c r="WGN10" s="61"/>
      <c r="WGO10" s="61"/>
      <c r="WGP10" s="61"/>
      <c r="WGQ10" s="61"/>
      <c r="WGR10" s="61"/>
      <c r="WGS10" s="61"/>
      <c r="WGT10" s="61"/>
      <c r="WGU10" s="61"/>
      <c r="WGV10" s="61"/>
      <c r="WGW10" s="61"/>
      <c r="WGX10" s="61"/>
      <c r="WGY10" s="61"/>
      <c r="WGZ10" s="61"/>
      <c r="WHA10" s="61"/>
      <c r="WHB10" s="61"/>
      <c r="WHC10" s="61"/>
      <c r="WHD10" s="61"/>
      <c r="WHE10" s="61"/>
      <c r="WHF10" s="61"/>
      <c r="WHG10" s="61"/>
      <c r="WHH10" s="61"/>
      <c r="WHI10" s="61"/>
      <c r="WHJ10" s="61"/>
      <c r="WHK10" s="61"/>
      <c r="WHL10" s="61"/>
      <c r="WHM10" s="61"/>
      <c r="WHN10" s="61"/>
      <c r="WHO10" s="61"/>
      <c r="WHP10" s="61"/>
      <c r="WHQ10" s="61"/>
      <c r="WHR10" s="61"/>
      <c r="WHS10" s="61"/>
      <c r="WHT10" s="61"/>
      <c r="WHU10" s="61"/>
      <c r="WHV10" s="61"/>
      <c r="WHW10" s="61"/>
      <c r="WHX10" s="61"/>
      <c r="WHY10" s="61"/>
      <c r="WHZ10" s="61"/>
      <c r="WIA10" s="61"/>
      <c r="WIB10" s="61"/>
      <c r="WIC10" s="61"/>
      <c r="WID10" s="61"/>
      <c r="WIE10" s="61"/>
      <c r="WIF10" s="61"/>
      <c r="WIG10" s="61"/>
      <c r="WIH10" s="61"/>
      <c r="WII10" s="61"/>
      <c r="WIJ10" s="61"/>
      <c r="WIK10" s="61"/>
      <c r="WIL10" s="61"/>
      <c r="WIM10" s="61"/>
      <c r="WIN10" s="61"/>
      <c r="WIO10" s="61"/>
      <c r="WIP10" s="61"/>
      <c r="WIQ10" s="61"/>
      <c r="WIR10" s="61"/>
      <c r="WIS10" s="61"/>
      <c r="WIT10" s="61"/>
      <c r="WIU10" s="61"/>
      <c r="WIV10" s="61"/>
      <c r="WIW10" s="61"/>
      <c r="WIX10" s="61"/>
      <c r="WIY10" s="61"/>
      <c r="WIZ10" s="61"/>
      <c r="WJA10" s="61"/>
      <c r="WJB10" s="61"/>
      <c r="WJC10" s="61"/>
      <c r="WJD10" s="61"/>
      <c r="WJE10" s="61"/>
      <c r="WJF10" s="61"/>
      <c r="WJG10" s="61"/>
      <c r="WJH10" s="61"/>
      <c r="WJI10" s="61"/>
      <c r="WJJ10" s="61"/>
      <c r="WJK10" s="61"/>
      <c r="WJL10" s="61"/>
      <c r="WJM10" s="61"/>
      <c r="WJN10" s="61"/>
      <c r="WJO10" s="61"/>
      <c r="WJP10" s="61"/>
      <c r="WJQ10" s="61"/>
      <c r="WJR10" s="61"/>
      <c r="WJS10" s="61"/>
      <c r="WJT10" s="61"/>
      <c r="WJU10" s="61"/>
      <c r="WJV10" s="61"/>
      <c r="WJW10" s="61"/>
      <c r="WJX10" s="61"/>
      <c r="WJY10" s="61"/>
      <c r="WJZ10" s="61"/>
      <c r="WKA10" s="61"/>
      <c r="WKB10" s="61"/>
      <c r="WKC10" s="61"/>
      <c r="WKD10" s="61"/>
      <c r="WKE10" s="61"/>
      <c r="WKF10" s="61"/>
      <c r="WKG10" s="61"/>
      <c r="WKH10" s="61"/>
      <c r="WKI10" s="61"/>
      <c r="WKJ10" s="61"/>
      <c r="WKK10" s="61"/>
      <c r="WKL10" s="61"/>
      <c r="WKM10" s="61"/>
      <c r="WKN10" s="61"/>
      <c r="WKO10" s="61"/>
      <c r="WKP10" s="61"/>
      <c r="WKQ10" s="61"/>
      <c r="WKR10" s="61"/>
      <c r="WKS10" s="61"/>
      <c r="WKT10" s="61"/>
      <c r="WKU10" s="61"/>
      <c r="WKV10" s="61"/>
      <c r="WKW10" s="61"/>
      <c r="WKX10" s="61"/>
      <c r="WKY10" s="61"/>
      <c r="WKZ10" s="61"/>
      <c r="WLA10" s="61"/>
      <c r="WLB10" s="61"/>
      <c r="WLC10" s="61"/>
      <c r="WLD10" s="61"/>
      <c r="WLE10" s="61"/>
      <c r="WLF10" s="61"/>
      <c r="WLG10" s="61"/>
      <c r="WLH10" s="61"/>
      <c r="WLI10" s="61"/>
      <c r="WLJ10" s="61"/>
      <c r="WLK10" s="61"/>
      <c r="WLL10" s="61"/>
      <c r="WLM10" s="61"/>
      <c r="WLN10" s="61"/>
      <c r="WLO10" s="61"/>
      <c r="WLP10" s="61"/>
      <c r="WLQ10" s="61"/>
      <c r="WLR10" s="61"/>
      <c r="WLS10" s="61"/>
      <c r="WLT10" s="61"/>
      <c r="WLU10" s="61"/>
      <c r="WLV10" s="61"/>
      <c r="WLW10" s="61"/>
      <c r="WLX10" s="61"/>
      <c r="WLY10" s="61"/>
      <c r="WLZ10" s="61"/>
      <c r="WMA10" s="61"/>
      <c r="WMB10" s="61"/>
      <c r="WMC10" s="61"/>
      <c r="WMD10" s="61"/>
      <c r="WME10" s="61"/>
      <c r="WMF10" s="61"/>
      <c r="WMG10" s="61"/>
      <c r="WMH10" s="61"/>
      <c r="WMI10" s="61"/>
      <c r="WMJ10" s="61"/>
      <c r="WMK10" s="61"/>
      <c r="WML10" s="61"/>
      <c r="WMM10" s="61"/>
      <c r="WMN10" s="61"/>
      <c r="WMO10" s="61"/>
      <c r="WMP10" s="61"/>
      <c r="WMQ10" s="61"/>
      <c r="WMR10" s="61"/>
      <c r="WMS10" s="61"/>
      <c r="WMT10" s="61"/>
      <c r="WMU10" s="61"/>
      <c r="WMV10" s="61"/>
      <c r="WMW10" s="61"/>
      <c r="WMX10" s="61"/>
      <c r="WMY10" s="61"/>
      <c r="WMZ10" s="61"/>
      <c r="WNA10" s="61"/>
      <c r="WNB10" s="61"/>
      <c r="WNC10" s="61"/>
      <c r="WND10" s="61"/>
      <c r="WNE10" s="61"/>
      <c r="WNF10" s="61"/>
      <c r="WNG10" s="61"/>
      <c r="WNH10" s="61"/>
      <c r="WNI10" s="61"/>
      <c r="WNJ10" s="61"/>
      <c r="WNK10" s="61"/>
      <c r="WNL10" s="61"/>
      <c r="WNM10" s="61"/>
      <c r="WNN10" s="61"/>
      <c r="WNO10" s="61"/>
      <c r="WNP10" s="61"/>
      <c r="WNQ10" s="61"/>
      <c r="WNR10" s="61"/>
      <c r="WNS10" s="61"/>
      <c r="WNT10" s="61"/>
      <c r="WNU10" s="61"/>
      <c r="WNV10" s="61"/>
      <c r="WNW10" s="61"/>
      <c r="WNX10" s="61"/>
      <c r="WNY10" s="61"/>
      <c r="WNZ10" s="61"/>
      <c r="WOA10" s="61"/>
      <c r="WOB10" s="61"/>
      <c r="WOC10" s="61"/>
      <c r="WOD10" s="61"/>
      <c r="WOE10" s="61"/>
      <c r="WOF10" s="61"/>
      <c r="WOG10" s="61"/>
      <c r="WOH10" s="61"/>
      <c r="WOI10" s="61"/>
      <c r="WOJ10" s="61"/>
      <c r="WOK10" s="61"/>
      <c r="WOL10" s="61"/>
      <c r="WOM10" s="61"/>
      <c r="WON10" s="61"/>
      <c r="WOO10" s="61"/>
      <c r="WOP10" s="61"/>
      <c r="WOQ10" s="61"/>
      <c r="WOR10" s="61"/>
      <c r="WOS10" s="61"/>
      <c r="WOT10" s="61"/>
      <c r="WOU10" s="61"/>
      <c r="WOV10" s="61"/>
      <c r="WOW10" s="61"/>
      <c r="WOX10" s="61"/>
      <c r="WOY10" s="61"/>
      <c r="WOZ10" s="61"/>
      <c r="WPA10" s="61"/>
      <c r="WPB10" s="61"/>
      <c r="WPC10" s="61"/>
      <c r="WPD10" s="61"/>
      <c r="WPE10" s="61"/>
      <c r="WPF10" s="61"/>
      <c r="WPG10" s="61"/>
      <c r="WPH10" s="61"/>
      <c r="WPI10" s="61"/>
      <c r="WPJ10" s="61"/>
      <c r="WPK10" s="61"/>
      <c r="WPL10" s="61"/>
      <c r="WPM10" s="61"/>
      <c r="WPN10" s="61"/>
      <c r="WPO10" s="61"/>
      <c r="WPP10" s="61"/>
      <c r="WPQ10" s="61"/>
      <c r="WPR10" s="61"/>
      <c r="WPS10" s="61"/>
      <c r="WPT10" s="61"/>
      <c r="WPU10" s="61"/>
      <c r="WPV10" s="61"/>
      <c r="WPW10" s="61"/>
      <c r="WPX10" s="61"/>
      <c r="WPY10" s="61"/>
      <c r="WPZ10" s="61"/>
      <c r="WQA10" s="61"/>
      <c r="WQB10" s="61"/>
      <c r="WQC10" s="61"/>
      <c r="WQD10" s="61"/>
      <c r="WQE10" s="61"/>
      <c r="WQF10" s="61"/>
      <c r="WQG10" s="61"/>
      <c r="WQH10" s="61"/>
      <c r="WQI10" s="61"/>
      <c r="WQJ10" s="61"/>
      <c r="WQK10" s="61"/>
      <c r="WQL10" s="61"/>
      <c r="WQM10" s="61"/>
      <c r="WQN10" s="61"/>
      <c r="WQO10" s="61"/>
      <c r="WQP10" s="61"/>
      <c r="WQQ10" s="61"/>
      <c r="WQR10" s="61"/>
      <c r="WQS10" s="61"/>
      <c r="WQT10" s="61"/>
      <c r="WQU10" s="61"/>
      <c r="WQV10" s="61"/>
      <c r="WQW10" s="61"/>
      <c r="WQX10" s="61"/>
      <c r="WQY10" s="61"/>
      <c r="WQZ10" s="61"/>
      <c r="WRA10" s="61"/>
      <c r="WRB10" s="61"/>
      <c r="WRC10" s="61"/>
      <c r="WRD10" s="61"/>
      <c r="WRE10" s="61"/>
      <c r="WRF10" s="61"/>
      <c r="WRG10" s="61"/>
      <c r="WRH10" s="61"/>
      <c r="WRI10" s="61"/>
      <c r="WRJ10" s="61"/>
      <c r="WRK10" s="61"/>
      <c r="WRL10" s="61"/>
      <c r="WRM10" s="61"/>
      <c r="WRN10" s="61"/>
      <c r="WRO10" s="61"/>
      <c r="WRP10" s="61"/>
      <c r="WRQ10" s="61"/>
      <c r="WRR10" s="61"/>
      <c r="WRS10" s="61"/>
      <c r="WRT10" s="61"/>
      <c r="WRU10" s="61"/>
      <c r="WRV10" s="61"/>
      <c r="WRW10" s="61"/>
      <c r="WRX10" s="61"/>
      <c r="WRY10" s="61"/>
      <c r="WRZ10" s="61"/>
      <c r="WSA10" s="61"/>
      <c r="WSB10" s="61"/>
      <c r="WSC10" s="61"/>
      <c r="WSD10" s="61"/>
      <c r="WSE10" s="61"/>
      <c r="WSF10" s="61"/>
      <c r="WSG10" s="61"/>
      <c r="WSH10" s="61"/>
      <c r="WSI10" s="61"/>
      <c r="WSJ10" s="61"/>
      <c r="WSK10" s="61"/>
      <c r="WSL10" s="61"/>
      <c r="WSM10" s="61"/>
      <c r="WSN10" s="61"/>
      <c r="WSO10" s="61"/>
      <c r="WSP10" s="61"/>
      <c r="WSQ10" s="61"/>
      <c r="WSR10" s="61"/>
      <c r="WSS10" s="61"/>
      <c r="WST10" s="61"/>
      <c r="WSU10" s="61"/>
      <c r="WSV10" s="61"/>
      <c r="WSW10" s="61"/>
      <c r="WSX10" s="61"/>
      <c r="WSY10" s="61"/>
      <c r="WSZ10" s="61"/>
      <c r="WTA10" s="61"/>
      <c r="WTB10" s="61"/>
      <c r="WTC10" s="61"/>
      <c r="WTD10" s="61"/>
      <c r="WTE10" s="61"/>
      <c r="WTF10" s="61"/>
      <c r="WTG10" s="61"/>
      <c r="WTH10" s="61"/>
      <c r="WTI10" s="61"/>
      <c r="WTJ10" s="61"/>
      <c r="WTK10" s="61"/>
      <c r="WTL10" s="61"/>
      <c r="WTM10" s="61"/>
      <c r="WTN10" s="61"/>
      <c r="WTO10" s="61"/>
      <c r="WTP10" s="61"/>
      <c r="WTQ10" s="61"/>
      <c r="WTR10" s="61"/>
      <c r="WTS10" s="61"/>
      <c r="WTT10" s="61"/>
      <c r="WTU10" s="61"/>
      <c r="WTV10" s="61"/>
      <c r="WTW10" s="61"/>
      <c r="WTX10" s="61"/>
      <c r="WTY10" s="61"/>
      <c r="WTZ10" s="61"/>
      <c r="WUA10" s="61"/>
      <c r="WUB10" s="61"/>
      <c r="WUC10" s="61"/>
      <c r="WUD10" s="61"/>
      <c r="WUE10" s="61"/>
      <c r="WUF10" s="61"/>
      <c r="WUG10" s="61"/>
      <c r="WUH10" s="61"/>
      <c r="WUI10" s="61"/>
      <c r="WUJ10" s="61"/>
      <c r="WUK10" s="61"/>
      <c r="WUL10" s="61"/>
      <c r="WUM10" s="61"/>
      <c r="WUN10" s="61"/>
      <c r="WUO10" s="61"/>
      <c r="WUP10" s="61"/>
      <c r="WUQ10" s="61"/>
      <c r="WUR10" s="61"/>
      <c r="WUS10" s="61"/>
      <c r="WUT10" s="61"/>
      <c r="WUU10" s="61"/>
      <c r="WUV10" s="61"/>
      <c r="WUW10" s="61"/>
      <c r="WUX10" s="61"/>
      <c r="WUY10" s="61"/>
      <c r="WUZ10" s="61"/>
      <c r="WVA10" s="61"/>
      <c r="WVB10" s="61"/>
      <c r="WVC10" s="61"/>
      <c r="WVD10" s="61"/>
      <c r="WVE10" s="61"/>
      <c r="WVF10" s="61"/>
      <c r="WVG10" s="61"/>
      <c r="WVH10" s="61"/>
      <c r="WVI10" s="61"/>
      <c r="WVJ10" s="61"/>
      <c r="WVK10" s="61"/>
      <c r="WVL10" s="61"/>
      <c r="WVM10" s="61"/>
      <c r="WVN10" s="61"/>
      <c r="WVO10" s="61"/>
      <c r="WVP10" s="61"/>
      <c r="WVQ10" s="61"/>
      <c r="WVR10" s="61"/>
      <c r="WVS10" s="61"/>
      <c r="WVT10" s="61"/>
      <c r="WVU10" s="61"/>
      <c r="WVV10" s="61"/>
      <c r="WVW10" s="61"/>
      <c r="WVX10" s="61"/>
      <c r="WVY10" s="61"/>
      <c r="WVZ10" s="61"/>
      <c r="WWA10" s="61"/>
      <c r="WWB10" s="61"/>
      <c r="WWC10" s="61"/>
      <c r="WWD10" s="61"/>
      <c r="WWE10" s="61"/>
      <c r="WWF10" s="61"/>
      <c r="WWG10" s="61"/>
      <c r="WWH10" s="61"/>
      <c r="WWI10" s="61"/>
      <c r="WWJ10" s="61"/>
      <c r="WWK10" s="61"/>
      <c r="WWL10" s="61"/>
      <c r="WWM10" s="61"/>
      <c r="WWN10" s="61"/>
      <c r="WWO10" s="61"/>
      <c r="WWP10" s="61"/>
      <c r="WWQ10" s="61"/>
      <c r="WWR10" s="61"/>
      <c r="WWS10" s="61"/>
      <c r="WWT10" s="61"/>
      <c r="WWU10" s="61"/>
      <c r="WWV10" s="61"/>
      <c r="WWW10" s="61"/>
      <c r="WWX10" s="61"/>
      <c r="WWY10" s="61"/>
      <c r="WWZ10" s="61"/>
      <c r="WXA10" s="61"/>
      <c r="WXB10" s="61"/>
      <c r="WXC10" s="61"/>
      <c r="WXD10" s="61"/>
      <c r="WXE10" s="61"/>
      <c r="WXF10" s="61"/>
      <c r="WXG10" s="61"/>
      <c r="WXH10" s="61"/>
      <c r="WXI10" s="61"/>
      <c r="WXJ10" s="61"/>
      <c r="WXK10" s="61"/>
      <c r="WXL10" s="61"/>
      <c r="WXM10" s="61"/>
      <c r="WXN10" s="61"/>
      <c r="WXO10" s="61"/>
      <c r="WXP10" s="61"/>
      <c r="WXQ10" s="61"/>
      <c r="WXR10" s="61"/>
      <c r="WXS10" s="61"/>
      <c r="WXT10" s="61"/>
      <c r="WXU10" s="61"/>
      <c r="WXV10" s="61"/>
      <c r="WXW10" s="61"/>
      <c r="WXX10" s="61"/>
      <c r="WXY10" s="61"/>
      <c r="WXZ10" s="61"/>
      <c r="WYA10" s="61"/>
      <c r="WYB10" s="61"/>
      <c r="WYC10" s="61"/>
      <c r="WYD10" s="61"/>
      <c r="WYE10" s="61"/>
      <c r="WYF10" s="61"/>
      <c r="WYG10" s="61"/>
      <c r="WYH10" s="61"/>
      <c r="WYI10" s="61"/>
      <c r="WYJ10" s="61"/>
      <c r="WYK10" s="61"/>
      <c r="WYL10" s="61"/>
      <c r="WYM10" s="61"/>
      <c r="WYN10" s="61"/>
      <c r="WYO10" s="61"/>
      <c r="WYP10" s="61"/>
      <c r="WYQ10" s="61"/>
      <c r="WYR10" s="61"/>
      <c r="WYS10" s="61"/>
      <c r="WYT10" s="61"/>
      <c r="WYU10" s="61"/>
      <c r="WYV10" s="61"/>
      <c r="WYW10" s="61"/>
      <c r="WYX10" s="61"/>
      <c r="WYY10" s="61"/>
      <c r="WYZ10" s="61"/>
      <c r="WZA10" s="61"/>
      <c r="WZB10" s="61"/>
      <c r="WZC10" s="61"/>
      <c r="WZD10" s="61"/>
      <c r="WZE10" s="61"/>
      <c r="WZF10" s="61"/>
      <c r="WZG10" s="61"/>
      <c r="WZH10" s="61"/>
      <c r="WZI10" s="61"/>
      <c r="WZJ10" s="61"/>
      <c r="WZK10" s="61"/>
      <c r="WZL10" s="61"/>
      <c r="WZM10" s="61"/>
      <c r="WZN10" s="61"/>
      <c r="WZO10" s="61"/>
      <c r="WZP10" s="61"/>
      <c r="WZQ10" s="61"/>
      <c r="WZR10" s="61"/>
      <c r="WZS10" s="61"/>
      <c r="WZT10" s="61"/>
      <c r="WZU10" s="61"/>
      <c r="WZV10" s="61"/>
      <c r="WZW10" s="61"/>
      <c r="WZX10" s="61"/>
      <c r="WZY10" s="61"/>
      <c r="WZZ10" s="61"/>
      <c r="XAA10" s="61"/>
      <c r="XAB10" s="61"/>
      <c r="XAC10" s="61"/>
      <c r="XAD10" s="61"/>
      <c r="XAE10" s="61"/>
      <c r="XAF10" s="61"/>
      <c r="XAG10" s="61"/>
      <c r="XAH10" s="61"/>
      <c r="XAI10" s="61"/>
      <c r="XAJ10" s="61"/>
      <c r="XAK10" s="61"/>
      <c r="XAL10" s="61"/>
      <c r="XAM10" s="61"/>
      <c r="XAN10" s="61"/>
      <c r="XAO10" s="61"/>
      <c r="XAP10" s="61"/>
      <c r="XAQ10" s="61"/>
      <c r="XAR10" s="61"/>
      <c r="XAS10" s="61"/>
      <c r="XAT10" s="61"/>
      <c r="XAU10" s="61"/>
      <c r="XAV10" s="61"/>
      <c r="XAW10" s="61"/>
      <c r="XAX10" s="61"/>
      <c r="XAY10" s="61"/>
      <c r="XAZ10" s="61"/>
      <c r="XBA10" s="61"/>
      <c r="XBB10" s="61"/>
      <c r="XBC10" s="61"/>
      <c r="XBD10" s="61"/>
      <c r="XBE10" s="61"/>
      <c r="XBF10" s="61"/>
      <c r="XBG10" s="61"/>
      <c r="XBH10" s="61"/>
      <c r="XBI10" s="61"/>
      <c r="XBJ10" s="61"/>
      <c r="XBK10" s="61"/>
      <c r="XBL10" s="61"/>
      <c r="XBM10" s="61"/>
      <c r="XBN10" s="61"/>
      <c r="XBO10" s="61"/>
      <c r="XBP10" s="61"/>
      <c r="XBQ10" s="61"/>
      <c r="XBR10" s="61"/>
      <c r="XBS10" s="61"/>
      <c r="XBT10" s="61"/>
      <c r="XBU10" s="61"/>
      <c r="XBV10" s="61"/>
      <c r="XBW10" s="61"/>
      <c r="XBX10" s="61"/>
      <c r="XBY10" s="61"/>
      <c r="XBZ10" s="61"/>
      <c r="XCA10" s="61"/>
      <c r="XCB10" s="61"/>
      <c r="XCC10" s="61"/>
      <c r="XCD10" s="61"/>
      <c r="XCE10" s="61"/>
      <c r="XCF10" s="61"/>
      <c r="XCG10" s="61"/>
      <c r="XCH10" s="61"/>
      <c r="XCI10" s="61"/>
      <c r="XCJ10" s="61"/>
      <c r="XCK10" s="61"/>
      <c r="XCL10" s="61"/>
      <c r="XCM10" s="61"/>
      <c r="XCN10" s="61"/>
      <c r="XCO10" s="61"/>
      <c r="XCP10" s="61"/>
      <c r="XCQ10" s="61"/>
      <c r="XCR10" s="61"/>
      <c r="XCS10" s="61"/>
      <c r="XCT10" s="61"/>
      <c r="XCU10" s="61"/>
      <c r="XCV10" s="61"/>
      <c r="XCW10" s="61"/>
      <c r="XCX10" s="61"/>
      <c r="XCY10" s="61"/>
      <c r="XCZ10" s="61"/>
      <c r="XDA10" s="61"/>
      <c r="XDB10" s="61"/>
      <c r="XDC10" s="61"/>
      <c r="XDD10" s="61"/>
      <c r="XDE10" s="61"/>
      <c r="XDF10" s="61"/>
      <c r="XDG10" s="61"/>
      <c r="XDH10" s="61"/>
      <c r="XDI10" s="61"/>
      <c r="XDJ10" s="61"/>
      <c r="XDK10" s="61"/>
      <c r="XDL10" s="61"/>
      <c r="XDM10" s="61"/>
      <c r="XDN10" s="61"/>
      <c r="XDO10" s="61"/>
      <c r="XDP10" s="61"/>
      <c r="XDQ10" s="61"/>
      <c r="XDR10" s="61"/>
      <c r="XDS10" s="61"/>
      <c r="XDT10" s="61"/>
      <c r="XDU10" s="61"/>
      <c r="XDV10" s="61"/>
      <c r="XDW10" s="61"/>
      <c r="XDX10" s="61"/>
      <c r="XDY10" s="61"/>
      <c r="XDZ10" s="61"/>
      <c r="XEA10" s="61"/>
      <c r="XEB10" s="61"/>
      <c r="XEC10" s="61"/>
      <c r="XED10" s="61"/>
      <c r="XEE10" s="61"/>
      <c r="XEF10" s="61"/>
      <c r="XEG10" s="61"/>
      <c r="XEH10" s="61"/>
      <c r="XEI10" s="61"/>
      <c r="XEJ10" s="61"/>
      <c r="XEK10" s="61"/>
      <c r="XEL10" s="61"/>
      <c r="XEM10" s="61"/>
      <c r="XEN10" s="61"/>
      <c r="XEO10" s="61"/>
      <c r="XEP10" s="61"/>
      <c r="XEQ10" s="61"/>
      <c r="XER10" s="61"/>
      <c r="XES10" s="61"/>
      <c r="XET10" s="61"/>
      <c r="XEU10" s="61"/>
      <c r="XEV10" s="61"/>
      <c r="XEW10" s="61"/>
      <c r="XEX10" s="61"/>
      <c r="XEY10" s="61"/>
      <c r="XEZ10" s="61"/>
      <c r="XFA10" s="61"/>
      <c r="XFB10" s="61"/>
      <c r="XFC10" s="61"/>
    </row>
    <row r="11" spans="1:16383" s="13" customFormat="1" ht="15" customHeight="1">
      <c r="A11" s="44" t="s">
        <v>7</v>
      </c>
      <c r="B11" s="63">
        <f t="shared" si="2"/>
        <v>5916270</v>
      </c>
      <c r="C11" s="64">
        <v>4271162</v>
      </c>
      <c r="D11" s="64">
        <v>1645108</v>
      </c>
      <c r="E11" s="84">
        <v>99.93</v>
      </c>
      <c r="F11" s="84">
        <v>7.0000000000000007E-2</v>
      </c>
      <c r="G11" s="84"/>
      <c r="H11" s="63">
        <f t="shared" si="1"/>
        <v>5848210.9614600018</v>
      </c>
      <c r="I11" s="64">
        <v>4755906.1293200022</v>
      </c>
      <c r="J11" s="64">
        <v>1092304.8321399998</v>
      </c>
      <c r="K11" s="64">
        <v>99.97</v>
      </c>
      <c r="L11" s="64"/>
      <c r="M11" s="64"/>
      <c r="N11" s="65"/>
      <c r="O11" s="65"/>
      <c r="P11" s="65"/>
      <c r="Q11" s="65"/>
      <c r="R11" s="65"/>
      <c r="S11" s="65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1"/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  <c r="OS11" s="61"/>
      <c r="OT11" s="61"/>
      <c r="OU11" s="61"/>
      <c r="OV11" s="61"/>
      <c r="OW11" s="61"/>
      <c r="OX11" s="61"/>
      <c r="OY11" s="61"/>
      <c r="OZ11" s="61"/>
      <c r="PA11" s="61"/>
      <c r="PB11" s="61"/>
      <c r="PC11" s="61"/>
      <c r="PD11" s="61"/>
      <c r="PE11" s="61"/>
      <c r="PF11" s="61"/>
      <c r="PG11" s="61"/>
      <c r="PH11" s="61"/>
      <c r="PI11" s="61"/>
      <c r="PJ11" s="61"/>
      <c r="PK11" s="61"/>
      <c r="PL11" s="61"/>
      <c r="PM11" s="61"/>
      <c r="PN11" s="61"/>
      <c r="PO11" s="61"/>
      <c r="PP11" s="61"/>
      <c r="PQ11" s="61"/>
      <c r="PR11" s="61"/>
      <c r="PS11" s="61"/>
      <c r="PT11" s="61"/>
      <c r="PU11" s="61"/>
      <c r="PV11" s="61"/>
      <c r="PW11" s="61"/>
      <c r="PX11" s="61"/>
      <c r="PY11" s="61"/>
      <c r="PZ11" s="61"/>
      <c r="QA11" s="61"/>
      <c r="QB11" s="61"/>
      <c r="QC11" s="61"/>
      <c r="QD11" s="61"/>
      <c r="QE11" s="61"/>
      <c r="QF11" s="61"/>
      <c r="QG11" s="61"/>
      <c r="QH11" s="61"/>
      <c r="QI11" s="61"/>
      <c r="QJ11" s="61"/>
      <c r="QK11" s="61"/>
      <c r="QL11" s="61"/>
      <c r="QM11" s="61"/>
      <c r="QN11" s="61"/>
      <c r="QO11" s="61"/>
      <c r="QP11" s="61"/>
      <c r="QQ11" s="61"/>
      <c r="QR11" s="61"/>
      <c r="QS11" s="61"/>
      <c r="QT11" s="61"/>
      <c r="QU11" s="61"/>
      <c r="QV11" s="61"/>
      <c r="QW11" s="61"/>
      <c r="QX11" s="61"/>
      <c r="QY11" s="61"/>
      <c r="QZ11" s="61"/>
      <c r="RA11" s="61"/>
      <c r="RB11" s="61"/>
      <c r="RC11" s="61"/>
      <c r="RD11" s="61"/>
      <c r="RE11" s="61"/>
      <c r="RF11" s="61"/>
      <c r="RG11" s="61"/>
      <c r="RH11" s="61"/>
      <c r="RI11" s="61"/>
      <c r="RJ11" s="61"/>
      <c r="RK11" s="61"/>
      <c r="RL11" s="61"/>
      <c r="RM11" s="61"/>
      <c r="RN11" s="61"/>
      <c r="RO11" s="61"/>
      <c r="RP11" s="61"/>
      <c r="RQ11" s="61"/>
      <c r="RR11" s="61"/>
      <c r="RS11" s="61"/>
      <c r="RT11" s="61"/>
      <c r="RU11" s="61"/>
      <c r="RV11" s="61"/>
      <c r="RW11" s="61"/>
      <c r="RX11" s="61"/>
      <c r="RY11" s="61"/>
      <c r="RZ11" s="61"/>
      <c r="SA11" s="61"/>
      <c r="SB11" s="61"/>
      <c r="SC11" s="61"/>
      <c r="SD11" s="61"/>
      <c r="SE11" s="61"/>
      <c r="SF11" s="61"/>
      <c r="SG11" s="61"/>
      <c r="SH11" s="61"/>
      <c r="SI11" s="61"/>
      <c r="SJ11" s="61"/>
      <c r="SK11" s="61"/>
      <c r="SL11" s="61"/>
      <c r="SM11" s="61"/>
      <c r="SN11" s="61"/>
      <c r="SO11" s="61"/>
      <c r="SP11" s="61"/>
      <c r="SQ11" s="61"/>
      <c r="SR11" s="61"/>
      <c r="SS11" s="61"/>
      <c r="ST11" s="61"/>
      <c r="SU11" s="61"/>
      <c r="SV11" s="61"/>
      <c r="SW11" s="61"/>
      <c r="SX11" s="61"/>
      <c r="SY11" s="61"/>
      <c r="SZ11" s="61"/>
      <c r="TA11" s="61"/>
      <c r="TB11" s="61"/>
      <c r="TC11" s="61"/>
      <c r="TD11" s="61"/>
      <c r="TE11" s="61"/>
      <c r="TF11" s="61"/>
      <c r="TG11" s="61"/>
      <c r="TH11" s="61"/>
      <c r="TI11" s="61"/>
      <c r="TJ11" s="61"/>
      <c r="TK11" s="61"/>
      <c r="TL11" s="61"/>
      <c r="TM11" s="61"/>
      <c r="TN11" s="61"/>
      <c r="TO11" s="61"/>
      <c r="TP11" s="61"/>
      <c r="TQ11" s="61"/>
      <c r="TR11" s="61"/>
      <c r="TS11" s="61"/>
      <c r="TT11" s="61"/>
      <c r="TU11" s="61"/>
      <c r="TV11" s="61"/>
      <c r="TW11" s="61"/>
      <c r="TX11" s="61"/>
      <c r="TY11" s="61"/>
      <c r="TZ11" s="61"/>
      <c r="UA11" s="61"/>
      <c r="UB11" s="61"/>
      <c r="UC11" s="61"/>
      <c r="UD11" s="61"/>
      <c r="UE11" s="61"/>
      <c r="UF11" s="61"/>
      <c r="UG11" s="61"/>
      <c r="UH11" s="61"/>
      <c r="UI11" s="61"/>
      <c r="UJ11" s="61"/>
      <c r="UK11" s="61"/>
      <c r="UL11" s="61"/>
      <c r="UM11" s="61"/>
      <c r="UN11" s="61"/>
      <c r="UO11" s="61"/>
      <c r="UP11" s="61"/>
      <c r="UQ11" s="61"/>
      <c r="UR11" s="61"/>
      <c r="US11" s="61"/>
      <c r="UT11" s="61"/>
      <c r="UU11" s="61"/>
      <c r="UV11" s="61"/>
      <c r="UW11" s="61"/>
      <c r="UX11" s="61"/>
      <c r="UY11" s="61"/>
      <c r="UZ11" s="61"/>
      <c r="VA11" s="61"/>
      <c r="VB11" s="61"/>
      <c r="VC11" s="61"/>
      <c r="VD11" s="61"/>
      <c r="VE11" s="61"/>
      <c r="VF11" s="61"/>
      <c r="VG11" s="61"/>
      <c r="VH11" s="61"/>
      <c r="VI11" s="61"/>
      <c r="VJ11" s="61"/>
      <c r="VK11" s="61"/>
      <c r="VL11" s="61"/>
      <c r="VM11" s="61"/>
      <c r="VN11" s="61"/>
      <c r="VO11" s="61"/>
      <c r="VP11" s="61"/>
      <c r="VQ11" s="61"/>
      <c r="VR11" s="61"/>
      <c r="VS11" s="61"/>
      <c r="VT11" s="61"/>
      <c r="VU11" s="61"/>
      <c r="VV11" s="61"/>
      <c r="VW11" s="61"/>
      <c r="VX11" s="61"/>
      <c r="VY11" s="61"/>
      <c r="VZ11" s="61"/>
      <c r="WA11" s="61"/>
      <c r="WB11" s="61"/>
      <c r="WC11" s="61"/>
      <c r="WD11" s="61"/>
      <c r="WE11" s="61"/>
      <c r="WF11" s="61"/>
      <c r="WG11" s="61"/>
      <c r="WH11" s="61"/>
      <c r="WI11" s="61"/>
      <c r="WJ11" s="61"/>
      <c r="WK11" s="61"/>
      <c r="WL11" s="61"/>
      <c r="WM11" s="61"/>
      <c r="WN11" s="61"/>
      <c r="WO11" s="61"/>
      <c r="WP11" s="61"/>
      <c r="WQ11" s="61"/>
      <c r="WR11" s="61"/>
      <c r="WS11" s="61"/>
      <c r="WT11" s="61"/>
      <c r="WU11" s="61"/>
      <c r="WV11" s="61"/>
      <c r="WW11" s="61"/>
      <c r="WX11" s="61"/>
      <c r="WY11" s="61"/>
      <c r="WZ11" s="61"/>
      <c r="XA11" s="61"/>
      <c r="XB11" s="61"/>
      <c r="XC11" s="61"/>
      <c r="XD11" s="61"/>
      <c r="XE11" s="61"/>
      <c r="XF11" s="61"/>
      <c r="XG11" s="61"/>
      <c r="XH11" s="61"/>
      <c r="XI11" s="61"/>
      <c r="XJ11" s="61"/>
      <c r="XK11" s="61"/>
      <c r="XL11" s="61"/>
      <c r="XM11" s="61"/>
      <c r="XN11" s="61"/>
      <c r="XO11" s="61"/>
      <c r="XP11" s="61"/>
      <c r="XQ11" s="61"/>
      <c r="XR11" s="61"/>
      <c r="XS11" s="61"/>
      <c r="XT11" s="61"/>
      <c r="XU11" s="61"/>
      <c r="XV11" s="61"/>
      <c r="XW11" s="61"/>
      <c r="XX11" s="61"/>
      <c r="XY11" s="61"/>
      <c r="XZ11" s="61"/>
      <c r="YA11" s="61"/>
      <c r="YB11" s="61"/>
      <c r="YC11" s="61"/>
      <c r="YD11" s="61"/>
      <c r="YE11" s="61"/>
      <c r="YF11" s="61"/>
      <c r="YG11" s="61"/>
      <c r="YH11" s="61"/>
      <c r="YI11" s="61"/>
      <c r="YJ11" s="61"/>
      <c r="YK11" s="61"/>
      <c r="YL11" s="61"/>
      <c r="YM11" s="61"/>
      <c r="YN11" s="61"/>
      <c r="YO11" s="61"/>
      <c r="YP11" s="61"/>
      <c r="YQ11" s="61"/>
      <c r="YR11" s="61"/>
      <c r="YS11" s="61"/>
      <c r="YT11" s="61"/>
      <c r="YU11" s="61"/>
      <c r="YV11" s="61"/>
      <c r="YW11" s="61"/>
      <c r="YX11" s="61"/>
      <c r="YY11" s="61"/>
      <c r="YZ11" s="61"/>
      <c r="ZA11" s="61"/>
      <c r="ZB11" s="61"/>
      <c r="ZC11" s="61"/>
      <c r="ZD11" s="61"/>
      <c r="ZE11" s="61"/>
      <c r="ZF11" s="61"/>
      <c r="ZG11" s="61"/>
      <c r="ZH11" s="61"/>
      <c r="ZI11" s="61"/>
      <c r="ZJ11" s="61"/>
      <c r="ZK11" s="61"/>
      <c r="ZL11" s="61"/>
      <c r="ZM11" s="61"/>
      <c r="ZN11" s="61"/>
      <c r="ZO11" s="61"/>
      <c r="ZP11" s="61"/>
      <c r="ZQ11" s="61"/>
      <c r="ZR11" s="61"/>
      <c r="ZS11" s="61"/>
      <c r="ZT11" s="61"/>
      <c r="ZU11" s="61"/>
      <c r="ZV11" s="61"/>
      <c r="ZW11" s="61"/>
      <c r="ZX11" s="61"/>
      <c r="ZY11" s="61"/>
      <c r="ZZ11" s="61"/>
      <c r="AAA11" s="61"/>
      <c r="AAB11" s="61"/>
      <c r="AAC11" s="61"/>
      <c r="AAD11" s="61"/>
      <c r="AAE11" s="61"/>
      <c r="AAF11" s="61"/>
      <c r="AAG11" s="61"/>
      <c r="AAH11" s="61"/>
      <c r="AAI11" s="61"/>
      <c r="AAJ11" s="61"/>
      <c r="AAK11" s="61"/>
      <c r="AAL11" s="61"/>
      <c r="AAM11" s="61"/>
      <c r="AAN11" s="61"/>
      <c r="AAO11" s="61"/>
      <c r="AAP11" s="61"/>
      <c r="AAQ11" s="61"/>
      <c r="AAR11" s="61"/>
      <c r="AAS11" s="61"/>
      <c r="AAT11" s="61"/>
      <c r="AAU11" s="61"/>
      <c r="AAV11" s="61"/>
      <c r="AAW11" s="61"/>
      <c r="AAX11" s="61"/>
      <c r="AAY11" s="61"/>
      <c r="AAZ11" s="61"/>
      <c r="ABA11" s="61"/>
      <c r="ABB11" s="61"/>
      <c r="ABC11" s="61"/>
      <c r="ABD11" s="61"/>
      <c r="ABE11" s="61"/>
      <c r="ABF11" s="61"/>
      <c r="ABG11" s="61"/>
      <c r="ABH11" s="61"/>
      <c r="ABI11" s="61"/>
      <c r="ABJ11" s="61"/>
      <c r="ABK11" s="61"/>
      <c r="ABL11" s="61"/>
      <c r="ABM11" s="61"/>
      <c r="ABN11" s="61"/>
      <c r="ABO11" s="61"/>
      <c r="ABP11" s="61"/>
      <c r="ABQ11" s="61"/>
      <c r="ABR11" s="61"/>
      <c r="ABS11" s="61"/>
      <c r="ABT11" s="61"/>
      <c r="ABU11" s="61"/>
      <c r="ABV11" s="61"/>
      <c r="ABW11" s="61"/>
      <c r="ABX11" s="61"/>
      <c r="ABY11" s="61"/>
      <c r="ABZ11" s="61"/>
      <c r="ACA11" s="61"/>
      <c r="ACB11" s="61"/>
      <c r="ACC11" s="61"/>
      <c r="ACD11" s="61"/>
      <c r="ACE11" s="61"/>
      <c r="ACF11" s="61"/>
      <c r="ACG11" s="61"/>
      <c r="ACH11" s="61"/>
      <c r="ACI11" s="61"/>
      <c r="ACJ11" s="61"/>
      <c r="ACK11" s="61"/>
      <c r="ACL11" s="61"/>
      <c r="ACM11" s="61"/>
      <c r="ACN11" s="61"/>
      <c r="ACO11" s="61"/>
      <c r="ACP11" s="61"/>
      <c r="ACQ11" s="61"/>
      <c r="ACR11" s="61"/>
      <c r="ACS11" s="61"/>
      <c r="ACT11" s="61"/>
      <c r="ACU11" s="61"/>
      <c r="ACV11" s="61"/>
      <c r="ACW11" s="61"/>
      <c r="ACX11" s="61"/>
      <c r="ACY11" s="61"/>
      <c r="ACZ11" s="61"/>
      <c r="ADA11" s="61"/>
      <c r="ADB11" s="61"/>
      <c r="ADC11" s="61"/>
      <c r="ADD11" s="61"/>
      <c r="ADE11" s="61"/>
      <c r="ADF11" s="61"/>
      <c r="ADG11" s="61"/>
      <c r="ADH11" s="61"/>
      <c r="ADI11" s="61"/>
      <c r="ADJ11" s="61"/>
      <c r="ADK11" s="61"/>
      <c r="ADL11" s="61"/>
      <c r="ADM11" s="61"/>
      <c r="ADN11" s="61"/>
      <c r="ADO11" s="61"/>
      <c r="ADP11" s="61"/>
      <c r="ADQ11" s="61"/>
      <c r="ADR11" s="61"/>
      <c r="ADS11" s="61"/>
      <c r="ADT11" s="61"/>
      <c r="ADU11" s="61"/>
      <c r="ADV11" s="61"/>
      <c r="ADW11" s="61"/>
      <c r="ADX11" s="61"/>
      <c r="ADY11" s="61"/>
      <c r="ADZ11" s="61"/>
      <c r="AEA11" s="61"/>
      <c r="AEB11" s="61"/>
      <c r="AEC11" s="61"/>
      <c r="AED11" s="61"/>
      <c r="AEE11" s="61"/>
      <c r="AEF11" s="61"/>
      <c r="AEG11" s="61"/>
      <c r="AEH11" s="61"/>
      <c r="AEI11" s="61"/>
      <c r="AEJ11" s="61"/>
      <c r="AEK11" s="61"/>
      <c r="AEL11" s="61"/>
      <c r="AEM11" s="61"/>
      <c r="AEN11" s="61"/>
      <c r="AEO11" s="61"/>
      <c r="AEP11" s="61"/>
      <c r="AEQ11" s="61"/>
      <c r="AER11" s="61"/>
      <c r="AES11" s="61"/>
      <c r="AET11" s="61"/>
      <c r="AEU11" s="61"/>
      <c r="AEV11" s="61"/>
      <c r="AEW11" s="61"/>
      <c r="AEX11" s="61"/>
      <c r="AEY11" s="61"/>
      <c r="AEZ11" s="61"/>
      <c r="AFA11" s="61"/>
      <c r="AFB11" s="61"/>
      <c r="AFC11" s="61"/>
      <c r="AFD11" s="61"/>
      <c r="AFE11" s="61"/>
      <c r="AFF11" s="61"/>
      <c r="AFG11" s="61"/>
      <c r="AFH11" s="61"/>
      <c r="AFI11" s="61"/>
      <c r="AFJ11" s="61"/>
      <c r="AFK11" s="61"/>
      <c r="AFL11" s="61"/>
      <c r="AFM11" s="61"/>
      <c r="AFN11" s="61"/>
      <c r="AFO11" s="61"/>
      <c r="AFP11" s="61"/>
      <c r="AFQ11" s="61"/>
      <c r="AFR11" s="61"/>
      <c r="AFS11" s="61"/>
      <c r="AFT11" s="61"/>
      <c r="AFU11" s="61"/>
      <c r="AFV11" s="61"/>
      <c r="AFW11" s="61"/>
      <c r="AFX11" s="61"/>
      <c r="AFY11" s="61"/>
      <c r="AFZ11" s="61"/>
      <c r="AGA11" s="61"/>
      <c r="AGB11" s="61"/>
      <c r="AGC11" s="61"/>
      <c r="AGD11" s="61"/>
      <c r="AGE11" s="61"/>
      <c r="AGF11" s="61"/>
      <c r="AGG11" s="61"/>
      <c r="AGH11" s="61"/>
      <c r="AGI11" s="61"/>
      <c r="AGJ11" s="61"/>
      <c r="AGK11" s="61"/>
      <c r="AGL11" s="61"/>
      <c r="AGM11" s="61"/>
      <c r="AGN11" s="61"/>
      <c r="AGO11" s="61"/>
      <c r="AGP11" s="61"/>
      <c r="AGQ11" s="61"/>
      <c r="AGR11" s="61"/>
      <c r="AGS11" s="61"/>
      <c r="AGT11" s="61"/>
      <c r="AGU11" s="61"/>
      <c r="AGV11" s="61"/>
      <c r="AGW11" s="61"/>
      <c r="AGX11" s="61"/>
      <c r="AGY11" s="61"/>
      <c r="AGZ11" s="61"/>
      <c r="AHA11" s="61"/>
      <c r="AHB11" s="61"/>
      <c r="AHC11" s="61"/>
      <c r="AHD11" s="61"/>
      <c r="AHE11" s="61"/>
      <c r="AHF11" s="61"/>
      <c r="AHG11" s="61"/>
      <c r="AHH11" s="61"/>
      <c r="AHI11" s="61"/>
      <c r="AHJ11" s="61"/>
      <c r="AHK11" s="61"/>
      <c r="AHL11" s="61"/>
      <c r="AHM11" s="61"/>
      <c r="AHN11" s="61"/>
      <c r="AHO11" s="61"/>
      <c r="AHP11" s="61"/>
      <c r="AHQ11" s="61"/>
      <c r="AHR11" s="61"/>
      <c r="AHS11" s="61"/>
      <c r="AHT11" s="61"/>
      <c r="AHU11" s="61"/>
      <c r="AHV11" s="61"/>
      <c r="AHW11" s="61"/>
      <c r="AHX11" s="61"/>
      <c r="AHY11" s="61"/>
      <c r="AHZ11" s="61"/>
      <c r="AIA11" s="61"/>
      <c r="AIB11" s="61"/>
      <c r="AIC11" s="61"/>
      <c r="AID11" s="61"/>
      <c r="AIE11" s="61"/>
      <c r="AIF11" s="61"/>
      <c r="AIG11" s="61"/>
      <c r="AIH11" s="61"/>
      <c r="AII11" s="61"/>
      <c r="AIJ11" s="61"/>
      <c r="AIK11" s="61"/>
      <c r="AIL11" s="61"/>
      <c r="AIM11" s="61"/>
      <c r="AIN11" s="61"/>
      <c r="AIO11" s="61"/>
      <c r="AIP11" s="61"/>
      <c r="AIQ11" s="61"/>
      <c r="AIR11" s="61"/>
      <c r="AIS11" s="61"/>
      <c r="AIT11" s="61"/>
      <c r="AIU11" s="61"/>
      <c r="AIV11" s="61"/>
      <c r="AIW11" s="61"/>
      <c r="AIX11" s="61"/>
      <c r="AIY11" s="61"/>
      <c r="AIZ11" s="61"/>
      <c r="AJA11" s="61"/>
      <c r="AJB11" s="61"/>
      <c r="AJC11" s="61"/>
      <c r="AJD11" s="61"/>
      <c r="AJE11" s="61"/>
      <c r="AJF11" s="61"/>
      <c r="AJG11" s="61"/>
      <c r="AJH11" s="61"/>
      <c r="AJI11" s="61"/>
      <c r="AJJ11" s="61"/>
      <c r="AJK11" s="61"/>
      <c r="AJL11" s="61"/>
      <c r="AJM11" s="61"/>
      <c r="AJN11" s="61"/>
      <c r="AJO11" s="61"/>
      <c r="AJP11" s="61"/>
      <c r="AJQ11" s="61"/>
      <c r="AJR11" s="61"/>
      <c r="AJS11" s="61"/>
      <c r="AJT11" s="61"/>
      <c r="AJU11" s="61"/>
      <c r="AJV11" s="61"/>
      <c r="AJW11" s="61"/>
      <c r="AJX11" s="61"/>
      <c r="AJY11" s="61"/>
      <c r="AJZ11" s="61"/>
      <c r="AKA11" s="61"/>
      <c r="AKB11" s="61"/>
      <c r="AKC11" s="61"/>
      <c r="AKD11" s="61"/>
      <c r="AKE11" s="61"/>
      <c r="AKF11" s="61"/>
      <c r="AKG11" s="61"/>
      <c r="AKH11" s="61"/>
      <c r="AKI11" s="61"/>
      <c r="AKJ11" s="61"/>
      <c r="AKK11" s="61"/>
      <c r="AKL11" s="61"/>
      <c r="AKM11" s="61"/>
      <c r="AKN11" s="61"/>
      <c r="AKO11" s="61"/>
      <c r="AKP11" s="61"/>
      <c r="AKQ11" s="61"/>
      <c r="AKR11" s="61"/>
      <c r="AKS11" s="61"/>
      <c r="AKT11" s="61"/>
      <c r="AKU11" s="61"/>
      <c r="AKV11" s="61"/>
      <c r="AKW11" s="61"/>
      <c r="AKX11" s="61"/>
      <c r="AKY11" s="61"/>
      <c r="AKZ11" s="61"/>
      <c r="ALA11" s="61"/>
      <c r="ALB11" s="61"/>
      <c r="ALC11" s="61"/>
      <c r="ALD11" s="61"/>
      <c r="ALE11" s="61"/>
      <c r="ALF11" s="61"/>
      <c r="ALG11" s="61"/>
      <c r="ALH11" s="61"/>
      <c r="ALI11" s="61"/>
      <c r="ALJ11" s="61"/>
      <c r="ALK11" s="61"/>
      <c r="ALL11" s="61"/>
      <c r="ALM11" s="61"/>
      <c r="ALN11" s="61"/>
      <c r="ALO11" s="61"/>
      <c r="ALP11" s="61"/>
      <c r="ALQ11" s="61"/>
      <c r="ALR11" s="61"/>
      <c r="ALS11" s="61"/>
      <c r="ALT11" s="61"/>
      <c r="ALU11" s="61"/>
      <c r="ALV11" s="61"/>
      <c r="ALW11" s="61"/>
      <c r="ALX11" s="61"/>
      <c r="ALY11" s="61"/>
      <c r="ALZ11" s="61"/>
      <c r="AMA11" s="61"/>
      <c r="AMB11" s="61"/>
      <c r="AMC11" s="61"/>
      <c r="AMD11" s="61"/>
      <c r="AME11" s="61"/>
      <c r="AMF11" s="61"/>
      <c r="AMG11" s="61"/>
      <c r="AMH11" s="61"/>
      <c r="AMI11" s="61"/>
      <c r="AMJ11" s="61"/>
      <c r="AMK11" s="61"/>
      <c r="AML11" s="61"/>
      <c r="AMM11" s="61"/>
      <c r="AMN11" s="61"/>
      <c r="AMO11" s="61"/>
      <c r="AMP11" s="61"/>
      <c r="AMQ11" s="61"/>
      <c r="AMR11" s="61"/>
      <c r="AMS11" s="61"/>
      <c r="AMT11" s="61"/>
      <c r="AMU11" s="61"/>
      <c r="AMV11" s="61"/>
      <c r="AMW11" s="61"/>
      <c r="AMX11" s="61"/>
      <c r="AMY11" s="61"/>
      <c r="AMZ11" s="61"/>
      <c r="ANA11" s="61"/>
      <c r="ANB11" s="61"/>
      <c r="ANC11" s="61"/>
      <c r="AND11" s="61"/>
      <c r="ANE11" s="61"/>
      <c r="ANF11" s="61"/>
      <c r="ANG11" s="61"/>
      <c r="ANH11" s="61"/>
      <c r="ANI11" s="61"/>
      <c r="ANJ11" s="61"/>
      <c r="ANK11" s="61"/>
      <c r="ANL11" s="61"/>
      <c r="ANM11" s="61"/>
      <c r="ANN11" s="61"/>
      <c r="ANO11" s="61"/>
      <c r="ANP11" s="61"/>
      <c r="ANQ11" s="61"/>
      <c r="ANR11" s="61"/>
      <c r="ANS11" s="61"/>
      <c r="ANT11" s="61"/>
      <c r="ANU11" s="61"/>
      <c r="ANV11" s="61"/>
      <c r="ANW11" s="61"/>
      <c r="ANX11" s="61"/>
      <c r="ANY11" s="61"/>
      <c r="ANZ11" s="61"/>
      <c r="AOA11" s="61"/>
      <c r="AOB11" s="61"/>
      <c r="AOC11" s="61"/>
      <c r="AOD11" s="61"/>
      <c r="AOE11" s="61"/>
      <c r="AOF11" s="61"/>
      <c r="AOG11" s="61"/>
      <c r="AOH11" s="61"/>
      <c r="AOI11" s="61"/>
      <c r="AOJ11" s="61"/>
      <c r="AOK11" s="61"/>
      <c r="AOL11" s="61"/>
      <c r="AOM11" s="61"/>
      <c r="AON11" s="61"/>
      <c r="AOO11" s="61"/>
      <c r="AOP11" s="61"/>
      <c r="AOQ11" s="61"/>
      <c r="AOR11" s="61"/>
      <c r="AOS11" s="61"/>
      <c r="AOT11" s="61"/>
      <c r="AOU11" s="61"/>
      <c r="AOV11" s="61"/>
      <c r="AOW11" s="61"/>
      <c r="AOX11" s="61"/>
      <c r="AOY11" s="61"/>
      <c r="AOZ11" s="61"/>
      <c r="APA11" s="61"/>
      <c r="APB11" s="61"/>
      <c r="APC11" s="61"/>
      <c r="APD11" s="61"/>
      <c r="APE11" s="61"/>
      <c r="APF11" s="61"/>
      <c r="APG11" s="61"/>
      <c r="APH11" s="61"/>
      <c r="API11" s="61"/>
      <c r="APJ11" s="61"/>
      <c r="APK11" s="61"/>
      <c r="APL11" s="61"/>
      <c r="APM11" s="61"/>
      <c r="APN11" s="61"/>
      <c r="APO11" s="61"/>
      <c r="APP11" s="61"/>
      <c r="APQ11" s="61"/>
      <c r="APR11" s="61"/>
      <c r="APS11" s="61"/>
      <c r="APT11" s="61"/>
      <c r="APU11" s="61"/>
      <c r="APV11" s="61"/>
      <c r="APW11" s="61"/>
      <c r="APX11" s="61"/>
      <c r="APY11" s="61"/>
      <c r="APZ11" s="61"/>
      <c r="AQA11" s="61"/>
      <c r="AQB11" s="61"/>
      <c r="AQC11" s="61"/>
      <c r="AQD11" s="61"/>
      <c r="AQE11" s="61"/>
      <c r="AQF11" s="61"/>
      <c r="AQG11" s="61"/>
      <c r="AQH11" s="61"/>
      <c r="AQI11" s="61"/>
      <c r="AQJ11" s="61"/>
      <c r="AQK11" s="61"/>
      <c r="AQL11" s="61"/>
      <c r="AQM11" s="61"/>
      <c r="AQN11" s="61"/>
      <c r="AQO11" s="61"/>
      <c r="AQP11" s="61"/>
      <c r="AQQ11" s="61"/>
      <c r="AQR11" s="61"/>
      <c r="AQS11" s="61"/>
      <c r="AQT11" s="61"/>
      <c r="AQU11" s="61"/>
      <c r="AQV11" s="61"/>
      <c r="AQW11" s="61"/>
      <c r="AQX11" s="61"/>
      <c r="AQY11" s="61"/>
      <c r="AQZ11" s="61"/>
      <c r="ARA11" s="61"/>
      <c r="ARB11" s="61"/>
      <c r="ARC11" s="61"/>
      <c r="ARD11" s="61"/>
      <c r="ARE11" s="61"/>
      <c r="ARF11" s="61"/>
      <c r="ARG11" s="61"/>
      <c r="ARH11" s="61"/>
      <c r="ARI11" s="61"/>
      <c r="ARJ11" s="61"/>
      <c r="ARK11" s="61"/>
      <c r="ARL11" s="61"/>
      <c r="ARM11" s="61"/>
      <c r="ARN11" s="61"/>
      <c r="ARO11" s="61"/>
      <c r="ARP11" s="61"/>
      <c r="ARQ11" s="61"/>
      <c r="ARR11" s="61"/>
      <c r="ARS11" s="61"/>
      <c r="ART11" s="61"/>
      <c r="ARU11" s="61"/>
      <c r="ARV11" s="61"/>
      <c r="ARW11" s="61"/>
      <c r="ARX11" s="61"/>
      <c r="ARY11" s="61"/>
      <c r="ARZ11" s="61"/>
      <c r="ASA11" s="61"/>
      <c r="ASB11" s="61"/>
      <c r="ASC11" s="61"/>
      <c r="ASD11" s="61"/>
      <c r="ASE11" s="61"/>
      <c r="ASF11" s="61"/>
      <c r="ASG11" s="61"/>
      <c r="ASH11" s="61"/>
      <c r="ASI11" s="61"/>
      <c r="ASJ11" s="61"/>
      <c r="ASK11" s="61"/>
      <c r="ASL11" s="61"/>
      <c r="ASM11" s="61"/>
      <c r="ASN11" s="61"/>
      <c r="ASO11" s="61"/>
      <c r="ASP11" s="61"/>
      <c r="ASQ11" s="61"/>
      <c r="ASR11" s="61"/>
      <c r="ASS11" s="61"/>
      <c r="AST11" s="61"/>
      <c r="ASU11" s="61"/>
      <c r="ASV11" s="61"/>
      <c r="ASW11" s="61"/>
      <c r="ASX11" s="61"/>
      <c r="ASY11" s="61"/>
      <c r="ASZ11" s="61"/>
      <c r="ATA11" s="61"/>
      <c r="ATB11" s="61"/>
      <c r="ATC11" s="61"/>
      <c r="ATD11" s="61"/>
      <c r="ATE11" s="61"/>
      <c r="ATF11" s="61"/>
      <c r="ATG11" s="61"/>
      <c r="ATH11" s="61"/>
      <c r="ATI11" s="61"/>
      <c r="ATJ11" s="61"/>
      <c r="ATK11" s="61"/>
      <c r="ATL11" s="61"/>
      <c r="ATM11" s="61"/>
      <c r="ATN11" s="61"/>
      <c r="ATO11" s="61"/>
      <c r="ATP11" s="61"/>
      <c r="ATQ11" s="61"/>
      <c r="ATR11" s="61"/>
      <c r="ATS11" s="61"/>
      <c r="ATT11" s="61"/>
      <c r="ATU11" s="61"/>
      <c r="ATV11" s="61"/>
      <c r="ATW11" s="61"/>
      <c r="ATX11" s="61"/>
      <c r="ATY11" s="61"/>
      <c r="ATZ11" s="61"/>
      <c r="AUA11" s="61"/>
      <c r="AUB11" s="61"/>
      <c r="AUC11" s="61"/>
      <c r="AUD11" s="61"/>
      <c r="AUE11" s="61"/>
      <c r="AUF11" s="61"/>
      <c r="AUG11" s="61"/>
      <c r="AUH11" s="61"/>
      <c r="AUI11" s="61"/>
      <c r="AUJ11" s="61"/>
      <c r="AUK11" s="61"/>
      <c r="AUL11" s="61"/>
      <c r="AUM11" s="61"/>
      <c r="AUN11" s="61"/>
      <c r="AUO11" s="61"/>
      <c r="AUP11" s="61"/>
      <c r="AUQ11" s="61"/>
      <c r="AUR11" s="61"/>
      <c r="AUS11" s="61"/>
      <c r="AUT11" s="61"/>
      <c r="AUU11" s="61"/>
      <c r="AUV11" s="61"/>
      <c r="AUW11" s="61"/>
      <c r="AUX11" s="61"/>
      <c r="AUY11" s="61"/>
      <c r="AUZ11" s="61"/>
      <c r="AVA11" s="61"/>
      <c r="AVB11" s="61"/>
      <c r="AVC11" s="61"/>
      <c r="AVD11" s="61"/>
      <c r="AVE11" s="61"/>
      <c r="AVF11" s="61"/>
      <c r="AVG11" s="61"/>
      <c r="AVH11" s="61"/>
      <c r="AVI11" s="61"/>
      <c r="AVJ11" s="61"/>
      <c r="AVK11" s="61"/>
      <c r="AVL11" s="61"/>
      <c r="AVM11" s="61"/>
      <c r="AVN11" s="61"/>
      <c r="AVO11" s="61"/>
      <c r="AVP11" s="61"/>
      <c r="AVQ11" s="61"/>
      <c r="AVR11" s="61"/>
      <c r="AVS11" s="61"/>
      <c r="AVT11" s="61"/>
      <c r="AVU11" s="61"/>
      <c r="AVV11" s="61"/>
      <c r="AVW11" s="61"/>
      <c r="AVX11" s="61"/>
      <c r="AVY11" s="61"/>
      <c r="AVZ11" s="61"/>
      <c r="AWA11" s="61"/>
      <c r="AWB11" s="61"/>
      <c r="AWC11" s="61"/>
      <c r="AWD11" s="61"/>
      <c r="AWE11" s="61"/>
      <c r="AWF11" s="61"/>
      <c r="AWG11" s="61"/>
      <c r="AWH11" s="61"/>
      <c r="AWI11" s="61"/>
      <c r="AWJ11" s="61"/>
      <c r="AWK11" s="61"/>
      <c r="AWL11" s="61"/>
      <c r="AWM11" s="61"/>
      <c r="AWN11" s="61"/>
      <c r="AWO11" s="61"/>
      <c r="AWP11" s="61"/>
      <c r="AWQ11" s="61"/>
      <c r="AWR11" s="61"/>
      <c r="AWS11" s="61"/>
      <c r="AWT11" s="61"/>
      <c r="AWU11" s="61"/>
      <c r="AWV11" s="61"/>
      <c r="AWW11" s="61"/>
      <c r="AWX11" s="61"/>
      <c r="AWY11" s="61"/>
      <c r="AWZ11" s="61"/>
      <c r="AXA11" s="61"/>
      <c r="AXB11" s="61"/>
      <c r="AXC11" s="61"/>
      <c r="AXD11" s="61"/>
      <c r="AXE11" s="61"/>
      <c r="AXF11" s="61"/>
      <c r="AXG11" s="61"/>
      <c r="AXH11" s="61"/>
      <c r="AXI11" s="61"/>
      <c r="AXJ11" s="61"/>
      <c r="AXK11" s="61"/>
      <c r="AXL11" s="61"/>
      <c r="AXM11" s="61"/>
      <c r="AXN11" s="61"/>
      <c r="AXO11" s="61"/>
      <c r="AXP11" s="61"/>
      <c r="AXQ11" s="61"/>
      <c r="AXR11" s="61"/>
      <c r="AXS11" s="61"/>
      <c r="AXT11" s="61"/>
      <c r="AXU11" s="61"/>
      <c r="AXV11" s="61"/>
      <c r="AXW11" s="61"/>
      <c r="AXX11" s="61"/>
      <c r="AXY11" s="61"/>
      <c r="AXZ11" s="61"/>
      <c r="AYA11" s="61"/>
      <c r="AYB11" s="61"/>
      <c r="AYC11" s="61"/>
      <c r="AYD11" s="61"/>
      <c r="AYE11" s="61"/>
      <c r="AYF11" s="61"/>
      <c r="AYG11" s="61"/>
      <c r="AYH11" s="61"/>
      <c r="AYI11" s="61"/>
      <c r="AYJ11" s="61"/>
      <c r="AYK11" s="61"/>
      <c r="AYL11" s="61"/>
      <c r="AYM11" s="61"/>
      <c r="AYN11" s="61"/>
      <c r="AYO11" s="61"/>
      <c r="AYP11" s="61"/>
      <c r="AYQ11" s="61"/>
      <c r="AYR11" s="61"/>
      <c r="AYS11" s="61"/>
      <c r="AYT11" s="61"/>
      <c r="AYU11" s="61"/>
      <c r="AYV11" s="61"/>
      <c r="AYW11" s="61"/>
      <c r="AYX11" s="61"/>
      <c r="AYY11" s="61"/>
      <c r="AYZ11" s="61"/>
      <c r="AZA11" s="61"/>
      <c r="AZB11" s="61"/>
      <c r="AZC11" s="61"/>
      <c r="AZD11" s="61"/>
      <c r="AZE11" s="61"/>
      <c r="AZF11" s="61"/>
      <c r="AZG11" s="61"/>
      <c r="AZH11" s="61"/>
      <c r="AZI11" s="61"/>
      <c r="AZJ11" s="61"/>
      <c r="AZK11" s="61"/>
      <c r="AZL11" s="61"/>
      <c r="AZM11" s="61"/>
      <c r="AZN11" s="61"/>
      <c r="AZO11" s="61"/>
      <c r="AZP11" s="61"/>
      <c r="AZQ11" s="61"/>
      <c r="AZR11" s="61"/>
      <c r="AZS11" s="61"/>
      <c r="AZT11" s="61"/>
      <c r="AZU11" s="61"/>
      <c r="AZV11" s="61"/>
      <c r="AZW11" s="61"/>
      <c r="AZX11" s="61"/>
      <c r="AZY11" s="61"/>
      <c r="AZZ11" s="61"/>
      <c r="BAA11" s="61"/>
      <c r="BAB11" s="61"/>
      <c r="BAC11" s="61"/>
      <c r="BAD11" s="61"/>
      <c r="BAE11" s="61"/>
      <c r="BAF11" s="61"/>
      <c r="BAG11" s="61"/>
      <c r="BAH11" s="61"/>
      <c r="BAI11" s="61"/>
      <c r="BAJ11" s="61"/>
      <c r="BAK11" s="61"/>
      <c r="BAL11" s="61"/>
      <c r="BAM11" s="61"/>
      <c r="BAN11" s="61"/>
      <c r="BAO11" s="61"/>
      <c r="BAP11" s="61"/>
      <c r="BAQ11" s="61"/>
      <c r="BAR11" s="61"/>
      <c r="BAS11" s="61"/>
      <c r="BAT11" s="61"/>
      <c r="BAU11" s="61"/>
      <c r="BAV11" s="61"/>
      <c r="BAW11" s="61"/>
      <c r="BAX11" s="61"/>
      <c r="BAY11" s="61"/>
      <c r="BAZ11" s="61"/>
      <c r="BBA11" s="61"/>
      <c r="BBB11" s="61"/>
      <c r="BBC11" s="61"/>
      <c r="BBD11" s="61"/>
      <c r="BBE11" s="61"/>
      <c r="BBF11" s="61"/>
      <c r="BBG11" s="61"/>
      <c r="BBH11" s="61"/>
      <c r="BBI11" s="61"/>
      <c r="BBJ11" s="61"/>
      <c r="BBK11" s="61"/>
      <c r="BBL11" s="61"/>
      <c r="BBM11" s="61"/>
      <c r="BBN11" s="61"/>
      <c r="BBO11" s="61"/>
      <c r="BBP11" s="61"/>
      <c r="BBQ11" s="61"/>
      <c r="BBR11" s="61"/>
      <c r="BBS11" s="61"/>
      <c r="BBT11" s="61"/>
      <c r="BBU11" s="61"/>
      <c r="BBV11" s="61"/>
      <c r="BBW11" s="61"/>
      <c r="BBX11" s="61"/>
      <c r="BBY11" s="61"/>
      <c r="BBZ11" s="61"/>
      <c r="BCA11" s="61"/>
      <c r="BCB11" s="61"/>
      <c r="BCC11" s="61"/>
      <c r="BCD11" s="61"/>
      <c r="BCE11" s="61"/>
      <c r="BCF11" s="61"/>
      <c r="BCG11" s="61"/>
      <c r="BCH11" s="61"/>
      <c r="BCI11" s="61"/>
      <c r="BCJ11" s="61"/>
      <c r="BCK11" s="61"/>
      <c r="BCL11" s="61"/>
      <c r="BCM11" s="61"/>
      <c r="BCN11" s="61"/>
      <c r="BCO11" s="61"/>
      <c r="BCP11" s="61"/>
      <c r="BCQ11" s="61"/>
      <c r="BCR11" s="61"/>
      <c r="BCS11" s="61"/>
      <c r="BCT11" s="61"/>
      <c r="BCU11" s="61"/>
      <c r="BCV11" s="61"/>
      <c r="BCW11" s="61"/>
      <c r="BCX11" s="61"/>
      <c r="BCY11" s="61"/>
      <c r="BCZ11" s="61"/>
      <c r="BDA11" s="61"/>
      <c r="BDB11" s="61"/>
      <c r="BDC11" s="61"/>
      <c r="BDD11" s="61"/>
      <c r="BDE11" s="61"/>
      <c r="BDF11" s="61"/>
      <c r="BDG11" s="61"/>
      <c r="BDH11" s="61"/>
      <c r="BDI11" s="61"/>
      <c r="BDJ11" s="61"/>
      <c r="BDK11" s="61"/>
      <c r="BDL11" s="61"/>
      <c r="BDM11" s="61"/>
      <c r="BDN11" s="61"/>
      <c r="BDO11" s="61"/>
      <c r="BDP11" s="61"/>
      <c r="BDQ11" s="61"/>
      <c r="BDR11" s="61"/>
      <c r="BDS11" s="61"/>
      <c r="BDT11" s="61"/>
      <c r="BDU11" s="61"/>
      <c r="BDV11" s="61"/>
      <c r="BDW11" s="61"/>
      <c r="BDX11" s="61"/>
      <c r="BDY11" s="61"/>
      <c r="BDZ11" s="61"/>
      <c r="BEA11" s="61"/>
      <c r="BEB11" s="61"/>
      <c r="BEC11" s="61"/>
      <c r="BED11" s="61"/>
      <c r="BEE11" s="61"/>
      <c r="BEF11" s="61"/>
      <c r="BEG11" s="61"/>
      <c r="BEH11" s="61"/>
      <c r="BEI11" s="61"/>
      <c r="BEJ11" s="61"/>
      <c r="BEK11" s="61"/>
      <c r="BEL11" s="61"/>
      <c r="BEM11" s="61"/>
      <c r="BEN11" s="61"/>
      <c r="BEO11" s="61"/>
      <c r="BEP11" s="61"/>
      <c r="BEQ11" s="61"/>
      <c r="BER11" s="61"/>
      <c r="BES11" s="61"/>
      <c r="BET11" s="61"/>
      <c r="BEU11" s="61"/>
      <c r="BEV11" s="61"/>
      <c r="BEW11" s="61"/>
      <c r="BEX11" s="61"/>
      <c r="BEY11" s="61"/>
      <c r="BEZ11" s="61"/>
      <c r="BFA11" s="61"/>
      <c r="BFB11" s="61"/>
      <c r="BFC11" s="61"/>
      <c r="BFD11" s="61"/>
      <c r="BFE11" s="61"/>
      <c r="BFF11" s="61"/>
      <c r="BFG11" s="61"/>
      <c r="BFH11" s="61"/>
      <c r="BFI11" s="61"/>
      <c r="BFJ11" s="61"/>
      <c r="BFK11" s="61"/>
      <c r="BFL11" s="61"/>
      <c r="BFM11" s="61"/>
      <c r="BFN11" s="61"/>
      <c r="BFO11" s="61"/>
      <c r="BFP11" s="61"/>
      <c r="BFQ11" s="61"/>
      <c r="BFR11" s="61"/>
      <c r="BFS11" s="61"/>
      <c r="BFT11" s="61"/>
      <c r="BFU11" s="61"/>
      <c r="BFV11" s="61"/>
      <c r="BFW11" s="61"/>
      <c r="BFX11" s="61"/>
      <c r="BFY11" s="61"/>
      <c r="BFZ11" s="61"/>
      <c r="BGA11" s="61"/>
      <c r="BGB11" s="61"/>
      <c r="BGC11" s="61"/>
      <c r="BGD11" s="61"/>
      <c r="BGE11" s="61"/>
      <c r="BGF11" s="61"/>
      <c r="BGG11" s="61"/>
      <c r="BGH11" s="61"/>
      <c r="BGI11" s="61"/>
      <c r="BGJ11" s="61"/>
      <c r="BGK11" s="61"/>
      <c r="BGL11" s="61"/>
      <c r="BGM11" s="61"/>
      <c r="BGN11" s="61"/>
      <c r="BGO11" s="61"/>
      <c r="BGP11" s="61"/>
      <c r="BGQ11" s="61"/>
      <c r="BGR11" s="61"/>
      <c r="BGS11" s="61"/>
      <c r="BGT11" s="61"/>
      <c r="BGU11" s="61"/>
      <c r="BGV11" s="61"/>
      <c r="BGW11" s="61"/>
      <c r="BGX11" s="61"/>
      <c r="BGY11" s="61"/>
      <c r="BGZ11" s="61"/>
      <c r="BHA11" s="61"/>
      <c r="BHB11" s="61"/>
      <c r="BHC11" s="61"/>
      <c r="BHD11" s="61"/>
      <c r="BHE11" s="61"/>
      <c r="BHF11" s="61"/>
      <c r="BHG11" s="61"/>
      <c r="BHH11" s="61"/>
      <c r="BHI11" s="61"/>
      <c r="BHJ11" s="61"/>
      <c r="BHK11" s="61"/>
      <c r="BHL11" s="61"/>
      <c r="BHM11" s="61"/>
      <c r="BHN11" s="61"/>
      <c r="BHO11" s="61"/>
      <c r="BHP11" s="61"/>
      <c r="BHQ11" s="61"/>
      <c r="BHR11" s="61"/>
      <c r="BHS11" s="61"/>
      <c r="BHT11" s="61"/>
      <c r="BHU11" s="61"/>
      <c r="BHV11" s="61"/>
      <c r="BHW11" s="61"/>
      <c r="BHX11" s="61"/>
      <c r="BHY11" s="61"/>
      <c r="BHZ11" s="61"/>
      <c r="BIA11" s="61"/>
      <c r="BIB11" s="61"/>
      <c r="BIC11" s="61"/>
      <c r="BID11" s="61"/>
      <c r="BIE11" s="61"/>
      <c r="BIF11" s="61"/>
      <c r="BIG11" s="61"/>
      <c r="BIH11" s="61"/>
      <c r="BII11" s="61"/>
      <c r="BIJ11" s="61"/>
      <c r="BIK11" s="61"/>
      <c r="BIL11" s="61"/>
      <c r="BIM11" s="61"/>
      <c r="BIN11" s="61"/>
      <c r="BIO11" s="61"/>
      <c r="BIP11" s="61"/>
      <c r="BIQ11" s="61"/>
      <c r="BIR11" s="61"/>
      <c r="BIS11" s="61"/>
      <c r="BIT11" s="61"/>
      <c r="BIU11" s="61"/>
      <c r="BIV11" s="61"/>
      <c r="BIW11" s="61"/>
      <c r="BIX11" s="61"/>
      <c r="BIY11" s="61"/>
      <c r="BIZ11" s="61"/>
      <c r="BJA11" s="61"/>
      <c r="BJB11" s="61"/>
      <c r="BJC11" s="61"/>
      <c r="BJD11" s="61"/>
      <c r="BJE11" s="61"/>
      <c r="BJF11" s="61"/>
      <c r="BJG11" s="61"/>
      <c r="BJH11" s="61"/>
      <c r="BJI11" s="61"/>
      <c r="BJJ11" s="61"/>
      <c r="BJK11" s="61"/>
      <c r="BJL11" s="61"/>
      <c r="BJM11" s="61"/>
      <c r="BJN11" s="61"/>
      <c r="BJO11" s="61"/>
      <c r="BJP11" s="61"/>
      <c r="BJQ11" s="61"/>
      <c r="BJR11" s="61"/>
      <c r="BJS11" s="61"/>
      <c r="BJT11" s="61"/>
      <c r="BJU11" s="61"/>
      <c r="BJV11" s="61"/>
      <c r="BJW11" s="61"/>
      <c r="BJX11" s="61"/>
      <c r="BJY11" s="61"/>
      <c r="BJZ11" s="61"/>
      <c r="BKA11" s="61"/>
      <c r="BKB11" s="61"/>
      <c r="BKC11" s="61"/>
      <c r="BKD11" s="61"/>
      <c r="BKE11" s="61"/>
      <c r="BKF11" s="61"/>
      <c r="BKG11" s="61"/>
      <c r="BKH11" s="61"/>
      <c r="BKI11" s="61"/>
      <c r="BKJ11" s="61"/>
      <c r="BKK11" s="61"/>
      <c r="BKL11" s="61"/>
      <c r="BKM11" s="61"/>
      <c r="BKN11" s="61"/>
      <c r="BKO11" s="61"/>
      <c r="BKP11" s="61"/>
      <c r="BKQ11" s="61"/>
      <c r="BKR11" s="61"/>
      <c r="BKS11" s="61"/>
      <c r="BKT11" s="61"/>
      <c r="BKU11" s="61"/>
      <c r="BKV11" s="61"/>
      <c r="BKW11" s="61"/>
      <c r="BKX11" s="61"/>
      <c r="BKY11" s="61"/>
      <c r="BKZ11" s="61"/>
      <c r="BLA11" s="61"/>
      <c r="BLB11" s="61"/>
      <c r="BLC11" s="61"/>
      <c r="BLD11" s="61"/>
      <c r="BLE11" s="61"/>
      <c r="BLF11" s="61"/>
      <c r="BLG11" s="61"/>
      <c r="BLH11" s="61"/>
      <c r="BLI11" s="61"/>
      <c r="BLJ11" s="61"/>
      <c r="BLK11" s="61"/>
      <c r="BLL11" s="61"/>
      <c r="BLM11" s="61"/>
      <c r="BLN11" s="61"/>
      <c r="BLO11" s="61"/>
      <c r="BLP11" s="61"/>
      <c r="BLQ11" s="61"/>
      <c r="BLR11" s="61"/>
      <c r="BLS11" s="61"/>
      <c r="BLT11" s="61"/>
      <c r="BLU11" s="61"/>
      <c r="BLV11" s="61"/>
      <c r="BLW11" s="61"/>
      <c r="BLX11" s="61"/>
      <c r="BLY11" s="61"/>
      <c r="BLZ11" s="61"/>
      <c r="BMA11" s="61"/>
      <c r="BMB11" s="61"/>
      <c r="BMC11" s="61"/>
      <c r="BMD11" s="61"/>
      <c r="BME11" s="61"/>
      <c r="BMF11" s="61"/>
      <c r="BMG11" s="61"/>
      <c r="BMH11" s="61"/>
      <c r="BMI11" s="61"/>
      <c r="BMJ11" s="61"/>
      <c r="BMK11" s="61"/>
      <c r="BML11" s="61"/>
      <c r="BMM11" s="61"/>
      <c r="BMN11" s="61"/>
      <c r="BMO11" s="61"/>
      <c r="BMP11" s="61"/>
      <c r="BMQ11" s="61"/>
      <c r="BMR11" s="61"/>
      <c r="BMS11" s="61"/>
      <c r="BMT11" s="61"/>
      <c r="BMU11" s="61"/>
      <c r="BMV11" s="61"/>
      <c r="BMW11" s="61"/>
      <c r="BMX11" s="61"/>
      <c r="BMY11" s="61"/>
      <c r="BMZ11" s="61"/>
      <c r="BNA11" s="61"/>
      <c r="BNB11" s="61"/>
      <c r="BNC11" s="61"/>
      <c r="BND11" s="61"/>
      <c r="BNE11" s="61"/>
      <c r="BNF11" s="61"/>
      <c r="BNG11" s="61"/>
      <c r="BNH11" s="61"/>
      <c r="BNI11" s="61"/>
      <c r="BNJ11" s="61"/>
      <c r="BNK11" s="61"/>
      <c r="BNL11" s="61"/>
      <c r="BNM11" s="61"/>
      <c r="BNN11" s="61"/>
      <c r="BNO11" s="61"/>
      <c r="BNP11" s="61"/>
      <c r="BNQ11" s="61"/>
      <c r="BNR11" s="61"/>
      <c r="BNS11" s="61"/>
      <c r="BNT11" s="61"/>
      <c r="BNU11" s="61"/>
      <c r="BNV11" s="61"/>
      <c r="BNW11" s="61"/>
      <c r="BNX11" s="61"/>
      <c r="BNY11" s="61"/>
      <c r="BNZ11" s="61"/>
      <c r="BOA11" s="61"/>
      <c r="BOB11" s="61"/>
      <c r="BOC11" s="61"/>
      <c r="BOD11" s="61"/>
      <c r="BOE11" s="61"/>
      <c r="BOF11" s="61"/>
      <c r="BOG11" s="61"/>
      <c r="BOH11" s="61"/>
      <c r="BOI11" s="61"/>
      <c r="BOJ11" s="61"/>
      <c r="BOK11" s="61"/>
      <c r="BOL11" s="61"/>
      <c r="BOM11" s="61"/>
      <c r="BON11" s="61"/>
      <c r="BOO11" s="61"/>
      <c r="BOP11" s="61"/>
      <c r="BOQ11" s="61"/>
      <c r="BOR11" s="61"/>
      <c r="BOS11" s="61"/>
      <c r="BOT11" s="61"/>
      <c r="BOU11" s="61"/>
      <c r="BOV11" s="61"/>
      <c r="BOW11" s="61"/>
      <c r="BOX11" s="61"/>
      <c r="BOY11" s="61"/>
      <c r="BOZ11" s="61"/>
      <c r="BPA11" s="61"/>
      <c r="BPB11" s="61"/>
      <c r="BPC11" s="61"/>
      <c r="BPD11" s="61"/>
      <c r="BPE11" s="61"/>
      <c r="BPF11" s="61"/>
      <c r="BPG11" s="61"/>
      <c r="BPH11" s="61"/>
      <c r="BPI11" s="61"/>
      <c r="BPJ11" s="61"/>
      <c r="BPK11" s="61"/>
      <c r="BPL11" s="61"/>
      <c r="BPM11" s="61"/>
      <c r="BPN11" s="61"/>
      <c r="BPO11" s="61"/>
      <c r="BPP11" s="61"/>
      <c r="BPQ11" s="61"/>
      <c r="BPR11" s="61"/>
      <c r="BPS11" s="61"/>
      <c r="BPT11" s="61"/>
      <c r="BPU11" s="61"/>
      <c r="BPV11" s="61"/>
      <c r="BPW11" s="61"/>
      <c r="BPX11" s="61"/>
      <c r="BPY11" s="61"/>
      <c r="BPZ11" s="61"/>
      <c r="BQA11" s="61"/>
      <c r="BQB11" s="61"/>
      <c r="BQC11" s="61"/>
      <c r="BQD11" s="61"/>
      <c r="BQE11" s="61"/>
      <c r="BQF11" s="61"/>
      <c r="BQG11" s="61"/>
      <c r="BQH11" s="61"/>
      <c r="BQI11" s="61"/>
      <c r="BQJ11" s="61"/>
      <c r="BQK11" s="61"/>
      <c r="BQL11" s="61"/>
      <c r="BQM11" s="61"/>
      <c r="BQN11" s="61"/>
      <c r="BQO11" s="61"/>
      <c r="BQP11" s="61"/>
      <c r="BQQ11" s="61"/>
      <c r="BQR11" s="61"/>
      <c r="BQS11" s="61"/>
      <c r="BQT11" s="61"/>
      <c r="BQU11" s="61"/>
      <c r="BQV11" s="61"/>
      <c r="BQW11" s="61"/>
      <c r="BQX11" s="61"/>
      <c r="BQY11" s="61"/>
      <c r="BQZ11" s="61"/>
      <c r="BRA11" s="61"/>
      <c r="BRB11" s="61"/>
      <c r="BRC11" s="61"/>
      <c r="BRD11" s="61"/>
      <c r="BRE11" s="61"/>
      <c r="BRF11" s="61"/>
      <c r="BRG11" s="61"/>
      <c r="BRH11" s="61"/>
      <c r="BRI11" s="61"/>
      <c r="BRJ11" s="61"/>
      <c r="BRK11" s="61"/>
      <c r="BRL11" s="61"/>
      <c r="BRM11" s="61"/>
      <c r="BRN11" s="61"/>
      <c r="BRO11" s="61"/>
      <c r="BRP11" s="61"/>
      <c r="BRQ11" s="61"/>
      <c r="BRR11" s="61"/>
      <c r="BRS11" s="61"/>
      <c r="BRT11" s="61"/>
      <c r="BRU11" s="61"/>
      <c r="BRV11" s="61"/>
      <c r="BRW11" s="61"/>
      <c r="BRX11" s="61"/>
      <c r="BRY11" s="61"/>
      <c r="BRZ11" s="61"/>
      <c r="BSA11" s="61"/>
      <c r="BSB11" s="61"/>
      <c r="BSC11" s="61"/>
      <c r="BSD11" s="61"/>
      <c r="BSE11" s="61"/>
      <c r="BSF11" s="61"/>
      <c r="BSG11" s="61"/>
      <c r="BSH11" s="61"/>
      <c r="BSI11" s="61"/>
      <c r="BSJ11" s="61"/>
      <c r="BSK11" s="61"/>
      <c r="BSL11" s="61"/>
      <c r="BSM11" s="61"/>
      <c r="BSN11" s="61"/>
      <c r="BSO11" s="61"/>
      <c r="BSP11" s="61"/>
      <c r="BSQ11" s="61"/>
      <c r="BSR11" s="61"/>
      <c r="BSS11" s="61"/>
      <c r="BST11" s="61"/>
      <c r="BSU11" s="61"/>
      <c r="BSV11" s="61"/>
      <c r="BSW11" s="61"/>
      <c r="BSX11" s="61"/>
      <c r="BSY11" s="61"/>
      <c r="BSZ11" s="61"/>
      <c r="BTA11" s="61"/>
      <c r="BTB11" s="61"/>
      <c r="BTC11" s="61"/>
      <c r="BTD11" s="61"/>
      <c r="BTE11" s="61"/>
      <c r="BTF11" s="61"/>
      <c r="BTG11" s="61"/>
      <c r="BTH11" s="61"/>
      <c r="BTI11" s="61"/>
      <c r="BTJ11" s="61"/>
      <c r="BTK11" s="61"/>
      <c r="BTL11" s="61"/>
      <c r="BTM11" s="61"/>
      <c r="BTN11" s="61"/>
      <c r="BTO11" s="61"/>
      <c r="BTP11" s="61"/>
      <c r="BTQ11" s="61"/>
      <c r="BTR11" s="61"/>
      <c r="BTS11" s="61"/>
      <c r="BTT11" s="61"/>
      <c r="BTU11" s="61"/>
      <c r="BTV11" s="61"/>
      <c r="BTW11" s="61"/>
      <c r="BTX11" s="61"/>
      <c r="BTY11" s="61"/>
      <c r="BTZ11" s="61"/>
      <c r="BUA11" s="61"/>
      <c r="BUB11" s="61"/>
      <c r="BUC11" s="61"/>
      <c r="BUD11" s="61"/>
      <c r="BUE11" s="61"/>
      <c r="BUF11" s="61"/>
      <c r="BUG11" s="61"/>
      <c r="BUH11" s="61"/>
      <c r="BUI11" s="61"/>
      <c r="BUJ11" s="61"/>
      <c r="BUK11" s="61"/>
      <c r="BUL11" s="61"/>
      <c r="BUM11" s="61"/>
      <c r="BUN11" s="61"/>
      <c r="BUO11" s="61"/>
      <c r="BUP11" s="61"/>
      <c r="BUQ11" s="61"/>
      <c r="BUR11" s="61"/>
      <c r="BUS11" s="61"/>
      <c r="BUT11" s="61"/>
      <c r="BUU11" s="61"/>
      <c r="BUV11" s="61"/>
      <c r="BUW11" s="61"/>
      <c r="BUX11" s="61"/>
      <c r="BUY11" s="61"/>
      <c r="BUZ11" s="61"/>
      <c r="BVA11" s="61"/>
      <c r="BVB11" s="61"/>
      <c r="BVC11" s="61"/>
      <c r="BVD11" s="61"/>
      <c r="BVE11" s="61"/>
      <c r="BVF11" s="61"/>
      <c r="BVG11" s="61"/>
      <c r="BVH11" s="61"/>
      <c r="BVI11" s="61"/>
      <c r="BVJ11" s="61"/>
      <c r="BVK11" s="61"/>
      <c r="BVL11" s="61"/>
      <c r="BVM11" s="61"/>
      <c r="BVN11" s="61"/>
      <c r="BVO11" s="61"/>
      <c r="BVP11" s="61"/>
      <c r="BVQ11" s="61"/>
      <c r="BVR11" s="61"/>
      <c r="BVS11" s="61"/>
      <c r="BVT11" s="61"/>
      <c r="BVU11" s="61"/>
      <c r="BVV11" s="61"/>
      <c r="BVW11" s="61"/>
      <c r="BVX11" s="61"/>
      <c r="BVY11" s="61"/>
      <c r="BVZ11" s="61"/>
      <c r="BWA11" s="61"/>
      <c r="BWB11" s="61"/>
      <c r="BWC11" s="61"/>
      <c r="BWD11" s="61"/>
      <c r="BWE11" s="61"/>
      <c r="BWF11" s="61"/>
      <c r="BWG11" s="61"/>
      <c r="BWH11" s="61"/>
      <c r="BWI11" s="61"/>
      <c r="BWJ11" s="61"/>
      <c r="BWK11" s="61"/>
      <c r="BWL11" s="61"/>
      <c r="BWM11" s="61"/>
      <c r="BWN11" s="61"/>
      <c r="BWO11" s="61"/>
      <c r="BWP11" s="61"/>
      <c r="BWQ11" s="61"/>
      <c r="BWR11" s="61"/>
      <c r="BWS11" s="61"/>
      <c r="BWT11" s="61"/>
      <c r="BWU11" s="61"/>
      <c r="BWV11" s="61"/>
      <c r="BWW11" s="61"/>
      <c r="BWX11" s="61"/>
      <c r="BWY11" s="61"/>
      <c r="BWZ11" s="61"/>
      <c r="BXA11" s="61"/>
      <c r="BXB11" s="61"/>
      <c r="BXC11" s="61"/>
      <c r="BXD11" s="61"/>
      <c r="BXE11" s="61"/>
      <c r="BXF11" s="61"/>
      <c r="BXG11" s="61"/>
      <c r="BXH11" s="61"/>
      <c r="BXI11" s="61"/>
      <c r="BXJ11" s="61"/>
      <c r="BXK11" s="61"/>
      <c r="BXL11" s="61"/>
      <c r="BXM11" s="61"/>
      <c r="BXN11" s="61"/>
      <c r="BXO11" s="61"/>
      <c r="BXP11" s="61"/>
      <c r="BXQ11" s="61"/>
      <c r="BXR11" s="61"/>
      <c r="BXS11" s="61"/>
      <c r="BXT11" s="61"/>
      <c r="BXU11" s="61"/>
      <c r="BXV11" s="61"/>
      <c r="BXW11" s="61"/>
      <c r="BXX11" s="61"/>
      <c r="BXY11" s="61"/>
      <c r="BXZ11" s="61"/>
      <c r="BYA11" s="61"/>
      <c r="BYB11" s="61"/>
      <c r="BYC11" s="61"/>
      <c r="BYD11" s="61"/>
      <c r="BYE11" s="61"/>
      <c r="BYF11" s="61"/>
      <c r="BYG11" s="61"/>
      <c r="BYH11" s="61"/>
      <c r="BYI11" s="61"/>
      <c r="BYJ11" s="61"/>
      <c r="BYK11" s="61"/>
      <c r="BYL11" s="61"/>
      <c r="BYM11" s="61"/>
      <c r="BYN11" s="61"/>
      <c r="BYO11" s="61"/>
      <c r="BYP11" s="61"/>
      <c r="BYQ11" s="61"/>
      <c r="BYR11" s="61"/>
      <c r="BYS11" s="61"/>
      <c r="BYT11" s="61"/>
      <c r="BYU11" s="61"/>
      <c r="BYV11" s="61"/>
      <c r="BYW11" s="61"/>
      <c r="BYX11" s="61"/>
      <c r="BYY11" s="61"/>
      <c r="BYZ11" s="61"/>
      <c r="BZA11" s="61"/>
      <c r="BZB11" s="61"/>
      <c r="BZC11" s="61"/>
      <c r="BZD11" s="61"/>
      <c r="BZE11" s="61"/>
      <c r="BZF11" s="61"/>
      <c r="BZG11" s="61"/>
      <c r="BZH11" s="61"/>
      <c r="BZI11" s="61"/>
      <c r="BZJ11" s="61"/>
      <c r="BZK11" s="61"/>
      <c r="BZL11" s="61"/>
      <c r="BZM11" s="61"/>
      <c r="BZN11" s="61"/>
      <c r="BZO11" s="61"/>
      <c r="BZP11" s="61"/>
      <c r="BZQ11" s="61"/>
      <c r="BZR11" s="61"/>
      <c r="BZS11" s="61"/>
      <c r="BZT11" s="61"/>
      <c r="BZU11" s="61"/>
      <c r="BZV11" s="61"/>
      <c r="BZW11" s="61"/>
      <c r="BZX11" s="61"/>
      <c r="BZY11" s="61"/>
      <c r="BZZ11" s="61"/>
      <c r="CAA11" s="61"/>
      <c r="CAB11" s="61"/>
      <c r="CAC11" s="61"/>
      <c r="CAD11" s="61"/>
      <c r="CAE11" s="61"/>
      <c r="CAF11" s="61"/>
      <c r="CAG11" s="61"/>
      <c r="CAH11" s="61"/>
      <c r="CAI11" s="61"/>
      <c r="CAJ11" s="61"/>
      <c r="CAK11" s="61"/>
      <c r="CAL11" s="61"/>
      <c r="CAM11" s="61"/>
      <c r="CAN11" s="61"/>
      <c r="CAO11" s="61"/>
      <c r="CAP11" s="61"/>
      <c r="CAQ11" s="61"/>
      <c r="CAR11" s="61"/>
      <c r="CAS11" s="61"/>
      <c r="CAT11" s="61"/>
      <c r="CAU11" s="61"/>
      <c r="CAV11" s="61"/>
      <c r="CAW11" s="61"/>
      <c r="CAX11" s="61"/>
      <c r="CAY11" s="61"/>
      <c r="CAZ11" s="61"/>
      <c r="CBA11" s="61"/>
      <c r="CBB11" s="61"/>
      <c r="CBC11" s="61"/>
      <c r="CBD11" s="61"/>
      <c r="CBE11" s="61"/>
      <c r="CBF11" s="61"/>
      <c r="CBG11" s="61"/>
      <c r="CBH11" s="61"/>
      <c r="CBI11" s="61"/>
      <c r="CBJ11" s="61"/>
      <c r="CBK11" s="61"/>
      <c r="CBL11" s="61"/>
      <c r="CBM11" s="61"/>
      <c r="CBN11" s="61"/>
      <c r="CBO11" s="61"/>
      <c r="CBP11" s="61"/>
      <c r="CBQ11" s="61"/>
      <c r="CBR11" s="61"/>
      <c r="CBS11" s="61"/>
      <c r="CBT11" s="61"/>
      <c r="CBU11" s="61"/>
      <c r="CBV11" s="61"/>
      <c r="CBW11" s="61"/>
      <c r="CBX11" s="61"/>
      <c r="CBY11" s="61"/>
      <c r="CBZ11" s="61"/>
      <c r="CCA11" s="61"/>
      <c r="CCB11" s="61"/>
      <c r="CCC11" s="61"/>
      <c r="CCD11" s="61"/>
      <c r="CCE11" s="61"/>
      <c r="CCF11" s="61"/>
      <c r="CCG11" s="61"/>
      <c r="CCH11" s="61"/>
      <c r="CCI11" s="61"/>
      <c r="CCJ11" s="61"/>
      <c r="CCK11" s="61"/>
      <c r="CCL11" s="61"/>
      <c r="CCM11" s="61"/>
      <c r="CCN11" s="61"/>
      <c r="CCO11" s="61"/>
      <c r="CCP11" s="61"/>
      <c r="CCQ11" s="61"/>
      <c r="CCR11" s="61"/>
      <c r="CCS11" s="61"/>
      <c r="CCT11" s="61"/>
      <c r="CCU11" s="61"/>
      <c r="CCV11" s="61"/>
      <c r="CCW11" s="61"/>
      <c r="CCX11" s="61"/>
      <c r="CCY11" s="61"/>
      <c r="CCZ11" s="61"/>
      <c r="CDA11" s="61"/>
      <c r="CDB11" s="61"/>
      <c r="CDC11" s="61"/>
      <c r="CDD11" s="61"/>
      <c r="CDE11" s="61"/>
      <c r="CDF11" s="61"/>
      <c r="CDG11" s="61"/>
      <c r="CDH11" s="61"/>
      <c r="CDI11" s="61"/>
      <c r="CDJ11" s="61"/>
      <c r="CDK11" s="61"/>
      <c r="CDL11" s="61"/>
      <c r="CDM11" s="61"/>
      <c r="CDN11" s="61"/>
      <c r="CDO11" s="61"/>
      <c r="CDP11" s="61"/>
      <c r="CDQ11" s="61"/>
      <c r="CDR11" s="61"/>
      <c r="CDS11" s="61"/>
      <c r="CDT11" s="61"/>
      <c r="CDU11" s="61"/>
      <c r="CDV11" s="61"/>
      <c r="CDW11" s="61"/>
      <c r="CDX11" s="61"/>
      <c r="CDY11" s="61"/>
      <c r="CDZ11" s="61"/>
      <c r="CEA11" s="61"/>
      <c r="CEB11" s="61"/>
      <c r="CEC11" s="61"/>
      <c r="CED11" s="61"/>
      <c r="CEE11" s="61"/>
      <c r="CEF11" s="61"/>
      <c r="CEG11" s="61"/>
      <c r="CEH11" s="61"/>
      <c r="CEI11" s="61"/>
      <c r="CEJ11" s="61"/>
      <c r="CEK11" s="61"/>
      <c r="CEL11" s="61"/>
      <c r="CEM11" s="61"/>
      <c r="CEN11" s="61"/>
      <c r="CEO11" s="61"/>
      <c r="CEP11" s="61"/>
      <c r="CEQ11" s="61"/>
      <c r="CER11" s="61"/>
      <c r="CES11" s="61"/>
      <c r="CET11" s="61"/>
      <c r="CEU11" s="61"/>
      <c r="CEV11" s="61"/>
      <c r="CEW11" s="61"/>
      <c r="CEX11" s="61"/>
      <c r="CEY11" s="61"/>
      <c r="CEZ11" s="61"/>
      <c r="CFA11" s="61"/>
      <c r="CFB11" s="61"/>
      <c r="CFC11" s="61"/>
      <c r="CFD11" s="61"/>
      <c r="CFE11" s="61"/>
      <c r="CFF11" s="61"/>
      <c r="CFG11" s="61"/>
      <c r="CFH11" s="61"/>
      <c r="CFI11" s="61"/>
      <c r="CFJ11" s="61"/>
      <c r="CFK11" s="61"/>
      <c r="CFL11" s="61"/>
      <c r="CFM11" s="61"/>
      <c r="CFN11" s="61"/>
      <c r="CFO11" s="61"/>
      <c r="CFP11" s="61"/>
      <c r="CFQ11" s="61"/>
      <c r="CFR11" s="61"/>
      <c r="CFS11" s="61"/>
      <c r="CFT11" s="61"/>
      <c r="CFU11" s="61"/>
      <c r="CFV11" s="61"/>
      <c r="CFW11" s="61"/>
      <c r="CFX11" s="61"/>
      <c r="CFY11" s="61"/>
      <c r="CFZ11" s="61"/>
      <c r="CGA11" s="61"/>
      <c r="CGB11" s="61"/>
      <c r="CGC11" s="61"/>
      <c r="CGD11" s="61"/>
      <c r="CGE11" s="61"/>
      <c r="CGF11" s="61"/>
      <c r="CGG11" s="61"/>
      <c r="CGH11" s="61"/>
      <c r="CGI11" s="61"/>
      <c r="CGJ11" s="61"/>
      <c r="CGK11" s="61"/>
      <c r="CGL11" s="61"/>
      <c r="CGM11" s="61"/>
      <c r="CGN11" s="61"/>
      <c r="CGO11" s="61"/>
      <c r="CGP11" s="61"/>
      <c r="CGQ11" s="61"/>
      <c r="CGR11" s="61"/>
      <c r="CGS11" s="61"/>
      <c r="CGT11" s="61"/>
      <c r="CGU11" s="61"/>
      <c r="CGV11" s="61"/>
      <c r="CGW11" s="61"/>
      <c r="CGX11" s="61"/>
      <c r="CGY11" s="61"/>
      <c r="CGZ11" s="61"/>
      <c r="CHA11" s="61"/>
      <c r="CHB11" s="61"/>
      <c r="CHC11" s="61"/>
      <c r="CHD11" s="61"/>
      <c r="CHE11" s="61"/>
      <c r="CHF11" s="61"/>
      <c r="CHG11" s="61"/>
      <c r="CHH11" s="61"/>
      <c r="CHI11" s="61"/>
      <c r="CHJ11" s="61"/>
      <c r="CHK11" s="61"/>
      <c r="CHL11" s="61"/>
      <c r="CHM11" s="61"/>
      <c r="CHN11" s="61"/>
      <c r="CHO11" s="61"/>
      <c r="CHP11" s="61"/>
      <c r="CHQ11" s="61"/>
      <c r="CHR11" s="61"/>
      <c r="CHS11" s="61"/>
      <c r="CHT11" s="61"/>
      <c r="CHU11" s="61"/>
      <c r="CHV11" s="61"/>
      <c r="CHW11" s="61"/>
      <c r="CHX11" s="61"/>
      <c r="CHY11" s="61"/>
      <c r="CHZ11" s="61"/>
      <c r="CIA11" s="61"/>
      <c r="CIB11" s="61"/>
      <c r="CIC11" s="61"/>
      <c r="CID11" s="61"/>
      <c r="CIE11" s="61"/>
      <c r="CIF11" s="61"/>
      <c r="CIG11" s="61"/>
      <c r="CIH11" s="61"/>
      <c r="CII11" s="61"/>
      <c r="CIJ11" s="61"/>
      <c r="CIK11" s="61"/>
      <c r="CIL11" s="61"/>
      <c r="CIM11" s="61"/>
      <c r="CIN11" s="61"/>
      <c r="CIO11" s="61"/>
      <c r="CIP11" s="61"/>
      <c r="CIQ11" s="61"/>
      <c r="CIR11" s="61"/>
      <c r="CIS11" s="61"/>
      <c r="CIT11" s="61"/>
      <c r="CIU11" s="61"/>
      <c r="CIV11" s="61"/>
      <c r="CIW11" s="61"/>
      <c r="CIX11" s="61"/>
      <c r="CIY11" s="61"/>
      <c r="CIZ11" s="61"/>
      <c r="CJA11" s="61"/>
      <c r="CJB11" s="61"/>
      <c r="CJC11" s="61"/>
      <c r="CJD11" s="61"/>
      <c r="CJE11" s="61"/>
      <c r="CJF11" s="61"/>
      <c r="CJG11" s="61"/>
      <c r="CJH11" s="61"/>
      <c r="CJI11" s="61"/>
      <c r="CJJ11" s="61"/>
      <c r="CJK11" s="61"/>
      <c r="CJL11" s="61"/>
      <c r="CJM11" s="61"/>
      <c r="CJN11" s="61"/>
      <c r="CJO11" s="61"/>
      <c r="CJP11" s="61"/>
      <c r="CJQ11" s="61"/>
      <c r="CJR11" s="61"/>
      <c r="CJS11" s="61"/>
      <c r="CJT11" s="61"/>
      <c r="CJU11" s="61"/>
      <c r="CJV11" s="61"/>
      <c r="CJW11" s="61"/>
      <c r="CJX11" s="61"/>
      <c r="CJY11" s="61"/>
      <c r="CJZ11" s="61"/>
      <c r="CKA11" s="61"/>
      <c r="CKB11" s="61"/>
      <c r="CKC11" s="61"/>
      <c r="CKD11" s="61"/>
      <c r="CKE11" s="61"/>
      <c r="CKF11" s="61"/>
      <c r="CKG11" s="61"/>
      <c r="CKH11" s="61"/>
      <c r="CKI11" s="61"/>
      <c r="CKJ11" s="61"/>
      <c r="CKK11" s="61"/>
      <c r="CKL11" s="61"/>
      <c r="CKM11" s="61"/>
      <c r="CKN11" s="61"/>
      <c r="CKO11" s="61"/>
      <c r="CKP11" s="61"/>
      <c r="CKQ11" s="61"/>
      <c r="CKR11" s="61"/>
      <c r="CKS11" s="61"/>
      <c r="CKT11" s="61"/>
      <c r="CKU11" s="61"/>
      <c r="CKV11" s="61"/>
      <c r="CKW11" s="61"/>
      <c r="CKX11" s="61"/>
      <c r="CKY11" s="61"/>
      <c r="CKZ11" s="61"/>
      <c r="CLA11" s="61"/>
      <c r="CLB11" s="61"/>
      <c r="CLC11" s="61"/>
      <c r="CLD11" s="61"/>
      <c r="CLE11" s="61"/>
      <c r="CLF11" s="61"/>
      <c r="CLG11" s="61"/>
      <c r="CLH11" s="61"/>
      <c r="CLI11" s="61"/>
      <c r="CLJ11" s="61"/>
      <c r="CLK11" s="61"/>
      <c r="CLL11" s="61"/>
      <c r="CLM11" s="61"/>
      <c r="CLN11" s="61"/>
      <c r="CLO11" s="61"/>
      <c r="CLP11" s="61"/>
      <c r="CLQ11" s="61"/>
      <c r="CLR11" s="61"/>
      <c r="CLS11" s="61"/>
      <c r="CLT11" s="61"/>
      <c r="CLU11" s="61"/>
      <c r="CLV11" s="61"/>
      <c r="CLW11" s="61"/>
      <c r="CLX11" s="61"/>
      <c r="CLY11" s="61"/>
      <c r="CLZ11" s="61"/>
      <c r="CMA11" s="61"/>
      <c r="CMB11" s="61"/>
      <c r="CMC11" s="61"/>
      <c r="CMD11" s="61"/>
      <c r="CME11" s="61"/>
      <c r="CMF11" s="61"/>
      <c r="CMG11" s="61"/>
      <c r="CMH11" s="61"/>
      <c r="CMI11" s="61"/>
      <c r="CMJ11" s="61"/>
      <c r="CMK11" s="61"/>
      <c r="CML11" s="61"/>
      <c r="CMM11" s="61"/>
      <c r="CMN11" s="61"/>
      <c r="CMO11" s="61"/>
      <c r="CMP11" s="61"/>
      <c r="CMQ11" s="61"/>
      <c r="CMR11" s="61"/>
      <c r="CMS11" s="61"/>
      <c r="CMT11" s="61"/>
      <c r="CMU11" s="61"/>
      <c r="CMV11" s="61"/>
      <c r="CMW11" s="61"/>
      <c r="CMX11" s="61"/>
      <c r="CMY11" s="61"/>
      <c r="CMZ11" s="61"/>
      <c r="CNA11" s="61"/>
      <c r="CNB11" s="61"/>
      <c r="CNC11" s="61"/>
      <c r="CND11" s="61"/>
      <c r="CNE11" s="61"/>
      <c r="CNF11" s="61"/>
      <c r="CNG11" s="61"/>
      <c r="CNH11" s="61"/>
      <c r="CNI11" s="61"/>
      <c r="CNJ11" s="61"/>
      <c r="CNK11" s="61"/>
      <c r="CNL11" s="61"/>
      <c r="CNM11" s="61"/>
      <c r="CNN11" s="61"/>
      <c r="CNO11" s="61"/>
      <c r="CNP11" s="61"/>
      <c r="CNQ11" s="61"/>
      <c r="CNR11" s="61"/>
      <c r="CNS11" s="61"/>
      <c r="CNT11" s="61"/>
      <c r="CNU11" s="61"/>
      <c r="CNV11" s="61"/>
      <c r="CNW11" s="61"/>
      <c r="CNX11" s="61"/>
      <c r="CNY11" s="61"/>
      <c r="CNZ11" s="61"/>
      <c r="COA11" s="61"/>
      <c r="COB11" s="61"/>
      <c r="COC11" s="61"/>
      <c r="COD11" s="61"/>
      <c r="COE11" s="61"/>
      <c r="COF11" s="61"/>
      <c r="COG11" s="61"/>
      <c r="COH11" s="61"/>
      <c r="COI11" s="61"/>
      <c r="COJ11" s="61"/>
      <c r="COK11" s="61"/>
      <c r="COL11" s="61"/>
      <c r="COM11" s="61"/>
      <c r="CON11" s="61"/>
      <c r="COO11" s="61"/>
      <c r="COP11" s="61"/>
      <c r="COQ11" s="61"/>
      <c r="COR11" s="61"/>
      <c r="COS11" s="61"/>
      <c r="COT11" s="61"/>
      <c r="COU11" s="61"/>
      <c r="COV11" s="61"/>
      <c r="COW11" s="61"/>
      <c r="COX11" s="61"/>
      <c r="COY11" s="61"/>
      <c r="COZ11" s="61"/>
      <c r="CPA11" s="61"/>
      <c r="CPB11" s="61"/>
      <c r="CPC11" s="61"/>
      <c r="CPD11" s="61"/>
      <c r="CPE11" s="61"/>
      <c r="CPF11" s="61"/>
      <c r="CPG11" s="61"/>
      <c r="CPH11" s="61"/>
      <c r="CPI11" s="61"/>
      <c r="CPJ11" s="61"/>
      <c r="CPK11" s="61"/>
      <c r="CPL11" s="61"/>
      <c r="CPM11" s="61"/>
      <c r="CPN11" s="61"/>
      <c r="CPO11" s="61"/>
      <c r="CPP11" s="61"/>
      <c r="CPQ11" s="61"/>
      <c r="CPR11" s="61"/>
      <c r="CPS11" s="61"/>
      <c r="CPT11" s="61"/>
      <c r="CPU11" s="61"/>
      <c r="CPV11" s="61"/>
      <c r="CPW11" s="61"/>
      <c r="CPX11" s="61"/>
      <c r="CPY11" s="61"/>
      <c r="CPZ11" s="61"/>
      <c r="CQA11" s="61"/>
      <c r="CQB11" s="61"/>
      <c r="CQC11" s="61"/>
      <c r="CQD11" s="61"/>
      <c r="CQE11" s="61"/>
      <c r="CQF11" s="61"/>
      <c r="CQG11" s="61"/>
      <c r="CQH11" s="61"/>
      <c r="CQI11" s="61"/>
      <c r="CQJ11" s="61"/>
      <c r="CQK11" s="61"/>
      <c r="CQL11" s="61"/>
      <c r="CQM11" s="61"/>
      <c r="CQN11" s="61"/>
      <c r="CQO11" s="61"/>
      <c r="CQP11" s="61"/>
      <c r="CQQ11" s="61"/>
      <c r="CQR11" s="61"/>
      <c r="CQS11" s="61"/>
      <c r="CQT11" s="61"/>
      <c r="CQU11" s="61"/>
      <c r="CQV11" s="61"/>
      <c r="CQW11" s="61"/>
      <c r="CQX11" s="61"/>
      <c r="CQY11" s="61"/>
      <c r="CQZ11" s="61"/>
      <c r="CRA11" s="61"/>
      <c r="CRB11" s="61"/>
      <c r="CRC11" s="61"/>
      <c r="CRD11" s="61"/>
      <c r="CRE11" s="61"/>
      <c r="CRF11" s="61"/>
      <c r="CRG11" s="61"/>
      <c r="CRH11" s="61"/>
      <c r="CRI11" s="61"/>
      <c r="CRJ11" s="61"/>
      <c r="CRK11" s="61"/>
      <c r="CRL11" s="61"/>
      <c r="CRM11" s="61"/>
      <c r="CRN11" s="61"/>
      <c r="CRO11" s="61"/>
      <c r="CRP11" s="61"/>
      <c r="CRQ11" s="61"/>
      <c r="CRR11" s="61"/>
      <c r="CRS11" s="61"/>
      <c r="CRT11" s="61"/>
      <c r="CRU11" s="61"/>
      <c r="CRV11" s="61"/>
      <c r="CRW11" s="61"/>
      <c r="CRX11" s="61"/>
      <c r="CRY11" s="61"/>
      <c r="CRZ11" s="61"/>
      <c r="CSA11" s="61"/>
      <c r="CSB11" s="61"/>
      <c r="CSC11" s="61"/>
      <c r="CSD11" s="61"/>
      <c r="CSE11" s="61"/>
      <c r="CSF11" s="61"/>
      <c r="CSG11" s="61"/>
      <c r="CSH11" s="61"/>
      <c r="CSI11" s="61"/>
      <c r="CSJ11" s="61"/>
      <c r="CSK11" s="61"/>
      <c r="CSL11" s="61"/>
      <c r="CSM11" s="61"/>
      <c r="CSN11" s="61"/>
      <c r="CSO11" s="61"/>
      <c r="CSP11" s="61"/>
      <c r="CSQ11" s="61"/>
      <c r="CSR11" s="61"/>
      <c r="CSS11" s="61"/>
      <c r="CST11" s="61"/>
      <c r="CSU11" s="61"/>
      <c r="CSV11" s="61"/>
      <c r="CSW11" s="61"/>
      <c r="CSX11" s="61"/>
      <c r="CSY11" s="61"/>
      <c r="CSZ11" s="61"/>
      <c r="CTA11" s="61"/>
      <c r="CTB11" s="61"/>
      <c r="CTC11" s="61"/>
      <c r="CTD11" s="61"/>
      <c r="CTE11" s="61"/>
      <c r="CTF11" s="61"/>
      <c r="CTG11" s="61"/>
      <c r="CTH11" s="61"/>
      <c r="CTI11" s="61"/>
      <c r="CTJ11" s="61"/>
      <c r="CTK11" s="61"/>
      <c r="CTL11" s="61"/>
      <c r="CTM11" s="61"/>
      <c r="CTN11" s="61"/>
      <c r="CTO11" s="61"/>
      <c r="CTP11" s="61"/>
      <c r="CTQ11" s="61"/>
      <c r="CTR11" s="61"/>
      <c r="CTS11" s="61"/>
      <c r="CTT11" s="61"/>
      <c r="CTU11" s="61"/>
      <c r="CTV11" s="61"/>
      <c r="CTW11" s="61"/>
      <c r="CTX11" s="61"/>
      <c r="CTY11" s="61"/>
      <c r="CTZ11" s="61"/>
      <c r="CUA11" s="61"/>
      <c r="CUB11" s="61"/>
      <c r="CUC11" s="61"/>
      <c r="CUD11" s="61"/>
      <c r="CUE11" s="61"/>
      <c r="CUF11" s="61"/>
      <c r="CUG11" s="61"/>
      <c r="CUH11" s="61"/>
      <c r="CUI11" s="61"/>
      <c r="CUJ11" s="61"/>
      <c r="CUK11" s="61"/>
      <c r="CUL11" s="61"/>
      <c r="CUM11" s="61"/>
      <c r="CUN11" s="61"/>
      <c r="CUO11" s="61"/>
      <c r="CUP11" s="61"/>
      <c r="CUQ11" s="61"/>
      <c r="CUR11" s="61"/>
      <c r="CUS11" s="61"/>
      <c r="CUT11" s="61"/>
      <c r="CUU11" s="61"/>
      <c r="CUV11" s="61"/>
      <c r="CUW11" s="61"/>
      <c r="CUX11" s="61"/>
      <c r="CUY11" s="61"/>
      <c r="CUZ11" s="61"/>
      <c r="CVA11" s="61"/>
      <c r="CVB11" s="61"/>
      <c r="CVC11" s="61"/>
      <c r="CVD11" s="61"/>
      <c r="CVE11" s="61"/>
      <c r="CVF11" s="61"/>
      <c r="CVG11" s="61"/>
      <c r="CVH11" s="61"/>
      <c r="CVI11" s="61"/>
      <c r="CVJ11" s="61"/>
      <c r="CVK11" s="61"/>
      <c r="CVL11" s="61"/>
      <c r="CVM11" s="61"/>
      <c r="CVN11" s="61"/>
      <c r="CVO11" s="61"/>
      <c r="CVP11" s="61"/>
      <c r="CVQ11" s="61"/>
      <c r="CVR11" s="61"/>
      <c r="CVS11" s="61"/>
      <c r="CVT11" s="61"/>
      <c r="CVU11" s="61"/>
      <c r="CVV11" s="61"/>
      <c r="CVW11" s="61"/>
      <c r="CVX11" s="61"/>
      <c r="CVY11" s="61"/>
      <c r="CVZ11" s="61"/>
      <c r="CWA11" s="61"/>
      <c r="CWB11" s="61"/>
      <c r="CWC11" s="61"/>
      <c r="CWD11" s="61"/>
      <c r="CWE11" s="61"/>
      <c r="CWF11" s="61"/>
      <c r="CWG11" s="61"/>
      <c r="CWH11" s="61"/>
      <c r="CWI11" s="61"/>
      <c r="CWJ11" s="61"/>
      <c r="CWK11" s="61"/>
      <c r="CWL11" s="61"/>
      <c r="CWM11" s="61"/>
      <c r="CWN11" s="61"/>
      <c r="CWO11" s="61"/>
      <c r="CWP11" s="61"/>
      <c r="CWQ11" s="61"/>
      <c r="CWR11" s="61"/>
      <c r="CWS11" s="61"/>
      <c r="CWT11" s="61"/>
      <c r="CWU11" s="61"/>
      <c r="CWV11" s="61"/>
      <c r="CWW11" s="61"/>
      <c r="CWX11" s="61"/>
      <c r="CWY11" s="61"/>
      <c r="CWZ11" s="61"/>
      <c r="CXA11" s="61"/>
      <c r="CXB11" s="61"/>
      <c r="CXC11" s="61"/>
      <c r="CXD11" s="61"/>
      <c r="CXE11" s="61"/>
      <c r="CXF11" s="61"/>
      <c r="CXG11" s="61"/>
      <c r="CXH11" s="61"/>
      <c r="CXI11" s="61"/>
      <c r="CXJ11" s="61"/>
      <c r="CXK11" s="61"/>
      <c r="CXL11" s="61"/>
      <c r="CXM11" s="61"/>
      <c r="CXN11" s="61"/>
      <c r="CXO11" s="61"/>
      <c r="CXP11" s="61"/>
      <c r="CXQ11" s="61"/>
      <c r="CXR11" s="61"/>
      <c r="CXS11" s="61"/>
      <c r="CXT11" s="61"/>
      <c r="CXU11" s="61"/>
      <c r="CXV11" s="61"/>
      <c r="CXW11" s="61"/>
      <c r="CXX11" s="61"/>
      <c r="CXY11" s="61"/>
      <c r="CXZ11" s="61"/>
      <c r="CYA11" s="61"/>
      <c r="CYB11" s="61"/>
      <c r="CYC11" s="61"/>
      <c r="CYD11" s="61"/>
      <c r="CYE11" s="61"/>
      <c r="CYF11" s="61"/>
      <c r="CYG11" s="61"/>
      <c r="CYH11" s="61"/>
      <c r="CYI11" s="61"/>
      <c r="CYJ11" s="61"/>
      <c r="CYK11" s="61"/>
      <c r="CYL11" s="61"/>
      <c r="CYM11" s="61"/>
      <c r="CYN11" s="61"/>
      <c r="CYO11" s="61"/>
      <c r="CYP11" s="61"/>
      <c r="CYQ11" s="61"/>
      <c r="CYR11" s="61"/>
      <c r="CYS11" s="61"/>
      <c r="CYT11" s="61"/>
      <c r="CYU11" s="61"/>
      <c r="CYV11" s="61"/>
      <c r="CYW11" s="61"/>
      <c r="CYX11" s="61"/>
      <c r="CYY11" s="61"/>
      <c r="CYZ11" s="61"/>
      <c r="CZA11" s="61"/>
      <c r="CZB11" s="61"/>
      <c r="CZC11" s="61"/>
      <c r="CZD11" s="61"/>
      <c r="CZE11" s="61"/>
      <c r="CZF11" s="61"/>
      <c r="CZG11" s="61"/>
      <c r="CZH11" s="61"/>
      <c r="CZI11" s="61"/>
      <c r="CZJ11" s="61"/>
      <c r="CZK11" s="61"/>
      <c r="CZL11" s="61"/>
      <c r="CZM11" s="61"/>
      <c r="CZN11" s="61"/>
      <c r="CZO11" s="61"/>
      <c r="CZP11" s="61"/>
      <c r="CZQ11" s="61"/>
      <c r="CZR11" s="61"/>
      <c r="CZS11" s="61"/>
      <c r="CZT11" s="61"/>
      <c r="CZU11" s="61"/>
      <c r="CZV11" s="61"/>
      <c r="CZW11" s="61"/>
      <c r="CZX11" s="61"/>
      <c r="CZY11" s="61"/>
      <c r="CZZ11" s="61"/>
      <c r="DAA11" s="61"/>
      <c r="DAB11" s="61"/>
      <c r="DAC11" s="61"/>
      <c r="DAD11" s="61"/>
      <c r="DAE11" s="61"/>
      <c r="DAF11" s="61"/>
      <c r="DAG11" s="61"/>
      <c r="DAH11" s="61"/>
      <c r="DAI11" s="61"/>
      <c r="DAJ11" s="61"/>
      <c r="DAK11" s="61"/>
      <c r="DAL11" s="61"/>
      <c r="DAM11" s="61"/>
      <c r="DAN11" s="61"/>
      <c r="DAO11" s="61"/>
      <c r="DAP11" s="61"/>
      <c r="DAQ11" s="61"/>
      <c r="DAR11" s="61"/>
      <c r="DAS11" s="61"/>
      <c r="DAT11" s="61"/>
      <c r="DAU11" s="61"/>
      <c r="DAV11" s="61"/>
      <c r="DAW11" s="61"/>
      <c r="DAX11" s="61"/>
      <c r="DAY11" s="61"/>
      <c r="DAZ11" s="61"/>
      <c r="DBA11" s="61"/>
      <c r="DBB11" s="61"/>
      <c r="DBC11" s="61"/>
      <c r="DBD11" s="61"/>
      <c r="DBE11" s="61"/>
      <c r="DBF11" s="61"/>
      <c r="DBG11" s="61"/>
      <c r="DBH11" s="61"/>
      <c r="DBI11" s="61"/>
      <c r="DBJ11" s="61"/>
      <c r="DBK11" s="61"/>
      <c r="DBL11" s="61"/>
      <c r="DBM11" s="61"/>
      <c r="DBN11" s="61"/>
      <c r="DBO11" s="61"/>
      <c r="DBP11" s="61"/>
      <c r="DBQ11" s="61"/>
      <c r="DBR11" s="61"/>
      <c r="DBS11" s="61"/>
      <c r="DBT11" s="61"/>
      <c r="DBU11" s="61"/>
      <c r="DBV11" s="61"/>
      <c r="DBW11" s="61"/>
      <c r="DBX11" s="61"/>
      <c r="DBY11" s="61"/>
      <c r="DBZ11" s="61"/>
      <c r="DCA11" s="61"/>
      <c r="DCB11" s="61"/>
      <c r="DCC11" s="61"/>
      <c r="DCD11" s="61"/>
      <c r="DCE11" s="61"/>
      <c r="DCF11" s="61"/>
      <c r="DCG11" s="61"/>
      <c r="DCH11" s="61"/>
      <c r="DCI11" s="61"/>
      <c r="DCJ11" s="61"/>
      <c r="DCK11" s="61"/>
      <c r="DCL11" s="61"/>
      <c r="DCM11" s="61"/>
      <c r="DCN11" s="61"/>
      <c r="DCO11" s="61"/>
      <c r="DCP11" s="61"/>
      <c r="DCQ11" s="61"/>
      <c r="DCR11" s="61"/>
      <c r="DCS11" s="61"/>
      <c r="DCT11" s="61"/>
      <c r="DCU11" s="61"/>
      <c r="DCV11" s="61"/>
      <c r="DCW11" s="61"/>
      <c r="DCX11" s="61"/>
      <c r="DCY11" s="61"/>
      <c r="DCZ11" s="61"/>
      <c r="DDA11" s="61"/>
      <c r="DDB11" s="61"/>
      <c r="DDC11" s="61"/>
      <c r="DDD11" s="61"/>
      <c r="DDE11" s="61"/>
      <c r="DDF11" s="61"/>
      <c r="DDG11" s="61"/>
      <c r="DDH11" s="61"/>
      <c r="DDI11" s="61"/>
      <c r="DDJ11" s="61"/>
      <c r="DDK11" s="61"/>
      <c r="DDL11" s="61"/>
      <c r="DDM11" s="61"/>
      <c r="DDN11" s="61"/>
      <c r="DDO11" s="61"/>
      <c r="DDP11" s="61"/>
      <c r="DDQ11" s="61"/>
      <c r="DDR11" s="61"/>
      <c r="DDS11" s="61"/>
      <c r="DDT11" s="61"/>
      <c r="DDU11" s="61"/>
      <c r="DDV11" s="61"/>
      <c r="DDW11" s="61"/>
      <c r="DDX11" s="61"/>
      <c r="DDY11" s="61"/>
      <c r="DDZ11" s="61"/>
      <c r="DEA11" s="61"/>
      <c r="DEB11" s="61"/>
      <c r="DEC11" s="61"/>
      <c r="DED11" s="61"/>
      <c r="DEE11" s="61"/>
      <c r="DEF11" s="61"/>
      <c r="DEG11" s="61"/>
      <c r="DEH11" s="61"/>
      <c r="DEI11" s="61"/>
      <c r="DEJ11" s="61"/>
      <c r="DEK11" s="61"/>
      <c r="DEL11" s="61"/>
      <c r="DEM11" s="61"/>
      <c r="DEN11" s="61"/>
      <c r="DEO11" s="61"/>
      <c r="DEP11" s="61"/>
      <c r="DEQ11" s="61"/>
      <c r="DER11" s="61"/>
      <c r="DES11" s="61"/>
      <c r="DET11" s="61"/>
      <c r="DEU11" s="61"/>
      <c r="DEV11" s="61"/>
      <c r="DEW11" s="61"/>
      <c r="DEX11" s="61"/>
      <c r="DEY11" s="61"/>
      <c r="DEZ11" s="61"/>
      <c r="DFA11" s="61"/>
      <c r="DFB11" s="61"/>
      <c r="DFC11" s="61"/>
      <c r="DFD11" s="61"/>
      <c r="DFE11" s="61"/>
      <c r="DFF11" s="61"/>
      <c r="DFG11" s="61"/>
      <c r="DFH11" s="61"/>
      <c r="DFI11" s="61"/>
      <c r="DFJ11" s="61"/>
      <c r="DFK11" s="61"/>
      <c r="DFL11" s="61"/>
      <c r="DFM11" s="61"/>
      <c r="DFN11" s="61"/>
      <c r="DFO11" s="61"/>
      <c r="DFP11" s="61"/>
      <c r="DFQ11" s="61"/>
      <c r="DFR11" s="61"/>
      <c r="DFS11" s="61"/>
      <c r="DFT11" s="61"/>
      <c r="DFU11" s="61"/>
      <c r="DFV11" s="61"/>
      <c r="DFW11" s="61"/>
      <c r="DFX11" s="61"/>
      <c r="DFY11" s="61"/>
      <c r="DFZ11" s="61"/>
      <c r="DGA11" s="61"/>
      <c r="DGB11" s="61"/>
      <c r="DGC11" s="61"/>
      <c r="DGD11" s="61"/>
      <c r="DGE11" s="61"/>
      <c r="DGF11" s="61"/>
      <c r="DGG11" s="61"/>
      <c r="DGH11" s="61"/>
      <c r="DGI11" s="61"/>
      <c r="DGJ11" s="61"/>
      <c r="DGK11" s="61"/>
      <c r="DGL11" s="61"/>
      <c r="DGM11" s="61"/>
      <c r="DGN11" s="61"/>
      <c r="DGO11" s="61"/>
      <c r="DGP11" s="61"/>
      <c r="DGQ11" s="61"/>
      <c r="DGR11" s="61"/>
      <c r="DGS11" s="61"/>
      <c r="DGT11" s="61"/>
      <c r="DGU11" s="61"/>
      <c r="DGV11" s="61"/>
      <c r="DGW11" s="61"/>
      <c r="DGX11" s="61"/>
      <c r="DGY11" s="61"/>
      <c r="DGZ11" s="61"/>
      <c r="DHA11" s="61"/>
      <c r="DHB11" s="61"/>
      <c r="DHC11" s="61"/>
      <c r="DHD11" s="61"/>
      <c r="DHE11" s="61"/>
      <c r="DHF11" s="61"/>
      <c r="DHG11" s="61"/>
      <c r="DHH11" s="61"/>
      <c r="DHI11" s="61"/>
      <c r="DHJ11" s="61"/>
      <c r="DHK11" s="61"/>
      <c r="DHL11" s="61"/>
      <c r="DHM11" s="61"/>
      <c r="DHN11" s="61"/>
      <c r="DHO11" s="61"/>
      <c r="DHP11" s="61"/>
      <c r="DHQ11" s="61"/>
      <c r="DHR11" s="61"/>
      <c r="DHS11" s="61"/>
      <c r="DHT11" s="61"/>
      <c r="DHU11" s="61"/>
      <c r="DHV11" s="61"/>
      <c r="DHW11" s="61"/>
      <c r="DHX11" s="61"/>
      <c r="DHY11" s="61"/>
      <c r="DHZ11" s="61"/>
      <c r="DIA11" s="61"/>
      <c r="DIB11" s="61"/>
      <c r="DIC11" s="61"/>
      <c r="DID11" s="61"/>
      <c r="DIE11" s="61"/>
      <c r="DIF11" s="61"/>
      <c r="DIG11" s="61"/>
      <c r="DIH11" s="61"/>
      <c r="DII11" s="61"/>
      <c r="DIJ11" s="61"/>
      <c r="DIK11" s="61"/>
      <c r="DIL11" s="61"/>
      <c r="DIM11" s="61"/>
      <c r="DIN11" s="61"/>
      <c r="DIO11" s="61"/>
      <c r="DIP11" s="61"/>
      <c r="DIQ11" s="61"/>
      <c r="DIR11" s="61"/>
      <c r="DIS11" s="61"/>
      <c r="DIT11" s="61"/>
      <c r="DIU11" s="61"/>
      <c r="DIV11" s="61"/>
      <c r="DIW11" s="61"/>
      <c r="DIX11" s="61"/>
      <c r="DIY11" s="61"/>
      <c r="DIZ11" s="61"/>
      <c r="DJA11" s="61"/>
      <c r="DJB11" s="61"/>
      <c r="DJC11" s="61"/>
      <c r="DJD11" s="61"/>
      <c r="DJE11" s="61"/>
      <c r="DJF11" s="61"/>
      <c r="DJG11" s="61"/>
      <c r="DJH11" s="61"/>
      <c r="DJI11" s="61"/>
      <c r="DJJ11" s="61"/>
      <c r="DJK11" s="61"/>
      <c r="DJL11" s="61"/>
      <c r="DJM11" s="61"/>
      <c r="DJN11" s="61"/>
      <c r="DJO11" s="61"/>
      <c r="DJP11" s="61"/>
      <c r="DJQ11" s="61"/>
      <c r="DJR11" s="61"/>
      <c r="DJS11" s="61"/>
      <c r="DJT11" s="61"/>
      <c r="DJU11" s="61"/>
      <c r="DJV11" s="61"/>
      <c r="DJW11" s="61"/>
      <c r="DJX11" s="61"/>
      <c r="DJY11" s="61"/>
      <c r="DJZ11" s="61"/>
      <c r="DKA11" s="61"/>
      <c r="DKB11" s="61"/>
      <c r="DKC11" s="61"/>
      <c r="DKD11" s="61"/>
      <c r="DKE11" s="61"/>
      <c r="DKF11" s="61"/>
      <c r="DKG11" s="61"/>
      <c r="DKH11" s="61"/>
      <c r="DKI11" s="61"/>
      <c r="DKJ11" s="61"/>
      <c r="DKK11" s="61"/>
      <c r="DKL11" s="61"/>
      <c r="DKM11" s="61"/>
      <c r="DKN11" s="61"/>
      <c r="DKO11" s="61"/>
      <c r="DKP11" s="61"/>
      <c r="DKQ11" s="61"/>
      <c r="DKR11" s="61"/>
      <c r="DKS11" s="61"/>
      <c r="DKT11" s="61"/>
      <c r="DKU11" s="61"/>
      <c r="DKV11" s="61"/>
      <c r="DKW11" s="61"/>
      <c r="DKX11" s="61"/>
      <c r="DKY11" s="61"/>
      <c r="DKZ11" s="61"/>
      <c r="DLA11" s="61"/>
      <c r="DLB11" s="61"/>
      <c r="DLC11" s="61"/>
      <c r="DLD11" s="61"/>
      <c r="DLE11" s="61"/>
      <c r="DLF11" s="61"/>
      <c r="DLG11" s="61"/>
      <c r="DLH11" s="61"/>
      <c r="DLI11" s="61"/>
      <c r="DLJ11" s="61"/>
      <c r="DLK11" s="61"/>
      <c r="DLL11" s="61"/>
      <c r="DLM11" s="61"/>
      <c r="DLN11" s="61"/>
      <c r="DLO11" s="61"/>
      <c r="DLP11" s="61"/>
      <c r="DLQ11" s="61"/>
      <c r="DLR11" s="61"/>
      <c r="DLS11" s="61"/>
      <c r="DLT11" s="61"/>
      <c r="DLU11" s="61"/>
      <c r="DLV11" s="61"/>
      <c r="DLW11" s="61"/>
      <c r="DLX11" s="61"/>
      <c r="DLY11" s="61"/>
      <c r="DLZ11" s="61"/>
      <c r="DMA11" s="61"/>
      <c r="DMB11" s="61"/>
      <c r="DMC11" s="61"/>
      <c r="DMD11" s="61"/>
      <c r="DME11" s="61"/>
      <c r="DMF11" s="61"/>
      <c r="DMG11" s="61"/>
      <c r="DMH11" s="61"/>
      <c r="DMI11" s="61"/>
      <c r="DMJ11" s="61"/>
      <c r="DMK11" s="61"/>
      <c r="DML11" s="61"/>
      <c r="DMM11" s="61"/>
      <c r="DMN11" s="61"/>
      <c r="DMO11" s="61"/>
      <c r="DMP11" s="61"/>
      <c r="DMQ11" s="61"/>
      <c r="DMR11" s="61"/>
      <c r="DMS11" s="61"/>
      <c r="DMT11" s="61"/>
      <c r="DMU11" s="61"/>
      <c r="DMV11" s="61"/>
      <c r="DMW11" s="61"/>
      <c r="DMX11" s="61"/>
      <c r="DMY11" s="61"/>
      <c r="DMZ11" s="61"/>
      <c r="DNA11" s="61"/>
      <c r="DNB11" s="61"/>
      <c r="DNC11" s="61"/>
      <c r="DND11" s="61"/>
      <c r="DNE11" s="61"/>
      <c r="DNF11" s="61"/>
      <c r="DNG11" s="61"/>
      <c r="DNH11" s="61"/>
      <c r="DNI11" s="61"/>
      <c r="DNJ11" s="61"/>
      <c r="DNK11" s="61"/>
      <c r="DNL11" s="61"/>
      <c r="DNM11" s="61"/>
      <c r="DNN11" s="61"/>
      <c r="DNO11" s="61"/>
      <c r="DNP11" s="61"/>
      <c r="DNQ11" s="61"/>
      <c r="DNR11" s="61"/>
      <c r="DNS11" s="61"/>
      <c r="DNT11" s="61"/>
      <c r="DNU11" s="61"/>
      <c r="DNV11" s="61"/>
      <c r="DNW11" s="61"/>
      <c r="DNX11" s="61"/>
      <c r="DNY11" s="61"/>
      <c r="DNZ11" s="61"/>
      <c r="DOA11" s="61"/>
      <c r="DOB11" s="61"/>
      <c r="DOC11" s="61"/>
      <c r="DOD11" s="61"/>
      <c r="DOE11" s="61"/>
      <c r="DOF11" s="61"/>
      <c r="DOG11" s="61"/>
      <c r="DOH11" s="61"/>
      <c r="DOI11" s="61"/>
      <c r="DOJ11" s="61"/>
      <c r="DOK11" s="61"/>
      <c r="DOL11" s="61"/>
      <c r="DOM11" s="61"/>
      <c r="DON11" s="61"/>
      <c r="DOO11" s="61"/>
      <c r="DOP11" s="61"/>
      <c r="DOQ11" s="61"/>
      <c r="DOR11" s="61"/>
      <c r="DOS11" s="61"/>
      <c r="DOT11" s="61"/>
      <c r="DOU11" s="61"/>
      <c r="DOV11" s="61"/>
      <c r="DOW11" s="61"/>
      <c r="DOX11" s="61"/>
      <c r="DOY11" s="61"/>
      <c r="DOZ11" s="61"/>
      <c r="DPA11" s="61"/>
      <c r="DPB11" s="61"/>
      <c r="DPC11" s="61"/>
      <c r="DPD11" s="61"/>
      <c r="DPE11" s="61"/>
      <c r="DPF11" s="61"/>
      <c r="DPG11" s="61"/>
      <c r="DPH11" s="61"/>
      <c r="DPI11" s="61"/>
      <c r="DPJ11" s="61"/>
      <c r="DPK11" s="61"/>
      <c r="DPL11" s="61"/>
      <c r="DPM11" s="61"/>
      <c r="DPN11" s="61"/>
      <c r="DPO11" s="61"/>
      <c r="DPP11" s="61"/>
      <c r="DPQ11" s="61"/>
      <c r="DPR11" s="61"/>
      <c r="DPS11" s="61"/>
      <c r="DPT11" s="61"/>
      <c r="DPU11" s="61"/>
      <c r="DPV11" s="61"/>
      <c r="DPW11" s="61"/>
      <c r="DPX11" s="61"/>
      <c r="DPY11" s="61"/>
      <c r="DPZ11" s="61"/>
      <c r="DQA11" s="61"/>
      <c r="DQB11" s="61"/>
      <c r="DQC11" s="61"/>
      <c r="DQD11" s="61"/>
      <c r="DQE11" s="61"/>
      <c r="DQF11" s="61"/>
      <c r="DQG11" s="61"/>
      <c r="DQH11" s="61"/>
      <c r="DQI11" s="61"/>
      <c r="DQJ11" s="61"/>
      <c r="DQK11" s="61"/>
      <c r="DQL11" s="61"/>
      <c r="DQM11" s="61"/>
      <c r="DQN11" s="61"/>
      <c r="DQO11" s="61"/>
      <c r="DQP11" s="61"/>
      <c r="DQQ11" s="61"/>
      <c r="DQR11" s="61"/>
      <c r="DQS11" s="61"/>
      <c r="DQT11" s="61"/>
      <c r="DQU11" s="61"/>
      <c r="DQV11" s="61"/>
      <c r="DQW11" s="61"/>
      <c r="DQX11" s="61"/>
      <c r="DQY11" s="61"/>
      <c r="DQZ11" s="61"/>
      <c r="DRA11" s="61"/>
      <c r="DRB11" s="61"/>
      <c r="DRC11" s="61"/>
      <c r="DRD11" s="61"/>
      <c r="DRE11" s="61"/>
      <c r="DRF11" s="61"/>
      <c r="DRG11" s="61"/>
      <c r="DRH11" s="61"/>
      <c r="DRI11" s="61"/>
      <c r="DRJ11" s="61"/>
      <c r="DRK11" s="61"/>
      <c r="DRL11" s="61"/>
      <c r="DRM11" s="61"/>
      <c r="DRN11" s="61"/>
      <c r="DRO11" s="61"/>
      <c r="DRP11" s="61"/>
      <c r="DRQ11" s="61"/>
      <c r="DRR11" s="61"/>
      <c r="DRS11" s="61"/>
      <c r="DRT11" s="61"/>
      <c r="DRU11" s="61"/>
      <c r="DRV11" s="61"/>
      <c r="DRW11" s="61"/>
      <c r="DRX11" s="61"/>
      <c r="DRY11" s="61"/>
      <c r="DRZ11" s="61"/>
      <c r="DSA11" s="61"/>
      <c r="DSB11" s="61"/>
      <c r="DSC11" s="61"/>
      <c r="DSD11" s="61"/>
      <c r="DSE11" s="61"/>
      <c r="DSF11" s="61"/>
      <c r="DSG11" s="61"/>
      <c r="DSH11" s="61"/>
      <c r="DSI11" s="61"/>
      <c r="DSJ11" s="61"/>
      <c r="DSK11" s="61"/>
      <c r="DSL11" s="61"/>
      <c r="DSM11" s="61"/>
      <c r="DSN11" s="61"/>
      <c r="DSO11" s="61"/>
      <c r="DSP11" s="61"/>
      <c r="DSQ11" s="61"/>
      <c r="DSR11" s="61"/>
      <c r="DSS11" s="61"/>
      <c r="DST11" s="61"/>
      <c r="DSU11" s="61"/>
      <c r="DSV11" s="61"/>
      <c r="DSW11" s="61"/>
      <c r="DSX11" s="61"/>
      <c r="DSY11" s="61"/>
      <c r="DSZ11" s="61"/>
      <c r="DTA11" s="61"/>
      <c r="DTB11" s="61"/>
      <c r="DTC11" s="61"/>
      <c r="DTD11" s="61"/>
      <c r="DTE11" s="61"/>
      <c r="DTF11" s="61"/>
      <c r="DTG11" s="61"/>
      <c r="DTH11" s="61"/>
      <c r="DTI11" s="61"/>
      <c r="DTJ11" s="61"/>
      <c r="DTK11" s="61"/>
      <c r="DTL11" s="61"/>
      <c r="DTM11" s="61"/>
      <c r="DTN11" s="61"/>
      <c r="DTO11" s="61"/>
      <c r="DTP11" s="61"/>
      <c r="DTQ11" s="61"/>
      <c r="DTR11" s="61"/>
      <c r="DTS11" s="61"/>
      <c r="DTT11" s="61"/>
      <c r="DTU11" s="61"/>
      <c r="DTV11" s="61"/>
      <c r="DTW11" s="61"/>
      <c r="DTX11" s="61"/>
      <c r="DTY11" s="61"/>
      <c r="DTZ11" s="61"/>
      <c r="DUA11" s="61"/>
      <c r="DUB11" s="61"/>
      <c r="DUC11" s="61"/>
      <c r="DUD11" s="61"/>
      <c r="DUE11" s="61"/>
      <c r="DUF11" s="61"/>
      <c r="DUG11" s="61"/>
      <c r="DUH11" s="61"/>
      <c r="DUI11" s="61"/>
      <c r="DUJ11" s="61"/>
      <c r="DUK11" s="61"/>
      <c r="DUL11" s="61"/>
      <c r="DUM11" s="61"/>
      <c r="DUN11" s="61"/>
      <c r="DUO11" s="61"/>
      <c r="DUP11" s="61"/>
      <c r="DUQ11" s="61"/>
      <c r="DUR11" s="61"/>
      <c r="DUS11" s="61"/>
      <c r="DUT11" s="61"/>
      <c r="DUU11" s="61"/>
      <c r="DUV11" s="61"/>
      <c r="DUW11" s="61"/>
      <c r="DUX11" s="61"/>
      <c r="DUY11" s="61"/>
      <c r="DUZ11" s="61"/>
      <c r="DVA11" s="61"/>
      <c r="DVB11" s="61"/>
      <c r="DVC11" s="61"/>
      <c r="DVD11" s="61"/>
      <c r="DVE11" s="61"/>
      <c r="DVF11" s="61"/>
      <c r="DVG11" s="61"/>
      <c r="DVH11" s="61"/>
      <c r="DVI11" s="61"/>
      <c r="DVJ11" s="61"/>
      <c r="DVK11" s="61"/>
      <c r="DVL11" s="61"/>
      <c r="DVM11" s="61"/>
      <c r="DVN11" s="61"/>
      <c r="DVO11" s="61"/>
      <c r="DVP11" s="61"/>
      <c r="DVQ11" s="61"/>
      <c r="DVR11" s="61"/>
      <c r="DVS11" s="61"/>
      <c r="DVT11" s="61"/>
      <c r="DVU11" s="61"/>
      <c r="DVV11" s="61"/>
      <c r="DVW11" s="61"/>
      <c r="DVX11" s="61"/>
      <c r="DVY11" s="61"/>
      <c r="DVZ11" s="61"/>
      <c r="DWA11" s="61"/>
      <c r="DWB11" s="61"/>
      <c r="DWC11" s="61"/>
      <c r="DWD11" s="61"/>
      <c r="DWE11" s="61"/>
      <c r="DWF11" s="61"/>
      <c r="DWG11" s="61"/>
      <c r="DWH11" s="61"/>
      <c r="DWI11" s="61"/>
      <c r="DWJ11" s="61"/>
      <c r="DWK11" s="61"/>
      <c r="DWL11" s="61"/>
      <c r="DWM11" s="61"/>
      <c r="DWN11" s="61"/>
      <c r="DWO11" s="61"/>
      <c r="DWP11" s="61"/>
      <c r="DWQ11" s="61"/>
      <c r="DWR11" s="61"/>
      <c r="DWS11" s="61"/>
      <c r="DWT11" s="61"/>
      <c r="DWU11" s="61"/>
      <c r="DWV11" s="61"/>
      <c r="DWW11" s="61"/>
      <c r="DWX11" s="61"/>
      <c r="DWY11" s="61"/>
      <c r="DWZ11" s="61"/>
      <c r="DXA11" s="61"/>
      <c r="DXB11" s="61"/>
      <c r="DXC11" s="61"/>
      <c r="DXD11" s="61"/>
      <c r="DXE11" s="61"/>
      <c r="DXF11" s="61"/>
      <c r="DXG11" s="61"/>
      <c r="DXH11" s="61"/>
      <c r="DXI11" s="61"/>
      <c r="DXJ11" s="61"/>
      <c r="DXK11" s="61"/>
      <c r="DXL11" s="61"/>
      <c r="DXM11" s="61"/>
      <c r="DXN11" s="61"/>
      <c r="DXO11" s="61"/>
      <c r="DXP11" s="61"/>
      <c r="DXQ11" s="61"/>
      <c r="DXR11" s="61"/>
      <c r="DXS11" s="61"/>
      <c r="DXT11" s="61"/>
      <c r="DXU11" s="61"/>
      <c r="DXV11" s="61"/>
      <c r="DXW11" s="61"/>
      <c r="DXX11" s="61"/>
      <c r="DXY11" s="61"/>
      <c r="DXZ11" s="61"/>
      <c r="DYA11" s="61"/>
      <c r="DYB11" s="61"/>
      <c r="DYC11" s="61"/>
      <c r="DYD11" s="61"/>
      <c r="DYE11" s="61"/>
      <c r="DYF11" s="61"/>
      <c r="DYG11" s="61"/>
      <c r="DYH11" s="61"/>
      <c r="DYI11" s="61"/>
      <c r="DYJ11" s="61"/>
      <c r="DYK11" s="61"/>
      <c r="DYL11" s="61"/>
      <c r="DYM11" s="61"/>
      <c r="DYN11" s="61"/>
      <c r="DYO11" s="61"/>
      <c r="DYP11" s="61"/>
      <c r="DYQ11" s="61"/>
      <c r="DYR11" s="61"/>
      <c r="DYS11" s="61"/>
      <c r="DYT11" s="61"/>
      <c r="DYU11" s="61"/>
      <c r="DYV11" s="61"/>
      <c r="DYW11" s="61"/>
      <c r="DYX11" s="61"/>
      <c r="DYY11" s="61"/>
      <c r="DYZ11" s="61"/>
      <c r="DZA11" s="61"/>
      <c r="DZB11" s="61"/>
      <c r="DZC11" s="61"/>
      <c r="DZD11" s="61"/>
      <c r="DZE11" s="61"/>
      <c r="DZF11" s="61"/>
      <c r="DZG11" s="61"/>
      <c r="DZH11" s="61"/>
      <c r="DZI11" s="61"/>
      <c r="DZJ11" s="61"/>
      <c r="DZK11" s="61"/>
      <c r="DZL11" s="61"/>
      <c r="DZM11" s="61"/>
      <c r="DZN11" s="61"/>
      <c r="DZO11" s="61"/>
      <c r="DZP11" s="61"/>
      <c r="DZQ11" s="61"/>
      <c r="DZR11" s="61"/>
      <c r="DZS11" s="61"/>
      <c r="DZT11" s="61"/>
      <c r="DZU11" s="61"/>
      <c r="DZV11" s="61"/>
      <c r="DZW11" s="61"/>
      <c r="DZX11" s="61"/>
      <c r="DZY11" s="61"/>
      <c r="DZZ11" s="61"/>
      <c r="EAA11" s="61"/>
      <c r="EAB11" s="61"/>
      <c r="EAC11" s="61"/>
      <c r="EAD11" s="61"/>
      <c r="EAE11" s="61"/>
      <c r="EAF11" s="61"/>
      <c r="EAG11" s="61"/>
      <c r="EAH11" s="61"/>
      <c r="EAI11" s="61"/>
      <c r="EAJ11" s="61"/>
      <c r="EAK11" s="61"/>
      <c r="EAL11" s="61"/>
      <c r="EAM11" s="61"/>
      <c r="EAN11" s="61"/>
      <c r="EAO11" s="61"/>
      <c r="EAP11" s="61"/>
      <c r="EAQ11" s="61"/>
      <c r="EAR11" s="61"/>
      <c r="EAS11" s="61"/>
      <c r="EAT11" s="61"/>
      <c r="EAU11" s="61"/>
      <c r="EAV11" s="61"/>
      <c r="EAW11" s="61"/>
      <c r="EAX11" s="61"/>
      <c r="EAY11" s="61"/>
      <c r="EAZ11" s="61"/>
      <c r="EBA11" s="61"/>
      <c r="EBB11" s="61"/>
      <c r="EBC11" s="61"/>
      <c r="EBD11" s="61"/>
      <c r="EBE11" s="61"/>
      <c r="EBF11" s="61"/>
      <c r="EBG11" s="61"/>
      <c r="EBH11" s="61"/>
      <c r="EBI11" s="61"/>
      <c r="EBJ11" s="61"/>
      <c r="EBK11" s="61"/>
      <c r="EBL11" s="61"/>
      <c r="EBM11" s="61"/>
      <c r="EBN11" s="61"/>
      <c r="EBO11" s="61"/>
      <c r="EBP11" s="61"/>
      <c r="EBQ11" s="61"/>
      <c r="EBR11" s="61"/>
      <c r="EBS11" s="61"/>
      <c r="EBT11" s="61"/>
      <c r="EBU11" s="61"/>
      <c r="EBV11" s="61"/>
      <c r="EBW11" s="61"/>
      <c r="EBX11" s="61"/>
      <c r="EBY11" s="61"/>
      <c r="EBZ11" s="61"/>
      <c r="ECA11" s="61"/>
      <c r="ECB11" s="61"/>
      <c r="ECC11" s="61"/>
      <c r="ECD11" s="61"/>
      <c r="ECE11" s="61"/>
      <c r="ECF11" s="61"/>
      <c r="ECG11" s="61"/>
      <c r="ECH11" s="61"/>
      <c r="ECI11" s="61"/>
      <c r="ECJ11" s="61"/>
      <c r="ECK11" s="61"/>
      <c r="ECL11" s="61"/>
      <c r="ECM11" s="61"/>
      <c r="ECN11" s="61"/>
      <c r="ECO11" s="61"/>
      <c r="ECP11" s="61"/>
      <c r="ECQ11" s="61"/>
      <c r="ECR11" s="61"/>
      <c r="ECS11" s="61"/>
      <c r="ECT11" s="61"/>
      <c r="ECU11" s="61"/>
      <c r="ECV11" s="61"/>
      <c r="ECW11" s="61"/>
      <c r="ECX11" s="61"/>
      <c r="ECY11" s="61"/>
      <c r="ECZ11" s="61"/>
      <c r="EDA11" s="61"/>
      <c r="EDB11" s="61"/>
      <c r="EDC11" s="61"/>
      <c r="EDD11" s="61"/>
      <c r="EDE11" s="61"/>
      <c r="EDF11" s="61"/>
      <c r="EDG11" s="61"/>
      <c r="EDH11" s="61"/>
      <c r="EDI11" s="61"/>
      <c r="EDJ11" s="61"/>
      <c r="EDK11" s="61"/>
      <c r="EDL11" s="61"/>
      <c r="EDM11" s="61"/>
      <c r="EDN11" s="61"/>
      <c r="EDO11" s="61"/>
      <c r="EDP11" s="61"/>
      <c r="EDQ11" s="61"/>
      <c r="EDR11" s="61"/>
      <c r="EDS11" s="61"/>
      <c r="EDT11" s="61"/>
      <c r="EDU11" s="61"/>
      <c r="EDV11" s="61"/>
      <c r="EDW11" s="61"/>
      <c r="EDX11" s="61"/>
      <c r="EDY11" s="61"/>
      <c r="EDZ11" s="61"/>
      <c r="EEA11" s="61"/>
      <c r="EEB11" s="61"/>
      <c r="EEC11" s="61"/>
      <c r="EED11" s="61"/>
      <c r="EEE11" s="61"/>
      <c r="EEF11" s="61"/>
      <c r="EEG11" s="61"/>
      <c r="EEH11" s="61"/>
      <c r="EEI11" s="61"/>
      <c r="EEJ11" s="61"/>
      <c r="EEK11" s="61"/>
      <c r="EEL11" s="61"/>
      <c r="EEM11" s="61"/>
      <c r="EEN11" s="61"/>
      <c r="EEO11" s="61"/>
      <c r="EEP11" s="61"/>
      <c r="EEQ11" s="61"/>
      <c r="EER11" s="61"/>
      <c r="EES11" s="61"/>
      <c r="EET11" s="61"/>
      <c r="EEU11" s="61"/>
      <c r="EEV11" s="61"/>
      <c r="EEW11" s="61"/>
      <c r="EEX11" s="61"/>
      <c r="EEY11" s="61"/>
      <c r="EEZ11" s="61"/>
      <c r="EFA11" s="61"/>
      <c r="EFB11" s="61"/>
      <c r="EFC11" s="61"/>
      <c r="EFD11" s="61"/>
      <c r="EFE11" s="61"/>
      <c r="EFF11" s="61"/>
      <c r="EFG11" s="61"/>
      <c r="EFH11" s="61"/>
      <c r="EFI11" s="61"/>
      <c r="EFJ11" s="61"/>
      <c r="EFK11" s="61"/>
      <c r="EFL11" s="61"/>
      <c r="EFM11" s="61"/>
      <c r="EFN11" s="61"/>
      <c r="EFO11" s="61"/>
      <c r="EFP11" s="61"/>
      <c r="EFQ11" s="61"/>
      <c r="EFR11" s="61"/>
      <c r="EFS11" s="61"/>
      <c r="EFT11" s="61"/>
      <c r="EFU11" s="61"/>
      <c r="EFV11" s="61"/>
      <c r="EFW11" s="61"/>
      <c r="EFX11" s="61"/>
      <c r="EFY11" s="61"/>
      <c r="EFZ11" s="61"/>
      <c r="EGA11" s="61"/>
      <c r="EGB11" s="61"/>
      <c r="EGC11" s="61"/>
      <c r="EGD11" s="61"/>
      <c r="EGE11" s="61"/>
      <c r="EGF11" s="61"/>
      <c r="EGG11" s="61"/>
      <c r="EGH11" s="61"/>
      <c r="EGI11" s="61"/>
      <c r="EGJ11" s="61"/>
      <c r="EGK11" s="61"/>
      <c r="EGL11" s="61"/>
      <c r="EGM11" s="61"/>
      <c r="EGN11" s="61"/>
      <c r="EGO11" s="61"/>
      <c r="EGP11" s="61"/>
      <c r="EGQ11" s="61"/>
      <c r="EGR11" s="61"/>
      <c r="EGS11" s="61"/>
      <c r="EGT11" s="61"/>
      <c r="EGU11" s="61"/>
      <c r="EGV11" s="61"/>
      <c r="EGW11" s="61"/>
      <c r="EGX11" s="61"/>
      <c r="EGY11" s="61"/>
      <c r="EGZ11" s="61"/>
      <c r="EHA11" s="61"/>
      <c r="EHB11" s="61"/>
      <c r="EHC11" s="61"/>
      <c r="EHD11" s="61"/>
      <c r="EHE11" s="61"/>
      <c r="EHF11" s="61"/>
      <c r="EHG11" s="61"/>
      <c r="EHH11" s="61"/>
      <c r="EHI11" s="61"/>
      <c r="EHJ11" s="61"/>
      <c r="EHK11" s="61"/>
      <c r="EHL11" s="61"/>
      <c r="EHM11" s="61"/>
      <c r="EHN11" s="61"/>
      <c r="EHO11" s="61"/>
      <c r="EHP11" s="61"/>
      <c r="EHQ11" s="61"/>
      <c r="EHR11" s="61"/>
      <c r="EHS11" s="61"/>
      <c r="EHT11" s="61"/>
      <c r="EHU11" s="61"/>
      <c r="EHV11" s="61"/>
      <c r="EHW11" s="61"/>
      <c r="EHX11" s="61"/>
      <c r="EHY11" s="61"/>
      <c r="EHZ11" s="61"/>
      <c r="EIA11" s="61"/>
      <c r="EIB11" s="61"/>
      <c r="EIC11" s="61"/>
      <c r="EID11" s="61"/>
      <c r="EIE11" s="61"/>
      <c r="EIF11" s="61"/>
      <c r="EIG11" s="61"/>
      <c r="EIH11" s="61"/>
      <c r="EII11" s="61"/>
      <c r="EIJ11" s="61"/>
      <c r="EIK11" s="61"/>
      <c r="EIL11" s="61"/>
      <c r="EIM11" s="61"/>
      <c r="EIN11" s="61"/>
      <c r="EIO11" s="61"/>
      <c r="EIP11" s="61"/>
      <c r="EIQ11" s="61"/>
      <c r="EIR11" s="61"/>
      <c r="EIS11" s="61"/>
      <c r="EIT11" s="61"/>
      <c r="EIU11" s="61"/>
      <c r="EIV11" s="61"/>
      <c r="EIW11" s="61"/>
      <c r="EIX11" s="61"/>
      <c r="EIY11" s="61"/>
      <c r="EIZ11" s="61"/>
      <c r="EJA11" s="61"/>
      <c r="EJB11" s="61"/>
      <c r="EJC11" s="61"/>
      <c r="EJD11" s="61"/>
      <c r="EJE11" s="61"/>
      <c r="EJF11" s="61"/>
      <c r="EJG11" s="61"/>
      <c r="EJH11" s="61"/>
      <c r="EJI11" s="61"/>
      <c r="EJJ11" s="61"/>
      <c r="EJK11" s="61"/>
      <c r="EJL11" s="61"/>
      <c r="EJM11" s="61"/>
      <c r="EJN11" s="61"/>
      <c r="EJO11" s="61"/>
      <c r="EJP11" s="61"/>
      <c r="EJQ11" s="61"/>
      <c r="EJR11" s="61"/>
      <c r="EJS11" s="61"/>
      <c r="EJT11" s="61"/>
      <c r="EJU11" s="61"/>
      <c r="EJV11" s="61"/>
      <c r="EJW11" s="61"/>
      <c r="EJX11" s="61"/>
      <c r="EJY11" s="61"/>
      <c r="EJZ11" s="61"/>
      <c r="EKA11" s="61"/>
      <c r="EKB11" s="61"/>
      <c r="EKC11" s="61"/>
      <c r="EKD11" s="61"/>
      <c r="EKE11" s="61"/>
      <c r="EKF11" s="61"/>
      <c r="EKG11" s="61"/>
      <c r="EKH11" s="61"/>
      <c r="EKI11" s="61"/>
      <c r="EKJ11" s="61"/>
      <c r="EKK11" s="61"/>
      <c r="EKL11" s="61"/>
      <c r="EKM11" s="61"/>
      <c r="EKN11" s="61"/>
      <c r="EKO11" s="61"/>
      <c r="EKP11" s="61"/>
      <c r="EKQ11" s="61"/>
      <c r="EKR11" s="61"/>
      <c r="EKS11" s="61"/>
      <c r="EKT11" s="61"/>
      <c r="EKU11" s="61"/>
      <c r="EKV11" s="61"/>
      <c r="EKW11" s="61"/>
      <c r="EKX11" s="61"/>
      <c r="EKY11" s="61"/>
      <c r="EKZ11" s="61"/>
      <c r="ELA11" s="61"/>
      <c r="ELB11" s="61"/>
      <c r="ELC11" s="61"/>
      <c r="ELD11" s="61"/>
      <c r="ELE11" s="61"/>
      <c r="ELF11" s="61"/>
      <c r="ELG11" s="61"/>
      <c r="ELH11" s="61"/>
      <c r="ELI11" s="61"/>
      <c r="ELJ11" s="61"/>
      <c r="ELK11" s="61"/>
      <c r="ELL11" s="61"/>
      <c r="ELM11" s="61"/>
      <c r="ELN11" s="61"/>
      <c r="ELO11" s="61"/>
      <c r="ELP11" s="61"/>
      <c r="ELQ11" s="61"/>
      <c r="ELR11" s="61"/>
      <c r="ELS11" s="61"/>
      <c r="ELT11" s="61"/>
      <c r="ELU11" s="61"/>
      <c r="ELV11" s="61"/>
      <c r="ELW11" s="61"/>
      <c r="ELX11" s="61"/>
      <c r="ELY11" s="61"/>
      <c r="ELZ11" s="61"/>
      <c r="EMA11" s="61"/>
      <c r="EMB11" s="61"/>
      <c r="EMC11" s="61"/>
      <c r="EMD11" s="61"/>
      <c r="EME11" s="61"/>
      <c r="EMF11" s="61"/>
      <c r="EMG11" s="61"/>
      <c r="EMH11" s="61"/>
      <c r="EMI11" s="61"/>
      <c r="EMJ11" s="61"/>
      <c r="EMK11" s="61"/>
      <c r="EML11" s="61"/>
      <c r="EMM11" s="61"/>
      <c r="EMN11" s="61"/>
      <c r="EMO11" s="61"/>
      <c r="EMP11" s="61"/>
      <c r="EMQ11" s="61"/>
      <c r="EMR11" s="61"/>
      <c r="EMS11" s="61"/>
      <c r="EMT11" s="61"/>
      <c r="EMU11" s="61"/>
      <c r="EMV11" s="61"/>
      <c r="EMW11" s="61"/>
      <c r="EMX11" s="61"/>
      <c r="EMY11" s="61"/>
      <c r="EMZ11" s="61"/>
      <c r="ENA11" s="61"/>
      <c r="ENB11" s="61"/>
      <c r="ENC11" s="61"/>
      <c r="END11" s="61"/>
      <c r="ENE11" s="61"/>
      <c r="ENF11" s="61"/>
      <c r="ENG11" s="61"/>
      <c r="ENH11" s="61"/>
      <c r="ENI11" s="61"/>
      <c r="ENJ11" s="61"/>
      <c r="ENK11" s="61"/>
      <c r="ENL11" s="61"/>
      <c r="ENM11" s="61"/>
      <c r="ENN11" s="61"/>
      <c r="ENO11" s="61"/>
      <c r="ENP11" s="61"/>
      <c r="ENQ11" s="61"/>
      <c r="ENR11" s="61"/>
      <c r="ENS11" s="61"/>
      <c r="ENT11" s="61"/>
      <c r="ENU11" s="61"/>
      <c r="ENV11" s="61"/>
      <c r="ENW11" s="61"/>
      <c r="ENX11" s="61"/>
      <c r="ENY11" s="61"/>
      <c r="ENZ11" s="61"/>
      <c r="EOA11" s="61"/>
      <c r="EOB11" s="61"/>
      <c r="EOC11" s="61"/>
      <c r="EOD11" s="61"/>
      <c r="EOE11" s="61"/>
      <c r="EOF11" s="61"/>
      <c r="EOG11" s="61"/>
      <c r="EOH11" s="61"/>
      <c r="EOI11" s="61"/>
      <c r="EOJ11" s="61"/>
      <c r="EOK11" s="61"/>
      <c r="EOL11" s="61"/>
      <c r="EOM11" s="61"/>
      <c r="EON11" s="61"/>
      <c r="EOO11" s="61"/>
      <c r="EOP11" s="61"/>
      <c r="EOQ11" s="61"/>
      <c r="EOR11" s="61"/>
      <c r="EOS11" s="61"/>
      <c r="EOT11" s="61"/>
      <c r="EOU11" s="61"/>
      <c r="EOV11" s="61"/>
      <c r="EOW11" s="61"/>
      <c r="EOX11" s="61"/>
      <c r="EOY11" s="61"/>
      <c r="EOZ11" s="61"/>
      <c r="EPA11" s="61"/>
      <c r="EPB11" s="61"/>
      <c r="EPC11" s="61"/>
      <c r="EPD11" s="61"/>
      <c r="EPE11" s="61"/>
      <c r="EPF11" s="61"/>
      <c r="EPG11" s="61"/>
      <c r="EPH11" s="61"/>
      <c r="EPI11" s="61"/>
      <c r="EPJ11" s="61"/>
      <c r="EPK11" s="61"/>
      <c r="EPL11" s="61"/>
      <c r="EPM11" s="61"/>
      <c r="EPN11" s="61"/>
      <c r="EPO11" s="61"/>
      <c r="EPP11" s="61"/>
      <c r="EPQ11" s="61"/>
      <c r="EPR11" s="61"/>
      <c r="EPS11" s="61"/>
      <c r="EPT11" s="61"/>
      <c r="EPU11" s="61"/>
      <c r="EPV11" s="61"/>
      <c r="EPW11" s="61"/>
      <c r="EPX11" s="61"/>
      <c r="EPY11" s="61"/>
      <c r="EPZ11" s="61"/>
      <c r="EQA11" s="61"/>
      <c r="EQB11" s="61"/>
      <c r="EQC11" s="61"/>
      <c r="EQD11" s="61"/>
      <c r="EQE11" s="61"/>
      <c r="EQF11" s="61"/>
      <c r="EQG11" s="61"/>
      <c r="EQH11" s="61"/>
      <c r="EQI11" s="61"/>
      <c r="EQJ11" s="61"/>
      <c r="EQK11" s="61"/>
      <c r="EQL11" s="61"/>
      <c r="EQM11" s="61"/>
      <c r="EQN11" s="61"/>
      <c r="EQO11" s="61"/>
      <c r="EQP11" s="61"/>
      <c r="EQQ11" s="61"/>
      <c r="EQR11" s="61"/>
      <c r="EQS11" s="61"/>
      <c r="EQT11" s="61"/>
      <c r="EQU11" s="61"/>
      <c r="EQV11" s="61"/>
      <c r="EQW11" s="61"/>
      <c r="EQX11" s="61"/>
      <c r="EQY11" s="61"/>
      <c r="EQZ11" s="61"/>
      <c r="ERA11" s="61"/>
      <c r="ERB11" s="61"/>
      <c r="ERC11" s="61"/>
      <c r="ERD11" s="61"/>
      <c r="ERE11" s="61"/>
      <c r="ERF11" s="61"/>
      <c r="ERG11" s="61"/>
      <c r="ERH11" s="61"/>
      <c r="ERI11" s="61"/>
      <c r="ERJ11" s="61"/>
      <c r="ERK11" s="61"/>
      <c r="ERL11" s="61"/>
      <c r="ERM11" s="61"/>
      <c r="ERN11" s="61"/>
      <c r="ERO11" s="61"/>
      <c r="ERP11" s="61"/>
      <c r="ERQ11" s="61"/>
      <c r="ERR11" s="61"/>
      <c r="ERS11" s="61"/>
      <c r="ERT11" s="61"/>
      <c r="ERU11" s="61"/>
      <c r="ERV11" s="61"/>
      <c r="ERW11" s="61"/>
      <c r="ERX11" s="61"/>
      <c r="ERY11" s="61"/>
      <c r="ERZ11" s="61"/>
      <c r="ESA11" s="61"/>
      <c r="ESB11" s="61"/>
      <c r="ESC11" s="61"/>
      <c r="ESD11" s="61"/>
      <c r="ESE11" s="61"/>
      <c r="ESF11" s="61"/>
      <c r="ESG11" s="61"/>
      <c r="ESH11" s="61"/>
      <c r="ESI11" s="61"/>
      <c r="ESJ11" s="61"/>
      <c r="ESK11" s="61"/>
      <c r="ESL11" s="61"/>
      <c r="ESM11" s="61"/>
      <c r="ESN11" s="61"/>
      <c r="ESO11" s="61"/>
      <c r="ESP11" s="61"/>
      <c r="ESQ11" s="61"/>
      <c r="ESR11" s="61"/>
      <c r="ESS11" s="61"/>
      <c r="EST11" s="61"/>
      <c r="ESU11" s="61"/>
      <c r="ESV11" s="61"/>
      <c r="ESW11" s="61"/>
      <c r="ESX11" s="61"/>
      <c r="ESY11" s="61"/>
      <c r="ESZ11" s="61"/>
      <c r="ETA11" s="61"/>
      <c r="ETB11" s="61"/>
      <c r="ETC11" s="61"/>
      <c r="ETD11" s="61"/>
      <c r="ETE11" s="61"/>
      <c r="ETF11" s="61"/>
      <c r="ETG11" s="61"/>
      <c r="ETH11" s="61"/>
      <c r="ETI11" s="61"/>
      <c r="ETJ11" s="61"/>
      <c r="ETK11" s="61"/>
      <c r="ETL11" s="61"/>
      <c r="ETM11" s="61"/>
      <c r="ETN11" s="61"/>
      <c r="ETO11" s="61"/>
      <c r="ETP11" s="61"/>
      <c r="ETQ11" s="61"/>
      <c r="ETR11" s="61"/>
      <c r="ETS11" s="61"/>
      <c r="ETT11" s="61"/>
      <c r="ETU11" s="61"/>
      <c r="ETV11" s="61"/>
      <c r="ETW11" s="61"/>
      <c r="ETX11" s="61"/>
      <c r="ETY11" s="61"/>
      <c r="ETZ11" s="61"/>
      <c r="EUA11" s="61"/>
      <c r="EUB11" s="61"/>
      <c r="EUC11" s="61"/>
      <c r="EUD11" s="61"/>
      <c r="EUE11" s="61"/>
      <c r="EUF11" s="61"/>
      <c r="EUG11" s="61"/>
      <c r="EUH11" s="61"/>
      <c r="EUI11" s="61"/>
      <c r="EUJ11" s="61"/>
      <c r="EUK11" s="61"/>
      <c r="EUL11" s="61"/>
      <c r="EUM11" s="61"/>
      <c r="EUN11" s="61"/>
      <c r="EUO11" s="61"/>
      <c r="EUP11" s="61"/>
      <c r="EUQ11" s="61"/>
      <c r="EUR11" s="61"/>
      <c r="EUS11" s="61"/>
      <c r="EUT11" s="61"/>
      <c r="EUU11" s="61"/>
      <c r="EUV11" s="61"/>
      <c r="EUW11" s="61"/>
      <c r="EUX11" s="61"/>
      <c r="EUY11" s="61"/>
      <c r="EUZ11" s="61"/>
      <c r="EVA11" s="61"/>
      <c r="EVB11" s="61"/>
      <c r="EVC11" s="61"/>
      <c r="EVD11" s="61"/>
      <c r="EVE11" s="61"/>
      <c r="EVF11" s="61"/>
      <c r="EVG11" s="61"/>
      <c r="EVH11" s="61"/>
      <c r="EVI11" s="61"/>
      <c r="EVJ11" s="61"/>
      <c r="EVK11" s="61"/>
      <c r="EVL11" s="61"/>
      <c r="EVM11" s="61"/>
      <c r="EVN11" s="61"/>
      <c r="EVO11" s="61"/>
      <c r="EVP11" s="61"/>
      <c r="EVQ11" s="61"/>
      <c r="EVR11" s="61"/>
      <c r="EVS11" s="61"/>
      <c r="EVT11" s="61"/>
      <c r="EVU11" s="61"/>
      <c r="EVV11" s="61"/>
      <c r="EVW11" s="61"/>
      <c r="EVX11" s="61"/>
      <c r="EVY11" s="61"/>
      <c r="EVZ11" s="61"/>
      <c r="EWA11" s="61"/>
      <c r="EWB11" s="61"/>
      <c r="EWC11" s="61"/>
      <c r="EWD11" s="61"/>
      <c r="EWE11" s="61"/>
      <c r="EWF11" s="61"/>
      <c r="EWG11" s="61"/>
      <c r="EWH11" s="61"/>
      <c r="EWI11" s="61"/>
      <c r="EWJ11" s="61"/>
      <c r="EWK11" s="61"/>
      <c r="EWL11" s="61"/>
      <c r="EWM11" s="61"/>
      <c r="EWN11" s="61"/>
      <c r="EWO11" s="61"/>
      <c r="EWP11" s="61"/>
      <c r="EWQ11" s="61"/>
      <c r="EWR11" s="61"/>
      <c r="EWS11" s="61"/>
      <c r="EWT11" s="61"/>
      <c r="EWU11" s="61"/>
      <c r="EWV11" s="61"/>
      <c r="EWW11" s="61"/>
      <c r="EWX11" s="61"/>
      <c r="EWY11" s="61"/>
      <c r="EWZ11" s="61"/>
      <c r="EXA11" s="61"/>
      <c r="EXB11" s="61"/>
      <c r="EXC11" s="61"/>
      <c r="EXD11" s="61"/>
      <c r="EXE11" s="61"/>
      <c r="EXF11" s="61"/>
      <c r="EXG11" s="61"/>
      <c r="EXH11" s="61"/>
      <c r="EXI11" s="61"/>
      <c r="EXJ11" s="61"/>
      <c r="EXK11" s="61"/>
      <c r="EXL11" s="61"/>
      <c r="EXM11" s="61"/>
      <c r="EXN11" s="61"/>
      <c r="EXO11" s="61"/>
      <c r="EXP11" s="61"/>
      <c r="EXQ11" s="61"/>
      <c r="EXR11" s="61"/>
      <c r="EXS11" s="61"/>
      <c r="EXT11" s="61"/>
      <c r="EXU11" s="61"/>
      <c r="EXV11" s="61"/>
      <c r="EXW11" s="61"/>
      <c r="EXX11" s="61"/>
      <c r="EXY11" s="61"/>
      <c r="EXZ11" s="61"/>
      <c r="EYA11" s="61"/>
      <c r="EYB11" s="61"/>
      <c r="EYC11" s="61"/>
      <c r="EYD11" s="61"/>
      <c r="EYE11" s="61"/>
      <c r="EYF11" s="61"/>
      <c r="EYG11" s="61"/>
      <c r="EYH11" s="61"/>
      <c r="EYI11" s="61"/>
      <c r="EYJ11" s="61"/>
      <c r="EYK11" s="61"/>
      <c r="EYL11" s="61"/>
      <c r="EYM11" s="61"/>
      <c r="EYN11" s="61"/>
      <c r="EYO11" s="61"/>
      <c r="EYP11" s="61"/>
      <c r="EYQ11" s="61"/>
      <c r="EYR11" s="61"/>
      <c r="EYS11" s="61"/>
      <c r="EYT11" s="61"/>
      <c r="EYU11" s="61"/>
      <c r="EYV11" s="61"/>
      <c r="EYW11" s="61"/>
      <c r="EYX11" s="61"/>
      <c r="EYY11" s="61"/>
      <c r="EYZ11" s="61"/>
      <c r="EZA11" s="61"/>
      <c r="EZB11" s="61"/>
      <c r="EZC11" s="61"/>
      <c r="EZD11" s="61"/>
      <c r="EZE11" s="61"/>
      <c r="EZF11" s="61"/>
      <c r="EZG11" s="61"/>
      <c r="EZH11" s="61"/>
      <c r="EZI11" s="61"/>
      <c r="EZJ11" s="61"/>
      <c r="EZK11" s="61"/>
      <c r="EZL11" s="61"/>
      <c r="EZM11" s="61"/>
      <c r="EZN11" s="61"/>
      <c r="EZO11" s="61"/>
      <c r="EZP11" s="61"/>
      <c r="EZQ11" s="61"/>
      <c r="EZR11" s="61"/>
      <c r="EZS11" s="61"/>
      <c r="EZT11" s="61"/>
      <c r="EZU11" s="61"/>
      <c r="EZV11" s="61"/>
      <c r="EZW11" s="61"/>
      <c r="EZX11" s="61"/>
      <c r="EZY11" s="61"/>
      <c r="EZZ11" s="61"/>
      <c r="FAA11" s="61"/>
      <c r="FAB11" s="61"/>
      <c r="FAC11" s="61"/>
      <c r="FAD11" s="61"/>
      <c r="FAE11" s="61"/>
      <c r="FAF11" s="61"/>
      <c r="FAG11" s="61"/>
      <c r="FAH11" s="61"/>
      <c r="FAI11" s="61"/>
      <c r="FAJ11" s="61"/>
      <c r="FAK11" s="61"/>
      <c r="FAL11" s="61"/>
      <c r="FAM11" s="61"/>
      <c r="FAN11" s="61"/>
      <c r="FAO11" s="61"/>
      <c r="FAP11" s="61"/>
      <c r="FAQ11" s="61"/>
      <c r="FAR11" s="61"/>
      <c r="FAS11" s="61"/>
      <c r="FAT11" s="61"/>
      <c r="FAU11" s="61"/>
      <c r="FAV11" s="61"/>
      <c r="FAW11" s="61"/>
      <c r="FAX11" s="61"/>
      <c r="FAY11" s="61"/>
      <c r="FAZ11" s="61"/>
      <c r="FBA11" s="61"/>
      <c r="FBB11" s="61"/>
      <c r="FBC11" s="61"/>
      <c r="FBD11" s="61"/>
      <c r="FBE11" s="61"/>
      <c r="FBF11" s="61"/>
      <c r="FBG11" s="61"/>
      <c r="FBH11" s="61"/>
      <c r="FBI11" s="61"/>
      <c r="FBJ11" s="61"/>
      <c r="FBK11" s="61"/>
      <c r="FBL11" s="61"/>
      <c r="FBM11" s="61"/>
      <c r="FBN11" s="61"/>
      <c r="FBO11" s="61"/>
      <c r="FBP11" s="61"/>
      <c r="FBQ11" s="61"/>
      <c r="FBR11" s="61"/>
      <c r="FBS11" s="61"/>
      <c r="FBT11" s="61"/>
      <c r="FBU11" s="61"/>
      <c r="FBV11" s="61"/>
      <c r="FBW11" s="61"/>
      <c r="FBX11" s="61"/>
      <c r="FBY11" s="61"/>
      <c r="FBZ11" s="61"/>
      <c r="FCA11" s="61"/>
      <c r="FCB11" s="61"/>
      <c r="FCC11" s="61"/>
      <c r="FCD11" s="61"/>
      <c r="FCE11" s="61"/>
      <c r="FCF11" s="61"/>
      <c r="FCG11" s="61"/>
      <c r="FCH11" s="61"/>
      <c r="FCI11" s="61"/>
      <c r="FCJ11" s="61"/>
      <c r="FCK11" s="61"/>
      <c r="FCL11" s="61"/>
      <c r="FCM11" s="61"/>
      <c r="FCN11" s="61"/>
      <c r="FCO11" s="61"/>
      <c r="FCP11" s="61"/>
      <c r="FCQ11" s="61"/>
      <c r="FCR11" s="61"/>
      <c r="FCS11" s="61"/>
      <c r="FCT11" s="61"/>
      <c r="FCU11" s="61"/>
      <c r="FCV11" s="61"/>
      <c r="FCW11" s="61"/>
      <c r="FCX11" s="61"/>
      <c r="FCY11" s="61"/>
      <c r="FCZ11" s="61"/>
      <c r="FDA11" s="61"/>
      <c r="FDB11" s="61"/>
      <c r="FDC11" s="61"/>
      <c r="FDD11" s="61"/>
      <c r="FDE11" s="61"/>
      <c r="FDF11" s="61"/>
      <c r="FDG11" s="61"/>
      <c r="FDH11" s="61"/>
      <c r="FDI11" s="61"/>
      <c r="FDJ11" s="61"/>
      <c r="FDK11" s="61"/>
      <c r="FDL11" s="61"/>
      <c r="FDM11" s="61"/>
      <c r="FDN11" s="61"/>
      <c r="FDO11" s="61"/>
      <c r="FDP11" s="61"/>
      <c r="FDQ11" s="61"/>
      <c r="FDR11" s="61"/>
      <c r="FDS11" s="61"/>
      <c r="FDT11" s="61"/>
      <c r="FDU11" s="61"/>
      <c r="FDV11" s="61"/>
      <c r="FDW11" s="61"/>
      <c r="FDX11" s="61"/>
      <c r="FDY11" s="61"/>
      <c r="FDZ11" s="61"/>
      <c r="FEA11" s="61"/>
      <c r="FEB11" s="61"/>
      <c r="FEC11" s="61"/>
      <c r="FED11" s="61"/>
      <c r="FEE11" s="61"/>
      <c r="FEF11" s="61"/>
      <c r="FEG11" s="61"/>
      <c r="FEH11" s="61"/>
      <c r="FEI11" s="61"/>
      <c r="FEJ11" s="61"/>
      <c r="FEK11" s="61"/>
      <c r="FEL11" s="61"/>
      <c r="FEM11" s="61"/>
      <c r="FEN11" s="61"/>
      <c r="FEO11" s="61"/>
      <c r="FEP11" s="61"/>
      <c r="FEQ11" s="61"/>
      <c r="FER11" s="61"/>
      <c r="FES11" s="61"/>
      <c r="FET11" s="61"/>
      <c r="FEU11" s="61"/>
      <c r="FEV11" s="61"/>
      <c r="FEW11" s="61"/>
      <c r="FEX11" s="61"/>
      <c r="FEY11" s="61"/>
      <c r="FEZ11" s="61"/>
      <c r="FFA11" s="61"/>
      <c r="FFB11" s="61"/>
      <c r="FFC11" s="61"/>
      <c r="FFD11" s="61"/>
      <c r="FFE11" s="61"/>
      <c r="FFF11" s="61"/>
      <c r="FFG11" s="61"/>
      <c r="FFH11" s="61"/>
      <c r="FFI11" s="61"/>
      <c r="FFJ11" s="61"/>
      <c r="FFK11" s="61"/>
      <c r="FFL11" s="61"/>
      <c r="FFM11" s="61"/>
      <c r="FFN11" s="61"/>
      <c r="FFO11" s="61"/>
      <c r="FFP11" s="61"/>
      <c r="FFQ11" s="61"/>
      <c r="FFR11" s="61"/>
      <c r="FFS11" s="61"/>
      <c r="FFT11" s="61"/>
      <c r="FFU11" s="61"/>
      <c r="FFV11" s="61"/>
      <c r="FFW11" s="61"/>
      <c r="FFX11" s="61"/>
      <c r="FFY11" s="61"/>
      <c r="FFZ11" s="61"/>
      <c r="FGA11" s="61"/>
      <c r="FGB11" s="61"/>
      <c r="FGC11" s="61"/>
      <c r="FGD11" s="61"/>
      <c r="FGE11" s="61"/>
      <c r="FGF11" s="61"/>
      <c r="FGG11" s="61"/>
      <c r="FGH11" s="61"/>
      <c r="FGI11" s="61"/>
      <c r="FGJ11" s="61"/>
      <c r="FGK11" s="61"/>
      <c r="FGL11" s="61"/>
      <c r="FGM11" s="61"/>
      <c r="FGN11" s="61"/>
      <c r="FGO11" s="61"/>
      <c r="FGP11" s="61"/>
      <c r="FGQ11" s="61"/>
      <c r="FGR11" s="61"/>
      <c r="FGS11" s="61"/>
      <c r="FGT11" s="61"/>
      <c r="FGU11" s="61"/>
      <c r="FGV11" s="61"/>
      <c r="FGW11" s="61"/>
      <c r="FGX11" s="61"/>
      <c r="FGY11" s="61"/>
      <c r="FGZ11" s="61"/>
      <c r="FHA11" s="61"/>
      <c r="FHB11" s="61"/>
      <c r="FHC11" s="61"/>
      <c r="FHD11" s="61"/>
      <c r="FHE11" s="61"/>
      <c r="FHF11" s="61"/>
      <c r="FHG11" s="61"/>
      <c r="FHH11" s="61"/>
      <c r="FHI11" s="61"/>
      <c r="FHJ11" s="61"/>
      <c r="FHK11" s="61"/>
      <c r="FHL11" s="61"/>
      <c r="FHM11" s="61"/>
      <c r="FHN11" s="61"/>
      <c r="FHO11" s="61"/>
      <c r="FHP11" s="61"/>
      <c r="FHQ11" s="61"/>
      <c r="FHR11" s="61"/>
      <c r="FHS11" s="61"/>
      <c r="FHT11" s="61"/>
      <c r="FHU11" s="61"/>
      <c r="FHV11" s="61"/>
      <c r="FHW11" s="61"/>
      <c r="FHX11" s="61"/>
      <c r="FHY11" s="61"/>
      <c r="FHZ11" s="61"/>
      <c r="FIA11" s="61"/>
      <c r="FIB11" s="61"/>
      <c r="FIC11" s="61"/>
      <c r="FID11" s="61"/>
      <c r="FIE11" s="61"/>
      <c r="FIF11" s="61"/>
      <c r="FIG11" s="61"/>
      <c r="FIH11" s="61"/>
      <c r="FII11" s="61"/>
      <c r="FIJ11" s="61"/>
      <c r="FIK11" s="61"/>
      <c r="FIL11" s="61"/>
      <c r="FIM11" s="61"/>
      <c r="FIN11" s="61"/>
      <c r="FIO11" s="61"/>
      <c r="FIP11" s="61"/>
      <c r="FIQ11" s="61"/>
      <c r="FIR11" s="61"/>
      <c r="FIS11" s="61"/>
      <c r="FIT11" s="61"/>
      <c r="FIU11" s="61"/>
      <c r="FIV11" s="61"/>
      <c r="FIW11" s="61"/>
      <c r="FIX11" s="61"/>
      <c r="FIY11" s="61"/>
      <c r="FIZ11" s="61"/>
      <c r="FJA11" s="61"/>
      <c r="FJB11" s="61"/>
      <c r="FJC11" s="61"/>
      <c r="FJD11" s="61"/>
      <c r="FJE11" s="61"/>
      <c r="FJF11" s="61"/>
      <c r="FJG11" s="61"/>
      <c r="FJH11" s="61"/>
      <c r="FJI11" s="61"/>
      <c r="FJJ11" s="61"/>
      <c r="FJK11" s="61"/>
      <c r="FJL11" s="61"/>
      <c r="FJM11" s="61"/>
      <c r="FJN11" s="61"/>
      <c r="FJO11" s="61"/>
      <c r="FJP11" s="61"/>
      <c r="FJQ11" s="61"/>
      <c r="FJR11" s="61"/>
      <c r="FJS11" s="61"/>
      <c r="FJT11" s="61"/>
      <c r="FJU11" s="61"/>
      <c r="FJV11" s="61"/>
      <c r="FJW11" s="61"/>
      <c r="FJX11" s="61"/>
      <c r="FJY11" s="61"/>
      <c r="FJZ11" s="61"/>
      <c r="FKA11" s="61"/>
      <c r="FKB11" s="61"/>
      <c r="FKC11" s="61"/>
      <c r="FKD11" s="61"/>
      <c r="FKE11" s="61"/>
      <c r="FKF11" s="61"/>
      <c r="FKG11" s="61"/>
      <c r="FKH11" s="61"/>
      <c r="FKI11" s="61"/>
      <c r="FKJ11" s="61"/>
      <c r="FKK11" s="61"/>
      <c r="FKL11" s="61"/>
      <c r="FKM11" s="61"/>
      <c r="FKN11" s="61"/>
      <c r="FKO11" s="61"/>
      <c r="FKP11" s="61"/>
      <c r="FKQ11" s="61"/>
      <c r="FKR11" s="61"/>
      <c r="FKS11" s="61"/>
      <c r="FKT11" s="61"/>
      <c r="FKU11" s="61"/>
      <c r="FKV11" s="61"/>
      <c r="FKW11" s="61"/>
      <c r="FKX11" s="61"/>
      <c r="FKY11" s="61"/>
      <c r="FKZ11" s="61"/>
      <c r="FLA11" s="61"/>
      <c r="FLB11" s="61"/>
      <c r="FLC11" s="61"/>
      <c r="FLD11" s="61"/>
      <c r="FLE11" s="61"/>
      <c r="FLF11" s="61"/>
      <c r="FLG11" s="61"/>
      <c r="FLH11" s="61"/>
      <c r="FLI11" s="61"/>
      <c r="FLJ11" s="61"/>
      <c r="FLK11" s="61"/>
      <c r="FLL11" s="61"/>
      <c r="FLM11" s="61"/>
      <c r="FLN11" s="61"/>
      <c r="FLO11" s="61"/>
      <c r="FLP11" s="61"/>
      <c r="FLQ11" s="61"/>
      <c r="FLR11" s="61"/>
      <c r="FLS11" s="61"/>
      <c r="FLT11" s="61"/>
      <c r="FLU11" s="61"/>
      <c r="FLV11" s="61"/>
      <c r="FLW11" s="61"/>
      <c r="FLX11" s="61"/>
      <c r="FLY11" s="61"/>
      <c r="FLZ11" s="61"/>
      <c r="FMA11" s="61"/>
      <c r="FMB11" s="61"/>
      <c r="FMC11" s="61"/>
      <c r="FMD11" s="61"/>
      <c r="FME11" s="61"/>
      <c r="FMF11" s="61"/>
      <c r="FMG11" s="61"/>
      <c r="FMH11" s="61"/>
      <c r="FMI11" s="61"/>
      <c r="FMJ11" s="61"/>
      <c r="FMK11" s="61"/>
      <c r="FML11" s="61"/>
      <c r="FMM11" s="61"/>
      <c r="FMN11" s="61"/>
      <c r="FMO11" s="61"/>
      <c r="FMP11" s="61"/>
      <c r="FMQ11" s="61"/>
      <c r="FMR11" s="61"/>
      <c r="FMS11" s="61"/>
      <c r="FMT11" s="61"/>
      <c r="FMU11" s="61"/>
      <c r="FMV11" s="61"/>
      <c r="FMW11" s="61"/>
      <c r="FMX11" s="61"/>
      <c r="FMY11" s="61"/>
      <c r="FMZ11" s="61"/>
      <c r="FNA11" s="61"/>
      <c r="FNB11" s="61"/>
      <c r="FNC11" s="61"/>
      <c r="FND11" s="61"/>
      <c r="FNE11" s="61"/>
      <c r="FNF11" s="61"/>
      <c r="FNG11" s="61"/>
      <c r="FNH11" s="61"/>
      <c r="FNI11" s="61"/>
      <c r="FNJ11" s="61"/>
      <c r="FNK11" s="61"/>
      <c r="FNL11" s="61"/>
      <c r="FNM11" s="61"/>
      <c r="FNN11" s="61"/>
      <c r="FNO11" s="61"/>
      <c r="FNP11" s="61"/>
      <c r="FNQ11" s="61"/>
      <c r="FNR11" s="61"/>
      <c r="FNS11" s="61"/>
      <c r="FNT11" s="61"/>
      <c r="FNU11" s="61"/>
      <c r="FNV11" s="61"/>
      <c r="FNW11" s="61"/>
      <c r="FNX11" s="61"/>
      <c r="FNY11" s="61"/>
      <c r="FNZ11" s="61"/>
      <c r="FOA11" s="61"/>
      <c r="FOB11" s="61"/>
      <c r="FOC11" s="61"/>
      <c r="FOD11" s="61"/>
      <c r="FOE11" s="61"/>
      <c r="FOF11" s="61"/>
      <c r="FOG11" s="61"/>
      <c r="FOH11" s="61"/>
      <c r="FOI11" s="61"/>
      <c r="FOJ11" s="61"/>
      <c r="FOK11" s="61"/>
      <c r="FOL11" s="61"/>
      <c r="FOM11" s="61"/>
      <c r="FON11" s="61"/>
      <c r="FOO11" s="61"/>
      <c r="FOP11" s="61"/>
      <c r="FOQ11" s="61"/>
      <c r="FOR11" s="61"/>
      <c r="FOS11" s="61"/>
      <c r="FOT11" s="61"/>
      <c r="FOU11" s="61"/>
      <c r="FOV11" s="61"/>
      <c r="FOW11" s="61"/>
      <c r="FOX11" s="61"/>
      <c r="FOY11" s="61"/>
      <c r="FOZ11" s="61"/>
      <c r="FPA11" s="61"/>
      <c r="FPB11" s="61"/>
      <c r="FPC11" s="61"/>
      <c r="FPD11" s="61"/>
      <c r="FPE11" s="61"/>
      <c r="FPF11" s="61"/>
      <c r="FPG11" s="61"/>
      <c r="FPH11" s="61"/>
      <c r="FPI11" s="61"/>
      <c r="FPJ11" s="61"/>
      <c r="FPK11" s="61"/>
      <c r="FPL11" s="61"/>
      <c r="FPM11" s="61"/>
      <c r="FPN11" s="61"/>
      <c r="FPO11" s="61"/>
      <c r="FPP11" s="61"/>
      <c r="FPQ11" s="61"/>
      <c r="FPR11" s="61"/>
      <c r="FPS11" s="61"/>
      <c r="FPT11" s="61"/>
      <c r="FPU11" s="61"/>
      <c r="FPV11" s="61"/>
      <c r="FPW11" s="61"/>
      <c r="FPX11" s="61"/>
      <c r="FPY11" s="61"/>
      <c r="FPZ11" s="61"/>
      <c r="FQA11" s="61"/>
      <c r="FQB11" s="61"/>
      <c r="FQC11" s="61"/>
      <c r="FQD11" s="61"/>
      <c r="FQE11" s="61"/>
      <c r="FQF11" s="61"/>
      <c r="FQG11" s="61"/>
      <c r="FQH11" s="61"/>
      <c r="FQI11" s="61"/>
      <c r="FQJ11" s="61"/>
      <c r="FQK11" s="61"/>
      <c r="FQL11" s="61"/>
      <c r="FQM11" s="61"/>
      <c r="FQN11" s="61"/>
      <c r="FQO11" s="61"/>
      <c r="FQP11" s="61"/>
      <c r="FQQ11" s="61"/>
      <c r="FQR11" s="61"/>
      <c r="FQS11" s="61"/>
      <c r="FQT11" s="61"/>
      <c r="FQU11" s="61"/>
      <c r="FQV11" s="61"/>
      <c r="FQW11" s="61"/>
      <c r="FQX11" s="61"/>
      <c r="FQY11" s="61"/>
      <c r="FQZ11" s="61"/>
      <c r="FRA11" s="61"/>
      <c r="FRB11" s="61"/>
      <c r="FRC11" s="61"/>
      <c r="FRD11" s="61"/>
      <c r="FRE11" s="61"/>
      <c r="FRF11" s="61"/>
      <c r="FRG11" s="61"/>
      <c r="FRH11" s="61"/>
      <c r="FRI11" s="61"/>
      <c r="FRJ11" s="61"/>
      <c r="FRK11" s="61"/>
      <c r="FRL11" s="61"/>
      <c r="FRM11" s="61"/>
      <c r="FRN11" s="61"/>
      <c r="FRO11" s="61"/>
      <c r="FRP11" s="61"/>
      <c r="FRQ11" s="61"/>
      <c r="FRR11" s="61"/>
      <c r="FRS11" s="61"/>
      <c r="FRT11" s="61"/>
      <c r="FRU11" s="61"/>
      <c r="FRV11" s="61"/>
      <c r="FRW11" s="61"/>
      <c r="FRX11" s="61"/>
      <c r="FRY11" s="61"/>
      <c r="FRZ11" s="61"/>
      <c r="FSA11" s="61"/>
      <c r="FSB11" s="61"/>
      <c r="FSC11" s="61"/>
      <c r="FSD11" s="61"/>
      <c r="FSE11" s="61"/>
      <c r="FSF11" s="61"/>
      <c r="FSG11" s="61"/>
      <c r="FSH11" s="61"/>
      <c r="FSI11" s="61"/>
      <c r="FSJ11" s="61"/>
      <c r="FSK11" s="61"/>
      <c r="FSL11" s="61"/>
      <c r="FSM11" s="61"/>
      <c r="FSN11" s="61"/>
      <c r="FSO11" s="61"/>
      <c r="FSP11" s="61"/>
      <c r="FSQ11" s="61"/>
      <c r="FSR11" s="61"/>
      <c r="FSS11" s="61"/>
      <c r="FST11" s="61"/>
      <c r="FSU11" s="61"/>
      <c r="FSV11" s="61"/>
      <c r="FSW11" s="61"/>
      <c r="FSX11" s="61"/>
      <c r="FSY11" s="61"/>
      <c r="FSZ11" s="61"/>
      <c r="FTA11" s="61"/>
      <c r="FTB11" s="61"/>
      <c r="FTC11" s="61"/>
      <c r="FTD11" s="61"/>
      <c r="FTE11" s="61"/>
      <c r="FTF11" s="61"/>
      <c r="FTG11" s="61"/>
      <c r="FTH11" s="61"/>
      <c r="FTI11" s="61"/>
      <c r="FTJ11" s="61"/>
      <c r="FTK11" s="61"/>
      <c r="FTL11" s="61"/>
      <c r="FTM11" s="61"/>
      <c r="FTN11" s="61"/>
      <c r="FTO11" s="61"/>
      <c r="FTP11" s="61"/>
      <c r="FTQ11" s="61"/>
      <c r="FTR11" s="61"/>
      <c r="FTS11" s="61"/>
      <c r="FTT11" s="61"/>
      <c r="FTU11" s="61"/>
      <c r="FTV11" s="61"/>
      <c r="FTW11" s="61"/>
      <c r="FTX11" s="61"/>
      <c r="FTY11" s="61"/>
      <c r="FTZ11" s="61"/>
      <c r="FUA11" s="61"/>
      <c r="FUB11" s="61"/>
      <c r="FUC11" s="61"/>
      <c r="FUD11" s="61"/>
      <c r="FUE11" s="61"/>
      <c r="FUF11" s="61"/>
      <c r="FUG11" s="61"/>
      <c r="FUH11" s="61"/>
      <c r="FUI11" s="61"/>
      <c r="FUJ11" s="61"/>
      <c r="FUK11" s="61"/>
      <c r="FUL11" s="61"/>
      <c r="FUM11" s="61"/>
      <c r="FUN11" s="61"/>
      <c r="FUO11" s="61"/>
      <c r="FUP11" s="61"/>
      <c r="FUQ11" s="61"/>
      <c r="FUR11" s="61"/>
      <c r="FUS11" s="61"/>
      <c r="FUT11" s="61"/>
      <c r="FUU11" s="61"/>
      <c r="FUV11" s="61"/>
      <c r="FUW11" s="61"/>
      <c r="FUX11" s="61"/>
      <c r="FUY11" s="61"/>
      <c r="FUZ11" s="61"/>
      <c r="FVA11" s="61"/>
      <c r="FVB11" s="61"/>
      <c r="FVC11" s="61"/>
      <c r="FVD11" s="61"/>
      <c r="FVE11" s="61"/>
      <c r="FVF11" s="61"/>
      <c r="FVG11" s="61"/>
      <c r="FVH11" s="61"/>
      <c r="FVI11" s="61"/>
      <c r="FVJ11" s="61"/>
      <c r="FVK11" s="61"/>
      <c r="FVL11" s="61"/>
      <c r="FVM11" s="61"/>
      <c r="FVN11" s="61"/>
      <c r="FVO11" s="61"/>
      <c r="FVP11" s="61"/>
      <c r="FVQ11" s="61"/>
      <c r="FVR11" s="61"/>
      <c r="FVS11" s="61"/>
      <c r="FVT11" s="61"/>
      <c r="FVU11" s="61"/>
      <c r="FVV11" s="61"/>
      <c r="FVW11" s="61"/>
      <c r="FVX11" s="61"/>
      <c r="FVY11" s="61"/>
      <c r="FVZ11" s="61"/>
      <c r="FWA11" s="61"/>
      <c r="FWB11" s="61"/>
      <c r="FWC11" s="61"/>
      <c r="FWD11" s="61"/>
      <c r="FWE11" s="61"/>
      <c r="FWF11" s="61"/>
      <c r="FWG11" s="61"/>
      <c r="FWH11" s="61"/>
      <c r="FWI11" s="61"/>
      <c r="FWJ11" s="61"/>
      <c r="FWK11" s="61"/>
      <c r="FWL11" s="61"/>
      <c r="FWM11" s="61"/>
      <c r="FWN11" s="61"/>
      <c r="FWO11" s="61"/>
      <c r="FWP11" s="61"/>
      <c r="FWQ11" s="61"/>
      <c r="FWR11" s="61"/>
      <c r="FWS11" s="61"/>
      <c r="FWT11" s="61"/>
      <c r="FWU11" s="61"/>
      <c r="FWV11" s="61"/>
      <c r="FWW11" s="61"/>
      <c r="FWX11" s="61"/>
      <c r="FWY11" s="61"/>
      <c r="FWZ11" s="61"/>
      <c r="FXA11" s="61"/>
      <c r="FXB11" s="61"/>
      <c r="FXC11" s="61"/>
      <c r="FXD11" s="61"/>
      <c r="FXE11" s="61"/>
      <c r="FXF11" s="61"/>
      <c r="FXG11" s="61"/>
      <c r="FXH11" s="61"/>
      <c r="FXI11" s="61"/>
      <c r="FXJ11" s="61"/>
      <c r="FXK11" s="61"/>
      <c r="FXL11" s="61"/>
      <c r="FXM11" s="61"/>
      <c r="FXN11" s="61"/>
      <c r="FXO11" s="61"/>
      <c r="FXP11" s="61"/>
      <c r="FXQ11" s="61"/>
      <c r="FXR11" s="61"/>
      <c r="FXS11" s="61"/>
      <c r="FXT11" s="61"/>
      <c r="FXU11" s="61"/>
      <c r="FXV11" s="61"/>
      <c r="FXW11" s="61"/>
      <c r="FXX11" s="61"/>
      <c r="FXY11" s="61"/>
      <c r="FXZ11" s="61"/>
      <c r="FYA11" s="61"/>
      <c r="FYB11" s="61"/>
      <c r="FYC11" s="61"/>
      <c r="FYD11" s="61"/>
      <c r="FYE11" s="61"/>
      <c r="FYF11" s="61"/>
      <c r="FYG11" s="61"/>
      <c r="FYH11" s="61"/>
      <c r="FYI11" s="61"/>
      <c r="FYJ11" s="61"/>
      <c r="FYK11" s="61"/>
      <c r="FYL11" s="61"/>
      <c r="FYM11" s="61"/>
      <c r="FYN11" s="61"/>
      <c r="FYO11" s="61"/>
      <c r="FYP11" s="61"/>
      <c r="FYQ11" s="61"/>
      <c r="FYR11" s="61"/>
      <c r="FYS11" s="61"/>
      <c r="FYT11" s="61"/>
      <c r="FYU11" s="61"/>
      <c r="FYV11" s="61"/>
      <c r="FYW11" s="61"/>
      <c r="FYX11" s="61"/>
      <c r="FYY11" s="61"/>
      <c r="FYZ11" s="61"/>
      <c r="FZA11" s="61"/>
      <c r="FZB11" s="61"/>
      <c r="FZC11" s="61"/>
      <c r="FZD11" s="61"/>
      <c r="FZE11" s="61"/>
      <c r="FZF11" s="61"/>
      <c r="FZG11" s="61"/>
      <c r="FZH11" s="61"/>
      <c r="FZI11" s="61"/>
      <c r="FZJ11" s="61"/>
      <c r="FZK11" s="61"/>
      <c r="FZL11" s="61"/>
      <c r="FZM11" s="61"/>
      <c r="FZN11" s="61"/>
      <c r="FZO11" s="61"/>
      <c r="FZP11" s="61"/>
      <c r="FZQ11" s="61"/>
      <c r="FZR11" s="61"/>
      <c r="FZS11" s="61"/>
      <c r="FZT11" s="61"/>
      <c r="FZU11" s="61"/>
      <c r="FZV11" s="61"/>
      <c r="FZW11" s="61"/>
      <c r="FZX11" s="61"/>
      <c r="FZY11" s="61"/>
      <c r="FZZ11" s="61"/>
      <c r="GAA11" s="61"/>
      <c r="GAB11" s="61"/>
      <c r="GAC11" s="61"/>
      <c r="GAD11" s="61"/>
      <c r="GAE11" s="61"/>
      <c r="GAF11" s="61"/>
      <c r="GAG11" s="61"/>
      <c r="GAH11" s="61"/>
      <c r="GAI11" s="61"/>
      <c r="GAJ11" s="61"/>
      <c r="GAK11" s="61"/>
      <c r="GAL11" s="61"/>
      <c r="GAM11" s="61"/>
      <c r="GAN11" s="61"/>
      <c r="GAO11" s="61"/>
      <c r="GAP11" s="61"/>
      <c r="GAQ11" s="61"/>
      <c r="GAR11" s="61"/>
      <c r="GAS11" s="61"/>
      <c r="GAT11" s="61"/>
      <c r="GAU11" s="61"/>
      <c r="GAV11" s="61"/>
      <c r="GAW11" s="61"/>
      <c r="GAX11" s="61"/>
      <c r="GAY11" s="61"/>
      <c r="GAZ11" s="61"/>
      <c r="GBA11" s="61"/>
      <c r="GBB11" s="61"/>
      <c r="GBC11" s="61"/>
      <c r="GBD11" s="61"/>
      <c r="GBE11" s="61"/>
      <c r="GBF11" s="61"/>
      <c r="GBG11" s="61"/>
      <c r="GBH11" s="61"/>
      <c r="GBI11" s="61"/>
      <c r="GBJ11" s="61"/>
      <c r="GBK11" s="61"/>
      <c r="GBL11" s="61"/>
      <c r="GBM11" s="61"/>
      <c r="GBN11" s="61"/>
      <c r="GBO11" s="61"/>
      <c r="GBP11" s="61"/>
      <c r="GBQ11" s="61"/>
      <c r="GBR11" s="61"/>
      <c r="GBS11" s="61"/>
      <c r="GBT11" s="61"/>
      <c r="GBU11" s="61"/>
      <c r="GBV11" s="61"/>
      <c r="GBW11" s="61"/>
      <c r="GBX11" s="61"/>
      <c r="GBY11" s="61"/>
      <c r="GBZ11" s="61"/>
      <c r="GCA11" s="61"/>
      <c r="GCB11" s="61"/>
      <c r="GCC11" s="61"/>
      <c r="GCD11" s="61"/>
      <c r="GCE11" s="61"/>
      <c r="GCF11" s="61"/>
      <c r="GCG11" s="61"/>
      <c r="GCH11" s="61"/>
      <c r="GCI11" s="61"/>
      <c r="GCJ11" s="61"/>
      <c r="GCK11" s="61"/>
      <c r="GCL11" s="61"/>
      <c r="GCM11" s="61"/>
      <c r="GCN11" s="61"/>
      <c r="GCO11" s="61"/>
      <c r="GCP11" s="61"/>
      <c r="GCQ11" s="61"/>
      <c r="GCR11" s="61"/>
      <c r="GCS11" s="61"/>
      <c r="GCT11" s="61"/>
      <c r="GCU11" s="61"/>
      <c r="GCV11" s="61"/>
      <c r="GCW11" s="61"/>
      <c r="GCX11" s="61"/>
      <c r="GCY11" s="61"/>
      <c r="GCZ11" s="61"/>
      <c r="GDA11" s="61"/>
      <c r="GDB11" s="61"/>
      <c r="GDC11" s="61"/>
      <c r="GDD11" s="61"/>
      <c r="GDE11" s="61"/>
      <c r="GDF11" s="61"/>
      <c r="GDG11" s="61"/>
      <c r="GDH11" s="61"/>
      <c r="GDI11" s="61"/>
      <c r="GDJ11" s="61"/>
      <c r="GDK11" s="61"/>
      <c r="GDL11" s="61"/>
      <c r="GDM11" s="61"/>
      <c r="GDN11" s="61"/>
      <c r="GDO11" s="61"/>
      <c r="GDP11" s="61"/>
      <c r="GDQ11" s="61"/>
      <c r="GDR11" s="61"/>
      <c r="GDS11" s="61"/>
      <c r="GDT11" s="61"/>
      <c r="GDU11" s="61"/>
      <c r="GDV11" s="61"/>
      <c r="GDW11" s="61"/>
      <c r="GDX11" s="61"/>
      <c r="GDY11" s="61"/>
      <c r="GDZ11" s="61"/>
      <c r="GEA11" s="61"/>
      <c r="GEB11" s="61"/>
      <c r="GEC11" s="61"/>
      <c r="GED11" s="61"/>
      <c r="GEE11" s="61"/>
      <c r="GEF11" s="61"/>
      <c r="GEG11" s="61"/>
      <c r="GEH11" s="61"/>
      <c r="GEI11" s="61"/>
      <c r="GEJ11" s="61"/>
      <c r="GEK11" s="61"/>
      <c r="GEL11" s="61"/>
      <c r="GEM11" s="61"/>
      <c r="GEN11" s="61"/>
      <c r="GEO11" s="61"/>
      <c r="GEP11" s="61"/>
      <c r="GEQ11" s="61"/>
      <c r="GER11" s="61"/>
      <c r="GES11" s="61"/>
      <c r="GET11" s="61"/>
      <c r="GEU11" s="61"/>
      <c r="GEV11" s="61"/>
      <c r="GEW11" s="61"/>
      <c r="GEX11" s="61"/>
      <c r="GEY11" s="61"/>
      <c r="GEZ11" s="61"/>
      <c r="GFA11" s="61"/>
      <c r="GFB11" s="61"/>
      <c r="GFC11" s="61"/>
      <c r="GFD11" s="61"/>
      <c r="GFE11" s="61"/>
      <c r="GFF11" s="61"/>
      <c r="GFG11" s="61"/>
      <c r="GFH11" s="61"/>
      <c r="GFI11" s="61"/>
      <c r="GFJ11" s="61"/>
      <c r="GFK11" s="61"/>
      <c r="GFL11" s="61"/>
      <c r="GFM11" s="61"/>
      <c r="GFN11" s="61"/>
      <c r="GFO11" s="61"/>
      <c r="GFP11" s="61"/>
      <c r="GFQ11" s="61"/>
      <c r="GFR11" s="61"/>
      <c r="GFS11" s="61"/>
      <c r="GFT11" s="61"/>
      <c r="GFU11" s="61"/>
      <c r="GFV11" s="61"/>
      <c r="GFW11" s="61"/>
      <c r="GFX11" s="61"/>
      <c r="GFY11" s="61"/>
      <c r="GFZ11" s="61"/>
      <c r="GGA11" s="61"/>
      <c r="GGB11" s="61"/>
      <c r="GGC11" s="61"/>
      <c r="GGD11" s="61"/>
      <c r="GGE11" s="61"/>
      <c r="GGF11" s="61"/>
      <c r="GGG11" s="61"/>
      <c r="GGH11" s="61"/>
      <c r="GGI11" s="61"/>
      <c r="GGJ11" s="61"/>
      <c r="GGK11" s="61"/>
      <c r="GGL11" s="61"/>
      <c r="GGM11" s="61"/>
      <c r="GGN11" s="61"/>
      <c r="GGO11" s="61"/>
      <c r="GGP11" s="61"/>
      <c r="GGQ11" s="61"/>
      <c r="GGR11" s="61"/>
      <c r="GGS11" s="61"/>
      <c r="GGT11" s="61"/>
      <c r="GGU11" s="61"/>
      <c r="GGV11" s="61"/>
      <c r="GGW11" s="61"/>
      <c r="GGX11" s="61"/>
      <c r="GGY11" s="61"/>
      <c r="GGZ11" s="61"/>
      <c r="GHA11" s="61"/>
      <c r="GHB11" s="61"/>
      <c r="GHC11" s="61"/>
      <c r="GHD11" s="61"/>
      <c r="GHE11" s="61"/>
      <c r="GHF11" s="61"/>
      <c r="GHG11" s="61"/>
      <c r="GHH11" s="61"/>
      <c r="GHI11" s="61"/>
      <c r="GHJ11" s="61"/>
      <c r="GHK11" s="61"/>
      <c r="GHL11" s="61"/>
      <c r="GHM11" s="61"/>
      <c r="GHN11" s="61"/>
      <c r="GHO11" s="61"/>
      <c r="GHP11" s="61"/>
      <c r="GHQ11" s="61"/>
      <c r="GHR11" s="61"/>
      <c r="GHS11" s="61"/>
      <c r="GHT11" s="61"/>
      <c r="GHU11" s="61"/>
      <c r="GHV11" s="61"/>
      <c r="GHW11" s="61"/>
      <c r="GHX11" s="61"/>
      <c r="GHY11" s="61"/>
      <c r="GHZ11" s="61"/>
      <c r="GIA11" s="61"/>
      <c r="GIB11" s="61"/>
      <c r="GIC11" s="61"/>
      <c r="GID11" s="61"/>
      <c r="GIE11" s="61"/>
      <c r="GIF11" s="61"/>
      <c r="GIG11" s="61"/>
      <c r="GIH11" s="61"/>
      <c r="GII11" s="61"/>
      <c r="GIJ11" s="61"/>
      <c r="GIK11" s="61"/>
      <c r="GIL11" s="61"/>
      <c r="GIM11" s="61"/>
      <c r="GIN11" s="61"/>
      <c r="GIO11" s="61"/>
      <c r="GIP11" s="61"/>
      <c r="GIQ11" s="61"/>
      <c r="GIR11" s="61"/>
      <c r="GIS11" s="61"/>
      <c r="GIT11" s="61"/>
      <c r="GIU11" s="61"/>
      <c r="GIV11" s="61"/>
      <c r="GIW11" s="61"/>
      <c r="GIX11" s="61"/>
      <c r="GIY11" s="61"/>
      <c r="GIZ11" s="61"/>
      <c r="GJA11" s="61"/>
      <c r="GJB11" s="61"/>
      <c r="GJC11" s="61"/>
      <c r="GJD11" s="61"/>
      <c r="GJE11" s="61"/>
      <c r="GJF11" s="61"/>
      <c r="GJG11" s="61"/>
      <c r="GJH11" s="61"/>
      <c r="GJI11" s="61"/>
      <c r="GJJ11" s="61"/>
      <c r="GJK11" s="61"/>
      <c r="GJL11" s="61"/>
      <c r="GJM11" s="61"/>
      <c r="GJN11" s="61"/>
      <c r="GJO11" s="61"/>
      <c r="GJP11" s="61"/>
      <c r="GJQ11" s="61"/>
      <c r="GJR11" s="61"/>
      <c r="GJS11" s="61"/>
      <c r="GJT11" s="61"/>
      <c r="GJU11" s="61"/>
      <c r="GJV11" s="61"/>
      <c r="GJW11" s="61"/>
      <c r="GJX11" s="61"/>
      <c r="GJY11" s="61"/>
      <c r="GJZ11" s="61"/>
      <c r="GKA11" s="61"/>
      <c r="GKB11" s="61"/>
      <c r="GKC11" s="61"/>
      <c r="GKD11" s="61"/>
      <c r="GKE11" s="61"/>
      <c r="GKF11" s="61"/>
      <c r="GKG11" s="61"/>
      <c r="GKH11" s="61"/>
      <c r="GKI11" s="61"/>
      <c r="GKJ11" s="61"/>
      <c r="GKK11" s="61"/>
      <c r="GKL11" s="61"/>
      <c r="GKM11" s="61"/>
      <c r="GKN11" s="61"/>
      <c r="GKO11" s="61"/>
      <c r="GKP11" s="61"/>
      <c r="GKQ11" s="61"/>
      <c r="GKR11" s="61"/>
      <c r="GKS11" s="61"/>
      <c r="GKT11" s="61"/>
      <c r="GKU11" s="61"/>
      <c r="GKV11" s="61"/>
      <c r="GKW11" s="61"/>
      <c r="GKX11" s="61"/>
      <c r="GKY11" s="61"/>
      <c r="GKZ11" s="61"/>
      <c r="GLA11" s="61"/>
      <c r="GLB11" s="61"/>
      <c r="GLC11" s="61"/>
      <c r="GLD11" s="61"/>
      <c r="GLE11" s="61"/>
      <c r="GLF11" s="61"/>
      <c r="GLG11" s="61"/>
      <c r="GLH11" s="61"/>
      <c r="GLI11" s="61"/>
      <c r="GLJ11" s="61"/>
      <c r="GLK11" s="61"/>
      <c r="GLL11" s="61"/>
      <c r="GLM11" s="61"/>
      <c r="GLN11" s="61"/>
      <c r="GLO11" s="61"/>
      <c r="GLP11" s="61"/>
      <c r="GLQ11" s="61"/>
      <c r="GLR11" s="61"/>
      <c r="GLS11" s="61"/>
      <c r="GLT11" s="61"/>
      <c r="GLU11" s="61"/>
      <c r="GLV11" s="61"/>
      <c r="GLW11" s="61"/>
      <c r="GLX11" s="61"/>
      <c r="GLY11" s="61"/>
      <c r="GLZ11" s="61"/>
      <c r="GMA11" s="61"/>
      <c r="GMB11" s="61"/>
      <c r="GMC11" s="61"/>
      <c r="GMD11" s="61"/>
      <c r="GME11" s="61"/>
      <c r="GMF11" s="61"/>
      <c r="GMG11" s="61"/>
      <c r="GMH11" s="61"/>
      <c r="GMI11" s="61"/>
      <c r="GMJ11" s="61"/>
      <c r="GMK11" s="61"/>
      <c r="GML11" s="61"/>
      <c r="GMM11" s="61"/>
      <c r="GMN11" s="61"/>
      <c r="GMO11" s="61"/>
      <c r="GMP11" s="61"/>
      <c r="GMQ11" s="61"/>
      <c r="GMR11" s="61"/>
      <c r="GMS11" s="61"/>
      <c r="GMT11" s="61"/>
      <c r="GMU11" s="61"/>
      <c r="GMV11" s="61"/>
      <c r="GMW11" s="61"/>
      <c r="GMX11" s="61"/>
      <c r="GMY11" s="61"/>
      <c r="GMZ11" s="61"/>
      <c r="GNA11" s="61"/>
      <c r="GNB11" s="61"/>
      <c r="GNC11" s="61"/>
      <c r="GND11" s="61"/>
      <c r="GNE11" s="61"/>
      <c r="GNF11" s="61"/>
      <c r="GNG11" s="61"/>
      <c r="GNH11" s="61"/>
      <c r="GNI11" s="61"/>
      <c r="GNJ11" s="61"/>
      <c r="GNK11" s="61"/>
      <c r="GNL11" s="61"/>
      <c r="GNM11" s="61"/>
      <c r="GNN11" s="61"/>
      <c r="GNO11" s="61"/>
      <c r="GNP11" s="61"/>
      <c r="GNQ11" s="61"/>
      <c r="GNR11" s="61"/>
      <c r="GNS11" s="61"/>
      <c r="GNT11" s="61"/>
      <c r="GNU11" s="61"/>
      <c r="GNV11" s="61"/>
      <c r="GNW11" s="61"/>
      <c r="GNX11" s="61"/>
      <c r="GNY11" s="61"/>
      <c r="GNZ11" s="61"/>
      <c r="GOA11" s="61"/>
      <c r="GOB11" s="61"/>
      <c r="GOC11" s="61"/>
      <c r="GOD11" s="61"/>
      <c r="GOE11" s="61"/>
      <c r="GOF11" s="61"/>
      <c r="GOG11" s="61"/>
      <c r="GOH11" s="61"/>
      <c r="GOI11" s="61"/>
      <c r="GOJ11" s="61"/>
      <c r="GOK11" s="61"/>
      <c r="GOL11" s="61"/>
      <c r="GOM11" s="61"/>
      <c r="GON11" s="61"/>
      <c r="GOO11" s="61"/>
      <c r="GOP11" s="61"/>
      <c r="GOQ11" s="61"/>
      <c r="GOR11" s="61"/>
      <c r="GOS11" s="61"/>
      <c r="GOT11" s="61"/>
      <c r="GOU11" s="61"/>
      <c r="GOV11" s="61"/>
      <c r="GOW11" s="61"/>
      <c r="GOX11" s="61"/>
      <c r="GOY11" s="61"/>
      <c r="GOZ11" s="61"/>
      <c r="GPA11" s="61"/>
      <c r="GPB11" s="61"/>
      <c r="GPC11" s="61"/>
      <c r="GPD11" s="61"/>
      <c r="GPE11" s="61"/>
      <c r="GPF11" s="61"/>
      <c r="GPG11" s="61"/>
      <c r="GPH11" s="61"/>
      <c r="GPI11" s="61"/>
      <c r="GPJ11" s="61"/>
      <c r="GPK11" s="61"/>
      <c r="GPL11" s="61"/>
      <c r="GPM11" s="61"/>
      <c r="GPN11" s="61"/>
      <c r="GPO11" s="61"/>
      <c r="GPP11" s="61"/>
      <c r="GPQ11" s="61"/>
      <c r="GPR11" s="61"/>
      <c r="GPS11" s="61"/>
      <c r="GPT11" s="61"/>
      <c r="GPU11" s="61"/>
      <c r="GPV11" s="61"/>
      <c r="GPW11" s="61"/>
      <c r="GPX11" s="61"/>
      <c r="GPY11" s="61"/>
      <c r="GPZ11" s="61"/>
      <c r="GQA11" s="61"/>
      <c r="GQB11" s="61"/>
      <c r="GQC11" s="61"/>
      <c r="GQD11" s="61"/>
      <c r="GQE11" s="61"/>
      <c r="GQF11" s="61"/>
      <c r="GQG11" s="61"/>
      <c r="GQH11" s="61"/>
      <c r="GQI11" s="61"/>
      <c r="GQJ11" s="61"/>
      <c r="GQK11" s="61"/>
      <c r="GQL11" s="61"/>
      <c r="GQM11" s="61"/>
      <c r="GQN11" s="61"/>
      <c r="GQO11" s="61"/>
      <c r="GQP11" s="61"/>
      <c r="GQQ11" s="61"/>
      <c r="GQR11" s="61"/>
      <c r="GQS11" s="61"/>
      <c r="GQT11" s="61"/>
      <c r="GQU11" s="61"/>
      <c r="GQV11" s="61"/>
      <c r="GQW11" s="61"/>
      <c r="GQX11" s="61"/>
      <c r="GQY11" s="61"/>
      <c r="GQZ11" s="61"/>
      <c r="GRA11" s="61"/>
      <c r="GRB11" s="61"/>
      <c r="GRC11" s="61"/>
      <c r="GRD11" s="61"/>
      <c r="GRE11" s="61"/>
      <c r="GRF11" s="61"/>
      <c r="GRG11" s="61"/>
      <c r="GRH11" s="61"/>
      <c r="GRI11" s="61"/>
      <c r="GRJ11" s="61"/>
      <c r="GRK11" s="61"/>
      <c r="GRL11" s="61"/>
      <c r="GRM11" s="61"/>
      <c r="GRN11" s="61"/>
      <c r="GRO11" s="61"/>
      <c r="GRP11" s="61"/>
      <c r="GRQ11" s="61"/>
      <c r="GRR11" s="61"/>
      <c r="GRS11" s="61"/>
      <c r="GRT11" s="61"/>
      <c r="GRU11" s="61"/>
      <c r="GRV11" s="61"/>
      <c r="GRW11" s="61"/>
      <c r="GRX11" s="61"/>
      <c r="GRY11" s="61"/>
      <c r="GRZ11" s="61"/>
      <c r="GSA11" s="61"/>
      <c r="GSB11" s="61"/>
      <c r="GSC11" s="61"/>
      <c r="GSD11" s="61"/>
      <c r="GSE11" s="61"/>
      <c r="GSF11" s="61"/>
      <c r="GSG11" s="61"/>
      <c r="GSH11" s="61"/>
      <c r="GSI11" s="61"/>
      <c r="GSJ11" s="61"/>
      <c r="GSK11" s="61"/>
      <c r="GSL11" s="61"/>
      <c r="GSM11" s="61"/>
      <c r="GSN11" s="61"/>
      <c r="GSO11" s="61"/>
      <c r="GSP11" s="61"/>
      <c r="GSQ11" s="61"/>
      <c r="GSR11" s="61"/>
      <c r="GSS11" s="61"/>
      <c r="GST11" s="61"/>
      <c r="GSU11" s="61"/>
      <c r="GSV11" s="61"/>
      <c r="GSW11" s="61"/>
      <c r="GSX11" s="61"/>
      <c r="GSY11" s="61"/>
      <c r="GSZ11" s="61"/>
      <c r="GTA11" s="61"/>
      <c r="GTB11" s="61"/>
      <c r="GTC11" s="61"/>
      <c r="GTD11" s="61"/>
      <c r="GTE11" s="61"/>
      <c r="GTF11" s="61"/>
      <c r="GTG11" s="61"/>
      <c r="GTH11" s="61"/>
      <c r="GTI11" s="61"/>
      <c r="GTJ11" s="61"/>
      <c r="GTK11" s="61"/>
      <c r="GTL11" s="61"/>
      <c r="GTM11" s="61"/>
      <c r="GTN11" s="61"/>
      <c r="GTO11" s="61"/>
      <c r="GTP11" s="61"/>
      <c r="GTQ11" s="61"/>
      <c r="GTR11" s="61"/>
      <c r="GTS11" s="61"/>
      <c r="GTT11" s="61"/>
      <c r="GTU11" s="61"/>
      <c r="GTV11" s="61"/>
      <c r="GTW11" s="61"/>
      <c r="GTX11" s="61"/>
      <c r="GTY11" s="61"/>
      <c r="GTZ11" s="61"/>
      <c r="GUA11" s="61"/>
      <c r="GUB11" s="61"/>
      <c r="GUC11" s="61"/>
      <c r="GUD11" s="61"/>
      <c r="GUE11" s="61"/>
      <c r="GUF11" s="61"/>
      <c r="GUG11" s="61"/>
      <c r="GUH11" s="61"/>
      <c r="GUI11" s="61"/>
      <c r="GUJ11" s="61"/>
      <c r="GUK11" s="61"/>
      <c r="GUL11" s="61"/>
      <c r="GUM11" s="61"/>
      <c r="GUN11" s="61"/>
      <c r="GUO11" s="61"/>
      <c r="GUP11" s="61"/>
      <c r="GUQ11" s="61"/>
      <c r="GUR11" s="61"/>
      <c r="GUS11" s="61"/>
      <c r="GUT11" s="61"/>
      <c r="GUU11" s="61"/>
      <c r="GUV11" s="61"/>
      <c r="GUW11" s="61"/>
      <c r="GUX11" s="61"/>
      <c r="GUY11" s="61"/>
      <c r="GUZ11" s="61"/>
      <c r="GVA11" s="61"/>
      <c r="GVB11" s="61"/>
      <c r="GVC11" s="61"/>
      <c r="GVD11" s="61"/>
      <c r="GVE11" s="61"/>
      <c r="GVF11" s="61"/>
      <c r="GVG11" s="61"/>
      <c r="GVH11" s="61"/>
      <c r="GVI11" s="61"/>
      <c r="GVJ11" s="61"/>
      <c r="GVK11" s="61"/>
      <c r="GVL11" s="61"/>
      <c r="GVM11" s="61"/>
      <c r="GVN11" s="61"/>
      <c r="GVO11" s="61"/>
      <c r="GVP11" s="61"/>
      <c r="GVQ11" s="61"/>
      <c r="GVR11" s="61"/>
      <c r="GVS11" s="61"/>
      <c r="GVT11" s="61"/>
      <c r="GVU11" s="61"/>
      <c r="GVV11" s="61"/>
      <c r="GVW11" s="61"/>
      <c r="GVX11" s="61"/>
      <c r="GVY11" s="61"/>
      <c r="GVZ11" s="61"/>
      <c r="GWA11" s="61"/>
      <c r="GWB11" s="61"/>
      <c r="GWC11" s="61"/>
      <c r="GWD11" s="61"/>
      <c r="GWE11" s="61"/>
      <c r="GWF11" s="61"/>
      <c r="GWG11" s="61"/>
      <c r="GWH11" s="61"/>
      <c r="GWI11" s="61"/>
      <c r="GWJ11" s="61"/>
      <c r="GWK11" s="61"/>
      <c r="GWL11" s="61"/>
      <c r="GWM11" s="61"/>
      <c r="GWN11" s="61"/>
      <c r="GWO11" s="61"/>
      <c r="GWP11" s="61"/>
      <c r="GWQ11" s="61"/>
      <c r="GWR11" s="61"/>
      <c r="GWS11" s="61"/>
      <c r="GWT11" s="61"/>
      <c r="GWU11" s="61"/>
      <c r="GWV11" s="61"/>
      <c r="GWW11" s="61"/>
      <c r="GWX11" s="61"/>
      <c r="GWY11" s="61"/>
      <c r="GWZ11" s="61"/>
      <c r="GXA11" s="61"/>
      <c r="GXB11" s="61"/>
      <c r="GXC11" s="61"/>
      <c r="GXD11" s="61"/>
      <c r="GXE11" s="61"/>
      <c r="GXF11" s="61"/>
      <c r="GXG11" s="61"/>
      <c r="GXH11" s="61"/>
      <c r="GXI11" s="61"/>
      <c r="GXJ11" s="61"/>
      <c r="GXK11" s="61"/>
      <c r="GXL11" s="61"/>
      <c r="GXM11" s="61"/>
      <c r="GXN11" s="61"/>
      <c r="GXO11" s="61"/>
      <c r="GXP11" s="61"/>
      <c r="GXQ11" s="61"/>
      <c r="GXR11" s="61"/>
      <c r="GXS11" s="61"/>
      <c r="GXT11" s="61"/>
      <c r="GXU11" s="61"/>
      <c r="GXV11" s="61"/>
      <c r="GXW11" s="61"/>
      <c r="GXX11" s="61"/>
      <c r="GXY11" s="61"/>
      <c r="GXZ11" s="61"/>
      <c r="GYA11" s="61"/>
      <c r="GYB11" s="61"/>
      <c r="GYC11" s="61"/>
      <c r="GYD11" s="61"/>
      <c r="GYE11" s="61"/>
      <c r="GYF11" s="61"/>
      <c r="GYG11" s="61"/>
      <c r="GYH11" s="61"/>
      <c r="GYI11" s="61"/>
      <c r="GYJ11" s="61"/>
      <c r="GYK11" s="61"/>
      <c r="GYL11" s="61"/>
      <c r="GYM11" s="61"/>
      <c r="GYN11" s="61"/>
      <c r="GYO11" s="61"/>
      <c r="GYP11" s="61"/>
      <c r="GYQ11" s="61"/>
      <c r="GYR11" s="61"/>
      <c r="GYS11" s="61"/>
      <c r="GYT11" s="61"/>
      <c r="GYU11" s="61"/>
      <c r="GYV11" s="61"/>
      <c r="GYW11" s="61"/>
      <c r="GYX11" s="61"/>
      <c r="GYY11" s="61"/>
      <c r="GYZ11" s="61"/>
      <c r="GZA11" s="61"/>
      <c r="GZB11" s="61"/>
      <c r="GZC11" s="61"/>
      <c r="GZD11" s="61"/>
      <c r="GZE11" s="61"/>
      <c r="GZF11" s="61"/>
      <c r="GZG11" s="61"/>
      <c r="GZH11" s="61"/>
      <c r="GZI11" s="61"/>
      <c r="GZJ11" s="61"/>
      <c r="GZK11" s="61"/>
      <c r="GZL11" s="61"/>
      <c r="GZM11" s="61"/>
      <c r="GZN11" s="61"/>
      <c r="GZO11" s="61"/>
      <c r="GZP11" s="61"/>
      <c r="GZQ11" s="61"/>
      <c r="GZR11" s="61"/>
      <c r="GZS11" s="61"/>
      <c r="GZT11" s="61"/>
      <c r="GZU11" s="61"/>
      <c r="GZV11" s="61"/>
      <c r="GZW11" s="61"/>
      <c r="GZX11" s="61"/>
      <c r="GZY11" s="61"/>
      <c r="GZZ11" s="61"/>
      <c r="HAA11" s="61"/>
      <c r="HAB11" s="61"/>
      <c r="HAC11" s="61"/>
      <c r="HAD11" s="61"/>
      <c r="HAE11" s="61"/>
      <c r="HAF11" s="61"/>
      <c r="HAG11" s="61"/>
      <c r="HAH11" s="61"/>
      <c r="HAI11" s="61"/>
      <c r="HAJ11" s="61"/>
      <c r="HAK11" s="61"/>
      <c r="HAL11" s="61"/>
      <c r="HAM11" s="61"/>
      <c r="HAN11" s="61"/>
      <c r="HAO11" s="61"/>
      <c r="HAP11" s="61"/>
      <c r="HAQ11" s="61"/>
      <c r="HAR11" s="61"/>
      <c r="HAS11" s="61"/>
      <c r="HAT11" s="61"/>
      <c r="HAU11" s="61"/>
      <c r="HAV11" s="61"/>
      <c r="HAW11" s="61"/>
      <c r="HAX11" s="61"/>
      <c r="HAY11" s="61"/>
      <c r="HAZ11" s="61"/>
      <c r="HBA11" s="61"/>
      <c r="HBB11" s="61"/>
      <c r="HBC11" s="61"/>
      <c r="HBD11" s="61"/>
      <c r="HBE11" s="61"/>
      <c r="HBF11" s="61"/>
      <c r="HBG11" s="61"/>
      <c r="HBH11" s="61"/>
      <c r="HBI11" s="61"/>
      <c r="HBJ11" s="61"/>
      <c r="HBK11" s="61"/>
      <c r="HBL11" s="61"/>
      <c r="HBM11" s="61"/>
      <c r="HBN11" s="61"/>
      <c r="HBO11" s="61"/>
      <c r="HBP11" s="61"/>
      <c r="HBQ11" s="61"/>
      <c r="HBR11" s="61"/>
      <c r="HBS11" s="61"/>
      <c r="HBT11" s="61"/>
      <c r="HBU11" s="61"/>
      <c r="HBV11" s="61"/>
      <c r="HBW11" s="61"/>
      <c r="HBX11" s="61"/>
      <c r="HBY11" s="61"/>
      <c r="HBZ11" s="61"/>
      <c r="HCA11" s="61"/>
      <c r="HCB11" s="61"/>
      <c r="HCC11" s="61"/>
      <c r="HCD11" s="61"/>
      <c r="HCE11" s="61"/>
      <c r="HCF11" s="61"/>
      <c r="HCG11" s="61"/>
      <c r="HCH11" s="61"/>
      <c r="HCI11" s="61"/>
      <c r="HCJ11" s="61"/>
      <c r="HCK11" s="61"/>
      <c r="HCL11" s="61"/>
      <c r="HCM11" s="61"/>
      <c r="HCN11" s="61"/>
      <c r="HCO11" s="61"/>
      <c r="HCP11" s="61"/>
      <c r="HCQ11" s="61"/>
      <c r="HCR11" s="61"/>
      <c r="HCS11" s="61"/>
      <c r="HCT11" s="61"/>
      <c r="HCU11" s="61"/>
      <c r="HCV11" s="61"/>
      <c r="HCW11" s="61"/>
      <c r="HCX11" s="61"/>
      <c r="HCY11" s="61"/>
      <c r="HCZ11" s="61"/>
      <c r="HDA11" s="61"/>
      <c r="HDB11" s="61"/>
      <c r="HDC11" s="61"/>
      <c r="HDD11" s="61"/>
      <c r="HDE11" s="61"/>
      <c r="HDF11" s="61"/>
      <c r="HDG11" s="61"/>
      <c r="HDH11" s="61"/>
      <c r="HDI11" s="61"/>
      <c r="HDJ11" s="61"/>
      <c r="HDK11" s="61"/>
      <c r="HDL11" s="61"/>
      <c r="HDM11" s="61"/>
      <c r="HDN11" s="61"/>
      <c r="HDO11" s="61"/>
      <c r="HDP11" s="61"/>
      <c r="HDQ11" s="61"/>
      <c r="HDR11" s="61"/>
      <c r="HDS11" s="61"/>
      <c r="HDT11" s="61"/>
      <c r="HDU11" s="61"/>
      <c r="HDV11" s="61"/>
      <c r="HDW11" s="61"/>
      <c r="HDX11" s="61"/>
      <c r="HDY11" s="61"/>
      <c r="HDZ11" s="61"/>
      <c r="HEA11" s="61"/>
      <c r="HEB11" s="61"/>
      <c r="HEC11" s="61"/>
      <c r="HED11" s="61"/>
      <c r="HEE11" s="61"/>
      <c r="HEF11" s="61"/>
      <c r="HEG11" s="61"/>
      <c r="HEH11" s="61"/>
      <c r="HEI11" s="61"/>
      <c r="HEJ11" s="61"/>
      <c r="HEK11" s="61"/>
      <c r="HEL11" s="61"/>
      <c r="HEM11" s="61"/>
      <c r="HEN11" s="61"/>
      <c r="HEO11" s="61"/>
      <c r="HEP11" s="61"/>
      <c r="HEQ11" s="61"/>
      <c r="HER11" s="61"/>
      <c r="HES11" s="61"/>
      <c r="HET11" s="61"/>
      <c r="HEU11" s="61"/>
      <c r="HEV11" s="61"/>
      <c r="HEW11" s="61"/>
      <c r="HEX11" s="61"/>
      <c r="HEY11" s="61"/>
      <c r="HEZ11" s="61"/>
      <c r="HFA11" s="61"/>
      <c r="HFB11" s="61"/>
      <c r="HFC11" s="61"/>
      <c r="HFD11" s="61"/>
      <c r="HFE11" s="61"/>
      <c r="HFF11" s="61"/>
      <c r="HFG11" s="61"/>
      <c r="HFH11" s="61"/>
      <c r="HFI11" s="61"/>
      <c r="HFJ11" s="61"/>
      <c r="HFK11" s="61"/>
      <c r="HFL11" s="61"/>
      <c r="HFM11" s="61"/>
      <c r="HFN11" s="61"/>
      <c r="HFO11" s="61"/>
      <c r="HFP11" s="61"/>
      <c r="HFQ11" s="61"/>
      <c r="HFR11" s="61"/>
      <c r="HFS11" s="61"/>
      <c r="HFT11" s="61"/>
      <c r="HFU11" s="61"/>
      <c r="HFV11" s="61"/>
      <c r="HFW11" s="61"/>
      <c r="HFX11" s="61"/>
      <c r="HFY11" s="61"/>
      <c r="HFZ11" s="61"/>
      <c r="HGA11" s="61"/>
      <c r="HGB11" s="61"/>
      <c r="HGC11" s="61"/>
      <c r="HGD11" s="61"/>
      <c r="HGE11" s="61"/>
      <c r="HGF11" s="61"/>
      <c r="HGG11" s="61"/>
      <c r="HGH11" s="61"/>
      <c r="HGI11" s="61"/>
      <c r="HGJ11" s="61"/>
      <c r="HGK11" s="61"/>
      <c r="HGL11" s="61"/>
      <c r="HGM11" s="61"/>
      <c r="HGN11" s="61"/>
      <c r="HGO11" s="61"/>
      <c r="HGP11" s="61"/>
      <c r="HGQ11" s="61"/>
      <c r="HGR11" s="61"/>
      <c r="HGS11" s="61"/>
      <c r="HGT11" s="61"/>
      <c r="HGU11" s="61"/>
      <c r="HGV11" s="61"/>
      <c r="HGW11" s="61"/>
      <c r="HGX11" s="61"/>
      <c r="HGY11" s="61"/>
      <c r="HGZ11" s="61"/>
      <c r="HHA11" s="61"/>
      <c r="HHB11" s="61"/>
      <c r="HHC11" s="61"/>
      <c r="HHD11" s="61"/>
      <c r="HHE11" s="61"/>
      <c r="HHF11" s="61"/>
      <c r="HHG11" s="61"/>
      <c r="HHH11" s="61"/>
      <c r="HHI11" s="61"/>
      <c r="HHJ11" s="61"/>
      <c r="HHK11" s="61"/>
      <c r="HHL11" s="61"/>
      <c r="HHM11" s="61"/>
      <c r="HHN11" s="61"/>
      <c r="HHO11" s="61"/>
      <c r="HHP11" s="61"/>
      <c r="HHQ11" s="61"/>
      <c r="HHR11" s="61"/>
      <c r="HHS11" s="61"/>
      <c r="HHT11" s="61"/>
      <c r="HHU11" s="61"/>
      <c r="HHV11" s="61"/>
      <c r="HHW11" s="61"/>
      <c r="HHX11" s="61"/>
      <c r="HHY11" s="61"/>
      <c r="HHZ11" s="61"/>
      <c r="HIA11" s="61"/>
      <c r="HIB11" s="61"/>
      <c r="HIC11" s="61"/>
      <c r="HID11" s="61"/>
      <c r="HIE11" s="61"/>
      <c r="HIF11" s="61"/>
      <c r="HIG11" s="61"/>
      <c r="HIH11" s="61"/>
      <c r="HII11" s="61"/>
      <c r="HIJ11" s="61"/>
      <c r="HIK11" s="61"/>
      <c r="HIL11" s="61"/>
      <c r="HIM11" s="61"/>
      <c r="HIN11" s="61"/>
      <c r="HIO11" s="61"/>
      <c r="HIP11" s="61"/>
      <c r="HIQ11" s="61"/>
      <c r="HIR11" s="61"/>
      <c r="HIS11" s="61"/>
      <c r="HIT11" s="61"/>
      <c r="HIU11" s="61"/>
      <c r="HIV11" s="61"/>
      <c r="HIW11" s="61"/>
      <c r="HIX11" s="61"/>
      <c r="HIY11" s="61"/>
      <c r="HIZ11" s="61"/>
      <c r="HJA11" s="61"/>
      <c r="HJB11" s="61"/>
      <c r="HJC11" s="61"/>
      <c r="HJD11" s="61"/>
      <c r="HJE11" s="61"/>
      <c r="HJF11" s="61"/>
      <c r="HJG11" s="61"/>
      <c r="HJH11" s="61"/>
      <c r="HJI11" s="61"/>
      <c r="HJJ11" s="61"/>
      <c r="HJK11" s="61"/>
      <c r="HJL11" s="61"/>
      <c r="HJM11" s="61"/>
      <c r="HJN11" s="61"/>
      <c r="HJO11" s="61"/>
      <c r="HJP11" s="61"/>
      <c r="HJQ11" s="61"/>
      <c r="HJR11" s="61"/>
      <c r="HJS11" s="61"/>
      <c r="HJT11" s="61"/>
      <c r="HJU11" s="61"/>
      <c r="HJV11" s="61"/>
      <c r="HJW11" s="61"/>
      <c r="HJX11" s="61"/>
      <c r="HJY11" s="61"/>
      <c r="HJZ11" s="61"/>
      <c r="HKA11" s="61"/>
      <c r="HKB11" s="61"/>
      <c r="HKC11" s="61"/>
      <c r="HKD11" s="61"/>
      <c r="HKE11" s="61"/>
      <c r="HKF11" s="61"/>
      <c r="HKG11" s="61"/>
      <c r="HKH11" s="61"/>
      <c r="HKI11" s="61"/>
      <c r="HKJ11" s="61"/>
      <c r="HKK11" s="61"/>
      <c r="HKL11" s="61"/>
      <c r="HKM11" s="61"/>
      <c r="HKN11" s="61"/>
      <c r="HKO11" s="61"/>
      <c r="HKP11" s="61"/>
      <c r="HKQ11" s="61"/>
      <c r="HKR11" s="61"/>
      <c r="HKS11" s="61"/>
      <c r="HKT11" s="61"/>
      <c r="HKU11" s="61"/>
      <c r="HKV11" s="61"/>
      <c r="HKW11" s="61"/>
      <c r="HKX11" s="61"/>
      <c r="HKY11" s="61"/>
      <c r="HKZ11" s="61"/>
      <c r="HLA11" s="61"/>
      <c r="HLB11" s="61"/>
      <c r="HLC11" s="61"/>
      <c r="HLD11" s="61"/>
      <c r="HLE11" s="61"/>
      <c r="HLF11" s="61"/>
      <c r="HLG11" s="61"/>
      <c r="HLH11" s="61"/>
      <c r="HLI11" s="61"/>
      <c r="HLJ11" s="61"/>
      <c r="HLK11" s="61"/>
      <c r="HLL11" s="61"/>
      <c r="HLM11" s="61"/>
      <c r="HLN11" s="61"/>
      <c r="HLO11" s="61"/>
      <c r="HLP11" s="61"/>
      <c r="HLQ11" s="61"/>
      <c r="HLR11" s="61"/>
      <c r="HLS11" s="61"/>
      <c r="HLT11" s="61"/>
      <c r="HLU11" s="61"/>
      <c r="HLV11" s="61"/>
      <c r="HLW11" s="61"/>
      <c r="HLX11" s="61"/>
      <c r="HLY11" s="61"/>
      <c r="HLZ11" s="61"/>
      <c r="HMA11" s="61"/>
      <c r="HMB11" s="61"/>
      <c r="HMC11" s="61"/>
      <c r="HMD11" s="61"/>
      <c r="HME11" s="61"/>
      <c r="HMF11" s="61"/>
      <c r="HMG11" s="61"/>
      <c r="HMH11" s="61"/>
      <c r="HMI11" s="61"/>
      <c r="HMJ11" s="61"/>
      <c r="HMK11" s="61"/>
      <c r="HML11" s="61"/>
      <c r="HMM11" s="61"/>
      <c r="HMN11" s="61"/>
      <c r="HMO11" s="61"/>
      <c r="HMP11" s="61"/>
      <c r="HMQ11" s="61"/>
      <c r="HMR11" s="61"/>
      <c r="HMS11" s="61"/>
      <c r="HMT11" s="61"/>
      <c r="HMU11" s="61"/>
      <c r="HMV11" s="61"/>
      <c r="HMW11" s="61"/>
      <c r="HMX11" s="61"/>
      <c r="HMY11" s="61"/>
      <c r="HMZ11" s="61"/>
      <c r="HNA11" s="61"/>
      <c r="HNB11" s="61"/>
      <c r="HNC11" s="61"/>
      <c r="HND11" s="61"/>
      <c r="HNE11" s="61"/>
      <c r="HNF11" s="61"/>
      <c r="HNG11" s="61"/>
      <c r="HNH11" s="61"/>
      <c r="HNI11" s="61"/>
      <c r="HNJ11" s="61"/>
      <c r="HNK11" s="61"/>
      <c r="HNL11" s="61"/>
      <c r="HNM11" s="61"/>
      <c r="HNN11" s="61"/>
      <c r="HNO11" s="61"/>
      <c r="HNP11" s="61"/>
      <c r="HNQ11" s="61"/>
      <c r="HNR11" s="61"/>
      <c r="HNS11" s="61"/>
      <c r="HNT11" s="61"/>
      <c r="HNU11" s="61"/>
      <c r="HNV11" s="61"/>
      <c r="HNW11" s="61"/>
      <c r="HNX11" s="61"/>
      <c r="HNY11" s="61"/>
      <c r="HNZ11" s="61"/>
      <c r="HOA11" s="61"/>
      <c r="HOB11" s="61"/>
      <c r="HOC11" s="61"/>
      <c r="HOD11" s="61"/>
      <c r="HOE11" s="61"/>
      <c r="HOF11" s="61"/>
      <c r="HOG11" s="61"/>
      <c r="HOH11" s="61"/>
      <c r="HOI11" s="61"/>
      <c r="HOJ11" s="61"/>
      <c r="HOK11" s="61"/>
      <c r="HOL11" s="61"/>
      <c r="HOM11" s="61"/>
      <c r="HON11" s="61"/>
      <c r="HOO11" s="61"/>
      <c r="HOP11" s="61"/>
      <c r="HOQ11" s="61"/>
      <c r="HOR11" s="61"/>
      <c r="HOS11" s="61"/>
      <c r="HOT11" s="61"/>
      <c r="HOU11" s="61"/>
      <c r="HOV11" s="61"/>
      <c r="HOW11" s="61"/>
      <c r="HOX11" s="61"/>
      <c r="HOY11" s="61"/>
      <c r="HOZ11" s="61"/>
      <c r="HPA11" s="61"/>
      <c r="HPB11" s="61"/>
      <c r="HPC11" s="61"/>
      <c r="HPD11" s="61"/>
      <c r="HPE11" s="61"/>
      <c r="HPF11" s="61"/>
      <c r="HPG11" s="61"/>
      <c r="HPH11" s="61"/>
      <c r="HPI11" s="61"/>
      <c r="HPJ11" s="61"/>
      <c r="HPK11" s="61"/>
      <c r="HPL11" s="61"/>
      <c r="HPM11" s="61"/>
      <c r="HPN11" s="61"/>
      <c r="HPO11" s="61"/>
      <c r="HPP11" s="61"/>
      <c r="HPQ11" s="61"/>
      <c r="HPR11" s="61"/>
      <c r="HPS11" s="61"/>
      <c r="HPT11" s="61"/>
      <c r="HPU11" s="61"/>
      <c r="HPV11" s="61"/>
      <c r="HPW11" s="61"/>
      <c r="HPX11" s="61"/>
      <c r="HPY11" s="61"/>
      <c r="HPZ11" s="61"/>
      <c r="HQA11" s="61"/>
      <c r="HQB11" s="61"/>
      <c r="HQC11" s="61"/>
      <c r="HQD11" s="61"/>
      <c r="HQE11" s="61"/>
      <c r="HQF11" s="61"/>
      <c r="HQG11" s="61"/>
      <c r="HQH11" s="61"/>
      <c r="HQI11" s="61"/>
      <c r="HQJ11" s="61"/>
      <c r="HQK11" s="61"/>
      <c r="HQL11" s="61"/>
      <c r="HQM11" s="61"/>
      <c r="HQN11" s="61"/>
      <c r="HQO11" s="61"/>
      <c r="HQP11" s="61"/>
      <c r="HQQ11" s="61"/>
      <c r="HQR11" s="61"/>
      <c r="HQS11" s="61"/>
      <c r="HQT11" s="61"/>
      <c r="HQU11" s="61"/>
      <c r="HQV11" s="61"/>
      <c r="HQW11" s="61"/>
      <c r="HQX11" s="61"/>
      <c r="HQY11" s="61"/>
      <c r="HQZ11" s="61"/>
      <c r="HRA11" s="61"/>
      <c r="HRB11" s="61"/>
      <c r="HRC11" s="61"/>
      <c r="HRD11" s="61"/>
      <c r="HRE11" s="61"/>
      <c r="HRF11" s="61"/>
      <c r="HRG11" s="61"/>
      <c r="HRH11" s="61"/>
      <c r="HRI11" s="61"/>
      <c r="HRJ11" s="61"/>
      <c r="HRK11" s="61"/>
      <c r="HRL11" s="61"/>
      <c r="HRM11" s="61"/>
      <c r="HRN11" s="61"/>
      <c r="HRO11" s="61"/>
      <c r="HRP11" s="61"/>
      <c r="HRQ11" s="61"/>
      <c r="HRR11" s="61"/>
      <c r="HRS11" s="61"/>
      <c r="HRT11" s="61"/>
      <c r="HRU11" s="61"/>
      <c r="HRV11" s="61"/>
      <c r="HRW11" s="61"/>
      <c r="HRX11" s="61"/>
      <c r="HRY11" s="61"/>
      <c r="HRZ11" s="61"/>
      <c r="HSA11" s="61"/>
      <c r="HSB11" s="61"/>
      <c r="HSC11" s="61"/>
      <c r="HSD11" s="61"/>
      <c r="HSE11" s="61"/>
      <c r="HSF11" s="61"/>
      <c r="HSG11" s="61"/>
      <c r="HSH11" s="61"/>
      <c r="HSI11" s="61"/>
      <c r="HSJ11" s="61"/>
      <c r="HSK11" s="61"/>
      <c r="HSL11" s="61"/>
      <c r="HSM11" s="61"/>
      <c r="HSN11" s="61"/>
      <c r="HSO11" s="61"/>
      <c r="HSP11" s="61"/>
      <c r="HSQ11" s="61"/>
      <c r="HSR11" s="61"/>
      <c r="HSS11" s="61"/>
      <c r="HST11" s="61"/>
      <c r="HSU11" s="61"/>
      <c r="HSV11" s="61"/>
      <c r="HSW11" s="61"/>
      <c r="HSX11" s="61"/>
      <c r="HSY11" s="61"/>
      <c r="HSZ11" s="61"/>
      <c r="HTA11" s="61"/>
      <c r="HTB11" s="61"/>
      <c r="HTC11" s="61"/>
      <c r="HTD11" s="61"/>
      <c r="HTE11" s="61"/>
      <c r="HTF11" s="61"/>
      <c r="HTG11" s="61"/>
      <c r="HTH11" s="61"/>
      <c r="HTI11" s="61"/>
      <c r="HTJ11" s="61"/>
      <c r="HTK11" s="61"/>
      <c r="HTL11" s="61"/>
      <c r="HTM11" s="61"/>
      <c r="HTN11" s="61"/>
      <c r="HTO11" s="61"/>
      <c r="HTP11" s="61"/>
      <c r="HTQ11" s="61"/>
      <c r="HTR11" s="61"/>
      <c r="HTS11" s="61"/>
      <c r="HTT11" s="61"/>
      <c r="HTU11" s="61"/>
      <c r="HTV11" s="61"/>
      <c r="HTW11" s="61"/>
      <c r="HTX11" s="61"/>
      <c r="HTY11" s="61"/>
      <c r="HTZ11" s="61"/>
      <c r="HUA11" s="61"/>
      <c r="HUB11" s="61"/>
      <c r="HUC11" s="61"/>
      <c r="HUD11" s="61"/>
      <c r="HUE11" s="61"/>
      <c r="HUF11" s="61"/>
      <c r="HUG11" s="61"/>
      <c r="HUH11" s="61"/>
      <c r="HUI11" s="61"/>
      <c r="HUJ11" s="61"/>
      <c r="HUK11" s="61"/>
      <c r="HUL11" s="61"/>
      <c r="HUM11" s="61"/>
      <c r="HUN11" s="61"/>
      <c r="HUO11" s="61"/>
      <c r="HUP11" s="61"/>
      <c r="HUQ11" s="61"/>
      <c r="HUR11" s="61"/>
      <c r="HUS11" s="61"/>
      <c r="HUT11" s="61"/>
      <c r="HUU11" s="61"/>
      <c r="HUV11" s="61"/>
      <c r="HUW11" s="61"/>
      <c r="HUX11" s="61"/>
      <c r="HUY11" s="61"/>
      <c r="HUZ11" s="61"/>
      <c r="HVA11" s="61"/>
      <c r="HVB11" s="61"/>
      <c r="HVC11" s="61"/>
      <c r="HVD11" s="61"/>
      <c r="HVE11" s="61"/>
      <c r="HVF11" s="61"/>
      <c r="HVG11" s="61"/>
      <c r="HVH11" s="61"/>
      <c r="HVI11" s="61"/>
      <c r="HVJ11" s="61"/>
      <c r="HVK11" s="61"/>
      <c r="HVL11" s="61"/>
      <c r="HVM11" s="61"/>
      <c r="HVN11" s="61"/>
      <c r="HVO11" s="61"/>
      <c r="HVP11" s="61"/>
      <c r="HVQ11" s="61"/>
      <c r="HVR11" s="61"/>
      <c r="HVS11" s="61"/>
      <c r="HVT11" s="61"/>
      <c r="HVU11" s="61"/>
      <c r="HVV11" s="61"/>
      <c r="HVW11" s="61"/>
      <c r="HVX11" s="61"/>
      <c r="HVY11" s="61"/>
      <c r="HVZ11" s="61"/>
      <c r="HWA11" s="61"/>
      <c r="HWB11" s="61"/>
      <c r="HWC11" s="61"/>
      <c r="HWD11" s="61"/>
      <c r="HWE11" s="61"/>
      <c r="HWF11" s="61"/>
      <c r="HWG11" s="61"/>
      <c r="HWH11" s="61"/>
      <c r="HWI11" s="61"/>
      <c r="HWJ11" s="61"/>
      <c r="HWK11" s="61"/>
      <c r="HWL11" s="61"/>
      <c r="HWM11" s="61"/>
      <c r="HWN11" s="61"/>
      <c r="HWO11" s="61"/>
      <c r="HWP11" s="61"/>
      <c r="HWQ11" s="61"/>
      <c r="HWR11" s="61"/>
      <c r="HWS11" s="61"/>
      <c r="HWT11" s="61"/>
      <c r="HWU11" s="61"/>
      <c r="HWV11" s="61"/>
      <c r="HWW11" s="61"/>
      <c r="HWX11" s="61"/>
      <c r="HWY11" s="61"/>
      <c r="HWZ11" s="61"/>
      <c r="HXA11" s="61"/>
      <c r="HXB11" s="61"/>
      <c r="HXC11" s="61"/>
      <c r="HXD11" s="61"/>
      <c r="HXE11" s="61"/>
      <c r="HXF11" s="61"/>
      <c r="HXG11" s="61"/>
      <c r="HXH11" s="61"/>
      <c r="HXI11" s="61"/>
      <c r="HXJ11" s="61"/>
      <c r="HXK11" s="61"/>
      <c r="HXL11" s="61"/>
      <c r="HXM11" s="61"/>
      <c r="HXN11" s="61"/>
      <c r="HXO11" s="61"/>
      <c r="HXP11" s="61"/>
      <c r="HXQ11" s="61"/>
      <c r="HXR11" s="61"/>
      <c r="HXS11" s="61"/>
      <c r="HXT11" s="61"/>
      <c r="HXU11" s="61"/>
      <c r="HXV11" s="61"/>
      <c r="HXW11" s="61"/>
      <c r="HXX11" s="61"/>
      <c r="HXY11" s="61"/>
      <c r="HXZ11" s="61"/>
      <c r="HYA11" s="61"/>
      <c r="HYB11" s="61"/>
      <c r="HYC11" s="61"/>
      <c r="HYD11" s="61"/>
      <c r="HYE11" s="61"/>
      <c r="HYF11" s="61"/>
      <c r="HYG11" s="61"/>
      <c r="HYH11" s="61"/>
      <c r="HYI11" s="61"/>
      <c r="HYJ11" s="61"/>
      <c r="HYK11" s="61"/>
      <c r="HYL11" s="61"/>
      <c r="HYM11" s="61"/>
      <c r="HYN11" s="61"/>
      <c r="HYO11" s="61"/>
      <c r="HYP11" s="61"/>
      <c r="HYQ11" s="61"/>
      <c r="HYR11" s="61"/>
      <c r="HYS11" s="61"/>
      <c r="HYT11" s="61"/>
      <c r="HYU11" s="61"/>
      <c r="HYV11" s="61"/>
      <c r="HYW11" s="61"/>
      <c r="HYX11" s="61"/>
      <c r="HYY11" s="61"/>
      <c r="HYZ11" s="61"/>
      <c r="HZA11" s="61"/>
      <c r="HZB11" s="61"/>
      <c r="HZC11" s="61"/>
      <c r="HZD11" s="61"/>
      <c r="HZE11" s="61"/>
      <c r="HZF11" s="61"/>
      <c r="HZG11" s="61"/>
      <c r="HZH11" s="61"/>
      <c r="HZI11" s="61"/>
      <c r="HZJ11" s="61"/>
      <c r="HZK11" s="61"/>
      <c r="HZL11" s="61"/>
      <c r="HZM11" s="61"/>
      <c r="HZN11" s="61"/>
      <c r="HZO11" s="61"/>
      <c r="HZP11" s="61"/>
      <c r="HZQ11" s="61"/>
      <c r="HZR11" s="61"/>
      <c r="HZS11" s="61"/>
      <c r="HZT11" s="61"/>
      <c r="HZU11" s="61"/>
      <c r="HZV11" s="61"/>
      <c r="HZW11" s="61"/>
      <c r="HZX11" s="61"/>
      <c r="HZY11" s="61"/>
      <c r="HZZ11" s="61"/>
      <c r="IAA11" s="61"/>
      <c r="IAB11" s="61"/>
      <c r="IAC11" s="61"/>
      <c r="IAD11" s="61"/>
      <c r="IAE11" s="61"/>
      <c r="IAF11" s="61"/>
      <c r="IAG11" s="61"/>
      <c r="IAH11" s="61"/>
      <c r="IAI11" s="61"/>
      <c r="IAJ11" s="61"/>
      <c r="IAK11" s="61"/>
      <c r="IAL11" s="61"/>
      <c r="IAM11" s="61"/>
      <c r="IAN11" s="61"/>
      <c r="IAO11" s="61"/>
      <c r="IAP11" s="61"/>
      <c r="IAQ11" s="61"/>
      <c r="IAR11" s="61"/>
      <c r="IAS11" s="61"/>
      <c r="IAT11" s="61"/>
      <c r="IAU11" s="61"/>
      <c r="IAV11" s="61"/>
      <c r="IAW11" s="61"/>
      <c r="IAX11" s="61"/>
      <c r="IAY11" s="61"/>
      <c r="IAZ11" s="61"/>
      <c r="IBA11" s="61"/>
      <c r="IBB11" s="61"/>
      <c r="IBC11" s="61"/>
      <c r="IBD11" s="61"/>
      <c r="IBE11" s="61"/>
      <c r="IBF11" s="61"/>
      <c r="IBG11" s="61"/>
      <c r="IBH11" s="61"/>
      <c r="IBI11" s="61"/>
      <c r="IBJ11" s="61"/>
      <c r="IBK11" s="61"/>
      <c r="IBL11" s="61"/>
      <c r="IBM11" s="61"/>
      <c r="IBN11" s="61"/>
      <c r="IBO11" s="61"/>
      <c r="IBP11" s="61"/>
      <c r="IBQ11" s="61"/>
      <c r="IBR11" s="61"/>
      <c r="IBS11" s="61"/>
      <c r="IBT11" s="61"/>
      <c r="IBU11" s="61"/>
      <c r="IBV11" s="61"/>
      <c r="IBW11" s="61"/>
      <c r="IBX11" s="61"/>
      <c r="IBY11" s="61"/>
      <c r="IBZ11" s="61"/>
      <c r="ICA11" s="61"/>
      <c r="ICB11" s="61"/>
      <c r="ICC11" s="61"/>
      <c r="ICD11" s="61"/>
      <c r="ICE11" s="61"/>
      <c r="ICF11" s="61"/>
      <c r="ICG11" s="61"/>
      <c r="ICH11" s="61"/>
      <c r="ICI11" s="61"/>
      <c r="ICJ11" s="61"/>
      <c r="ICK11" s="61"/>
      <c r="ICL11" s="61"/>
      <c r="ICM11" s="61"/>
      <c r="ICN11" s="61"/>
      <c r="ICO11" s="61"/>
      <c r="ICP11" s="61"/>
      <c r="ICQ11" s="61"/>
      <c r="ICR11" s="61"/>
      <c r="ICS11" s="61"/>
      <c r="ICT11" s="61"/>
      <c r="ICU11" s="61"/>
      <c r="ICV11" s="61"/>
      <c r="ICW11" s="61"/>
      <c r="ICX11" s="61"/>
      <c r="ICY11" s="61"/>
      <c r="ICZ11" s="61"/>
      <c r="IDA11" s="61"/>
      <c r="IDB11" s="61"/>
      <c r="IDC11" s="61"/>
      <c r="IDD11" s="61"/>
      <c r="IDE11" s="61"/>
      <c r="IDF11" s="61"/>
      <c r="IDG11" s="61"/>
      <c r="IDH11" s="61"/>
      <c r="IDI11" s="61"/>
      <c r="IDJ11" s="61"/>
      <c r="IDK11" s="61"/>
      <c r="IDL11" s="61"/>
      <c r="IDM11" s="61"/>
      <c r="IDN11" s="61"/>
      <c r="IDO11" s="61"/>
      <c r="IDP11" s="61"/>
      <c r="IDQ11" s="61"/>
      <c r="IDR11" s="61"/>
      <c r="IDS11" s="61"/>
      <c r="IDT11" s="61"/>
      <c r="IDU11" s="61"/>
      <c r="IDV11" s="61"/>
      <c r="IDW11" s="61"/>
      <c r="IDX11" s="61"/>
      <c r="IDY11" s="61"/>
      <c r="IDZ11" s="61"/>
      <c r="IEA11" s="61"/>
      <c r="IEB11" s="61"/>
      <c r="IEC11" s="61"/>
      <c r="IED11" s="61"/>
      <c r="IEE11" s="61"/>
      <c r="IEF11" s="61"/>
      <c r="IEG11" s="61"/>
      <c r="IEH11" s="61"/>
      <c r="IEI11" s="61"/>
      <c r="IEJ11" s="61"/>
      <c r="IEK11" s="61"/>
      <c r="IEL11" s="61"/>
      <c r="IEM11" s="61"/>
      <c r="IEN11" s="61"/>
      <c r="IEO11" s="61"/>
      <c r="IEP11" s="61"/>
      <c r="IEQ11" s="61"/>
      <c r="IER11" s="61"/>
      <c r="IES11" s="61"/>
      <c r="IET11" s="61"/>
      <c r="IEU11" s="61"/>
      <c r="IEV11" s="61"/>
      <c r="IEW11" s="61"/>
      <c r="IEX11" s="61"/>
      <c r="IEY11" s="61"/>
      <c r="IEZ11" s="61"/>
      <c r="IFA11" s="61"/>
      <c r="IFB11" s="61"/>
      <c r="IFC11" s="61"/>
      <c r="IFD11" s="61"/>
      <c r="IFE11" s="61"/>
      <c r="IFF11" s="61"/>
      <c r="IFG11" s="61"/>
      <c r="IFH11" s="61"/>
      <c r="IFI11" s="61"/>
      <c r="IFJ11" s="61"/>
      <c r="IFK11" s="61"/>
      <c r="IFL11" s="61"/>
      <c r="IFM11" s="61"/>
      <c r="IFN11" s="61"/>
      <c r="IFO11" s="61"/>
      <c r="IFP11" s="61"/>
      <c r="IFQ11" s="61"/>
      <c r="IFR11" s="61"/>
      <c r="IFS11" s="61"/>
      <c r="IFT11" s="61"/>
      <c r="IFU11" s="61"/>
      <c r="IFV11" s="61"/>
      <c r="IFW11" s="61"/>
      <c r="IFX11" s="61"/>
      <c r="IFY11" s="61"/>
      <c r="IFZ11" s="61"/>
      <c r="IGA11" s="61"/>
      <c r="IGB11" s="61"/>
      <c r="IGC11" s="61"/>
      <c r="IGD11" s="61"/>
      <c r="IGE11" s="61"/>
      <c r="IGF11" s="61"/>
      <c r="IGG11" s="61"/>
      <c r="IGH11" s="61"/>
      <c r="IGI11" s="61"/>
      <c r="IGJ11" s="61"/>
      <c r="IGK11" s="61"/>
      <c r="IGL11" s="61"/>
      <c r="IGM11" s="61"/>
      <c r="IGN11" s="61"/>
      <c r="IGO11" s="61"/>
      <c r="IGP11" s="61"/>
      <c r="IGQ11" s="61"/>
      <c r="IGR11" s="61"/>
      <c r="IGS11" s="61"/>
      <c r="IGT11" s="61"/>
      <c r="IGU11" s="61"/>
      <c r="IGV11" s="61"/>
      <c r="IGW11" s="61"/>
      <c r="IGX11" s="61"/>
      <c r="IGY11" s="61"/>
      <c r="IGZ11" s="61"/>
      <c r="IHA11" s="61"/>
      <c r="IHB11" s="61"/>
      <c r="IHC11" s="61"/>
      <c r="IHD11" s="61"/>
      <c r="IHE11" s="61"/>
      <c r="IHF11" s="61"/>
      <c r="IHG11" s="61"/>
      <c r="IHH11" s="61"/>
      <c r="IHI11" s="61"/>
      <c r="IHJ11" s="61"/>
      <c r="IHK11" s="61"/>
      <c r="IHL11" s="61"/>
      <c r="IHM11" s="61"/>
      <c r="IHN11" s="61"/>
      <c r="IHO11" s="61"/>
      <c r="IHP11" s="61"/>
      <c r="IHQ11" s="61"/>
      <c r="IHR11" s="61"/>
      <c r="IHS11" s="61"/>
      <c r="IHT11" s="61"/>
      <c r="IHU11" s="61"/>
      <c r="IHV11" s="61"/>
      <c r="IHW11" s="61"/>
      <c r="IHX11" s="61"/>
      <c r="IHY11" s="61"/>
      <c r="IHZ11" s="61"/>
      <c r="IIA11" s="61"/>
      <c r="IIB11" s="61"/>
      <c r="IIC11" s="61"/>
      <c r="IID11" s="61"/>
      <c r="IIE11" s="61"/>
      <c r="IIF11" s="61"/>
      <c r="IIG11" s="61"/>
      <c r="IIH11" s="61"/>
      <c r="III11" s="61"/>
      <c r="IIJ11" s="61"/>
      <c r="IIK11" s="61"/>
      <c r="IIL11" s="61"/>
      <c r="IIM11" s="61"/>
      <c r="IIN11" s="61"/>
      <c r="IIO11" s="61"/>
      <c r="IIP11" s="61"/>
      <c r="IIQ11" s="61"/>
      <c r="IIR11" s="61"/>
      <c r="IIS11" s="61"/>
      <c r="IIT11" s="61"/>
      <c r="IIU11" s="61"/>
      <c r="IIV11" s="61"/>
      <c r="IIW11" s="61"/>
      <c r="IIX11" s="61"/>
      <c r="IIY11" s="61"/>
      <c r="IIZ11" s="61"/>
      <c r="IJA11" s="61"/>
      <c r="IJB11" s="61"/>
      <c r="IJC11" s="61"/>
      <c r="IJD11" s="61"/>
      <c r="IJE11" s="61"/>
      <c r="IJF11" s="61"/>
      <c r="IJG11" s="61"/>
      <c r="IJH11" s="61"/>
      <c r="IJI11" s="61"/>
      <c r="IJJ11" s="61"/>
      <c r="IJK11" s="61"/>
      <c r="IJL11" s="61"/>
      <c r="IJM11" s="61"/>
      <c r="IJN11" s="61"/>
      <c r="IJO11" s="61"/>
      <c r="IJP11" s="61"/>
      <c r="IJQ11" s="61"/>
      <c r="IJR11" s="61"/>
      <c r="IJS11" s="61"/>
      <c r="IJT11" s="61"/>
      <c r="IJU11" s="61"/>
      <c r="IJV11" s="61"/>
      <c r="IJW11" s="61"/>
      <c r="IJX11" s="61"/>
      <c r="IJY11" s="61"/>
      <c r="IJZ11" s="61"/>
      <c r="IKA11" s="61"/>
      <c r="IKB11" s="61"/>
      <c r="IKC11" s="61"/>
      <c r="IKD11" s="61"/>
      <c r="IKE11" s="61"/>
      <c r="IKF11" s="61"/>
      <c r="IKG11" s="61"/>
      <c r="IKH11" s="61"/>
      <c r="IKI11" s="61"/>
      <c r="IKJ11" s="61"/>
      <c r="IKK11" s="61"/>
      <c r="IKL11" s="61"/>
      <c r="IKM11" s="61"/>
      <c r="IKN11" s="61"/>
      <c r="IKO11" s="61"/>
      <c r="IKP11" s="61"/>
      <c r="IKQ11" s="61"/>
      <c r="IKR11" s="61"/>
      <c r="IKS11" s="61"/>
      <c r="IKT11" s="61"/>
      <c r="IKU11" s="61"/>
      <c r="IKV11" s="61"/>
      <c r="IKW11" s="61"/>
      <c r="IKX11" s="61"/>
      <c r="IKY11" s="61"/>
      <c r="IKZ11" s="61"/>
      <c r="ILA11" s="61"/>
      <c r="ILB11" s="61"/>
      <c r="ILC11" s="61"/>
      <c r="ILD11" s="61"/>
      <c r="ILE11" s="61"/>
      <c r="ILF11" s="61"/>
      <c r="ILG11" s="61"/>
      <c r="ILH11" s="61"/>
      <c r="ILI11" s="61"/>
      <c r="ILJ11" s="61"/>
      <c r="ILK11" s="61"/>
      <c r="ILL11" s="61"/>
      <c r="ILM11" s="61"/>
      <c r="ILN11" s="61"/>
      <c r="ILO11" s="61"/>
      <c r="ILP11" s="61"/>
      <c r="ILQ11" s="61"/>
      <c r="ILR11" s="61"/>
      <c r="ILS11" s="61"/>
      <c r="ILT11" s="61"/>
      <c r="ILU11" s="61"/>
      <c r="ILV11" s="61"/>
      <c r="ILW11" s="61"/>
      <c r="ILX11" s="61"/>
      <c r="ILY11" s="61"/>
      <c r="ILZ11" s="61"/>
      <c r="IMA11" s="61"/>
      <c r="IMB11" s="61"/>
      <c r="IMC11" s="61"/>
      <c r="IMD11" s="61"/>
      <c r="IME11" s="61"/>
      <c r="IMF11" s="61"/>
      <c r="IMG11" s="61"/>
      <c r="IMH11" s="61"/>
      <c r="IMI11" s="61"/>
      <c r="IMJ11" s="61"/>
      <c r="IMK11" s="61"/>
      <c r="IML11" s="61"/>
      <c r="IMM11" s="61"/>
      <c r="IMN11" s="61"/>
      <c r="IMO11" s="61"/>
      <c r="IMP11" s="61"/>
      <c r="IMQ11" s="61"/>
      <c r="IMR11" s="61"/>
      <c r="IMS11" s="61"/>
      <c r="IMT11" s="61"/>
      <c r="IMU11" s="61"/>
      <c r="IMV11" s="61"/>
      <c r="IMW11" s="61"/>
      <c r="IMX11" s="61"/>
      <c r="IMY11" s="61"/>
      <c r="IMZ11" s="61"/>
      <c r="INA11" s="61"/>
      <c r="INB11" s="61"/>
      <c r="INC11" s="61"/>
      <c r="IND11" s="61"/>
      <c r="INE11" s="61"/>
      <c r="INF11" s="61"/>
      <c r="ING11" s="61"/>
      <c r="INH11" s="61"/>
      <c r="INI11" s="61"/>
      <c r="INJ11" s="61"/>
      <c r="INK11" s="61"/>
      <c r="INL11" s="61"/>
      <c r="INM11" s="61"/>
      <c r="INN11" s="61"/>
      <c r="INO11" s="61"/>
      <c r="INP11" s="61"/>
      <c r="INQ11" s="61"/>
      <c r="INR11" s="61"/>
      <c r="INS11" s="61"/>
      <c r="INT11" s="61"/>
      <c r="INU11" s="61"/>
      <c r="INV11" s="61"/>
      <c r="INW11" s="61"/>
      <c r="INX11" s="61"/>
      <c r="INY11" s="61"/>
      <c r="INZ11" s="61"/>
      <c r="IOA11" s="61"/>
      <c r="IOB11" s="61"/>
      <c r="IOC11" s="61"/>
      <c r="IOD11" s="61"/>
      <c r="IOE11" s="61"/>
      <c r="IOF11" s="61"/>
      <c r="IOG11" s="61"/>
      <c r="IOH11" s="61"/>
      <c r="IOI11" s="61"/>
      <c r="IOJ11" s="61"/>
      <c r="IOK11" s="61"/>
      <c r="IOL11" s="61"/>
      <c r="IOM11" s="61"/>
      <c r="ION11" s="61"/>
      <c r="IOO11" s="61"/>
      <c r="IOP11" s="61"/>
      <c r="IOQ11" s="61"/>
      <c r="IOR11" s="61"/>
      <c r="IOS11" s="61"/>
      <c r="IOT11" s="61"/>
      <c r="IOU11" s="61"/>
      <c r="IOV11" s="61"/>
      <c r="IOW11" s="61"/>
      <c r="IOX11" s="61"/>
      <c r="IOY11" s="61"/>
      <c r="IOZ11" s="61"/>
      <c r="IPA11" s="61"/>
      <c r="IPB11" s="61"/>
      <c r="IPC11" s="61"/>
      <c r="IPD11" s="61"/>
      <c r="IPE11" s="61"/>
      <c r="IPF11" s="61"/>
      <c r="IPG11" s="61"/>
      <c r="IPH11" s="61"/>
      <c r="IPI11" s="61"/>
      <c r="IPJ11" s="61"/>
      <c r="IPK11" s="61"/>
      <c r="IPL11" s="61"/>
      <c r="IPM11" s="61"/>
      <c r="IPN11" s="61"/>
      <c r="IPO11" s="61"/>
      <c r="IPP11" s="61"/>
      <c r="IPQ11" s="61"/>
      <c r="IPR11" s="61"/>
      <c r="IPS11" s="61"/>
      <c r="IPT11" s="61"/>
      <c r="IPU11" s="61"/>
      <c r="IPV11" s="61"/>
      <c r="IPW11" s="61"/>
      <c r="IPX11" s="61"/>
      <c r="IPY11" s="61"/>
      <c r="IPZ11" s="61"/>
      <c r="IQA11" s="61"/>
      <c r="IQB11" s="61"/>
      <c r="IQC11" s="61"/>
      <c r="IQD11" s="61"/>
      <c r="IQE11" s="61"/>
      <c r="IQF11" s="61"/>
      <c r="IQG11" s="61"/>
      <c r="IQH11" s="61"/>
      <c r="IQI11" s="61"/>
      <c r="IQJ11" s="61"/>
      <c r="IQK11" s="61"/>
      <c r="IQL11" s="61"/>
      <c r="IQM11" s="61"/>
      <c r="IQN11" s="61"/>
      <c r="IQO11" s="61"/>
      <c r="IQP11" s="61"/>
      <c r="IQQ11" s="61"/>
      <c r="IQR11" s="61"/>
      <c r="IQS11" s="61"/>
      <c r="IQT11" s="61"/>
      <c r="IQU11" s="61"/>
      <c r="IQV11" s="61"/>
      <c r="IQW11" s="61"/>
      <c r="IQX11" s="61"/>
      <c r="IQY11" s="61"/>
      <c r="IQZ11" s="61"/>
      <c r="IRA11" s="61"/>
      <c r="IRB11" s="61"/>
      <c r="IRC11" s="61"/>
      <c r="IRD11" s="61"/>
      <c r="IRE11" s="61"/>
      <c r="IRF11" s="61"/>
      <c r="IRG11" s="61"/>
      <c r="IRH11" s="61"/>
      <c r="IRI11" s="61"/>
      <c r="IRJ11" s="61"/>
      <c r="IRK11" s="61"/>
      <c r="IRL11" s="61"/>
      <c r="IRM11" s="61"/>
      <c r="IRN11" s="61"/>
      <c r="IRO11" s="61"/>
      <c r="IRP11" s="61"/>
      <c r="IRQ11" s="61"/>
      <c r="IRR11" s="61"/>
      <c r="IRS11" s="61"/>
      <c r="IRT11" s="61"/>
      <c r="IRU11" s="61"/>
      <c r="IRV11" s="61"/>
      <c r="IRW11" s="61"/>
      <c r="IRX11" s="61"/>
      <c r="IRY11" s="61"/>
      <c r="IRZ11" s="61"/>
      <c r="ISA11" s="61"/>
      <c r="ISB11" s="61"/>
      <c r="ISC11" s="61"/>
      <c r="ISD11" s="61"/>
      <c r="ISE11" s="61"/>
      <c r="ISF11" s="61"/>
      <c r="ISG11" s="61"/>
      <c r="ISH11" s="61"/>
      <c r="ISI11" s="61"/>
      <c r="ISJ11" s="61"/>
      <c r="ISK11" s="61"/>
      <c r="ISL11" s="61"/>
      <c r="ISM11" s="61"/>
      <c r="ISN11" s="61"/>
      <c r="ISO11" s="61"/>
      <c r="ISP11" s="61"/>
      <c r="ISQ11" s="61"/>
      <c r="ISR11" s="61"/>
      <c r="ISS11" s="61"/>
      <c r="IST11" s="61"/>
      <c r="ISU11" s="61"/>
      <c r="ISV11" s="61"/>
      <c r="ISW11" s="61"/>
      <c r="ISX11" s="61"/>
      <c r="ISY11" s="61"/>
      <c r="ISZ11" s="61"/>
      <c r="ITA11" s="61"/>
      <c r="ITB11" s="61"/>
      <c r="ITC11" s="61"/>
      <c r="ITD11" s="61"/>
      <c r="ITE11" s="61"/>
      <c r="ITF11" s="61"/>
      <c r="ITG11" s="61"/>
      <c r="ITH11" s="61"/>
      <c r="ITI11" s="61"/>
      <c r="ITJ11" s="61"/>
      <c r="ITK11" s="61"/>
      <c r="ITL11" s="61"/>
      <c r="ITM11" s="61"/>
      <c r="ITN11" s="61"/>
      <c r="ITO11" s="61"/>
      <c r="ITP11" s="61"/>
      <c r="ITQ11" s="61"/>
      <c r="ITR11" s="61"/>
      <c r="ITS11" s="61"/>
      <c r="ITT11" s="61"/>
      <c r="ITU11" s="61"/>
      <c r="ITV11" s="61"/>
      <c r="ITW11" s="61"/>
      <c r="ITX11" s="61"/>
      <c r="ITY11" s="61"/>
      <c r="ITZ11" s="61"/>
      <c r="IUA11" s="61"/>
      <c r="IUB11" s="61"/>
      <c r="IUC11" s="61"/>
      <c r="IUD11" s="61"/>
      <c r="IUE11" s="61"/>
      <c r="IUF11" s="61"/>
      <c r="IUG11" s="61"/>
      <c r="IUH11" s="61"/>
      <c r="IUI11" s="61"/>
      <c r="IUJ11" s="61"/>
      <c r="IUK11" s="61"/>
      <c r="IUL11" s="61"/>
      <c r="IUM11" s="61"/>
      <c r="IUN11" s="61"/>
      <c r="IUO11" s="61"/>
      <c r="IUP11" s="61"/>
      <c r="IUQ11" s="61"/>
      <c r="IUR11" s="61"/>
      <c r="IUS11" s="61"/>
      <c r="IUT11" s="61"/>
      <c r="IUU11" s="61"/>
      <c r="IUV11" s="61"/>
      <c r="IUW11" s="61"/>
      <c r="IUX11" s="61"/>
      <c r="IUY11" s="61"/>
      <c r="IUZ11" s="61"/>
      <c r="IVA11" s="61"/>
      <c r="IVB11" s="61"/>
      <c r="IVC11" s="61"/>
      <c r="IVD11" s="61"/>
      <c r="IVE11" s="61"/>
      <c r="IVF11" s="61"/>
      <c r="IVG11" s="61"/>
      <c r="IVH11" s="61"/>
      <c r="IVI11" s="61"/>
      <c r="IVJ11" s="61"/>
      <c r="IVK11" s="61"/>
      <c r="IVL11" s="61"/>
      <c r="IVM11" s="61"/>
      <c r="IVN11" s="61"/>
      <c r="IVO11" s="61"/>
      <c r="IVP11" s="61"/>
      <c r="IVQ11" s="61"/>
      <c r="IVR11" s="61"/>
      <c r="IVS11" s="61"/>
      <c r="IVT11" s="61"/>
      <c r="IVU11" s="61"/>
      <c r="IVV11" s="61"/>
      <c r="IVW11" s="61"/>
      <c r="IVX11" s="61"/>
      <c r="IVY11" s="61"/>
      <c r="IVZ11" s="61"/>
      <c r="IWA11" s="61"/>
      <c r="IWB11" s="61"/>
      <c r="IWC11" s="61"/>
      <c r="IWD11" s="61"/>
      <c r="IWE11" s="61"/>
      <c r="IWF11" s="61"/>
      <c r="IWG11" s="61"/>
      <c r="IWH11" s="61"/>
      <c r="IWI11" s="61"/>
      <c r="IWJ11" s="61"/>
      <c r="IWK11" s="61"/>
      <c r="IWL11" s="61"/>
      <c r="IWM11" s="61"/>
      <c r="IWN11" s="61"/>
      <c r="IWO11" s="61"/>
      <c r="IWP11" s="61"/>
      <c r="IWQ11" s="61"/>
      <c r="IWR11" s="61"/>
      <c r="IWS11" s="61"/>
      <c r="IWT11" s="61"/>
      <c r="IWU11" s="61"/>
      <c r="IWV11" s="61"/>
      <c r="IWW11" s="61"/>
      <c r="IWX11" s="61"/>
      <c r="IWY11" s="61"/>
      <c r="IWZ11" s="61"/>
      <c r="IXA11" s="61"/>
      <c r="IXB11" s="61"/>
      <c r="IXC11" s="61"/>
      <c r="IXD11" s="61"/>
      <c r="IXE11" s="61"/>
      <c r="IXF11" s="61"/>
      <c r="IXG11" s="61"/>
      <c r="IXH11" s="61"/>
      <c r="IXI11" s="61"/>
      <c r="IXJ11" s="61"/>
      <c r="IXK11" s="61"/>
      <c r="IXL11" s="61"/>
      <c r="IXM11" s="61"/>
      <c r="IXN11" s="61"/>
      <c r="IXO11" s="61"/>
      <c r="IXP11" s="61"/>
      <c r="IXQ11" s="61"/>
      <c r="IXR11" s="61"/>
      <c r="IXS11" s="61"/>
      <c r="IXT11" s="61"/>
      <c r="IXU11" s="61"/>
      <c r="IXV11" s="61"/>
      <c r="IXW11" s="61"/>
      <c r="IXX11" s="61"/>
      <c r="IXY11" s="61"/>
      <c r="IXZ11" s="61"/>
      <c r="IYA11" s="61"/>
      <c r="IYB11" s="61"/>
      <c r="IYC11" s="61"/>
      <c r="IYD11" s="61"/>
      <c r="IYE11" s="61"/>
      <c r="IYF11" s="61"/>
      <c r="IYG11" s="61"/>
      <c r="IYH11" s="61"/>
      <c r="IYI11" s="61"/>
      <c r="IYJ11" s="61"/>
      <c r="IYK11" s="61"/>
      <c r="IYL11" s="61"/>
      <c r="IYM11" s="61"/>
      <c r="IYN11" s="61"/>
      <c r="IYO11" s="61"/>
      <c r="IYP11" s="61"/>
      <c r="IYQ11" s="61"/>
      <c r="IYR11" s="61"/>
      <c r="IYS11" s="61"/>
      <c r="IYT11" s="61"/>
      <c r="IYU11" s="61"/>
      <c r="IYV11" s="61"/>
      <c r="IYW11" s="61"/>
      <c r="IYX11" s="61"/>
      <c r="IYY11" s="61"/>
      <c r="IYZ11" s="61"/>
      <c r="IZA11" s="61"/>
      <c r="IZB11" s="61"/>
      <c r="IZC11" s="61"/>
      <c r="IZD11" s="61"/>
      <c r="IZE11" s="61"/>
      <c r="IZF11" s="61"/>
      <c r="IZG11" s="61"/>
      <c r="IZH11" s="61"/>
      <c r="IZI11" s="61"/>
      <c r="IZJ11" s="61"/>
      <c r="IZK11" s="61"/>
      <c r="IZL11" s="61"/>
      <c r="IZM11" s="61"/>
      <c r="IZN11" s="61"/>
      <c r="IZO11" s="61"/>
      <c r="IZP11" s="61"/>
      <c r="IZQ11" s="61"/>
      <c r="IZR11" s="61"/>
      <c r="IZS11" s="61"/>
      <c r="IZT11" s="61"/>
      <c r="IZU11" s="61"/>
      <c r="IZV11" s="61"/>
      <c r="IZW11" s="61"/>
      <c r="IZX11" s="61"/>
      <c r="IZY11" s="61"/>
      <c r="IZZ11" s="61"/>
      <c r="JAA11" s="61"/>
      <c r="JAB11" s="61"/>
      <c r="JAC11" s="61"/>
      <c r="JAD11" s="61"/>
      <c r="JAE11" s="61"/>
      <c r="JAF11" s="61"/>
      <c r="JAG11" s="61"/>
      <c r="JAH11" s="61"/>
      <c r="JAI11" s="61"/>
      <c r="JAJ11" s="61"/>
      <c r="JAK11" s="61"/>
      <c r="JAL11" s="61"/>
      <c r="JAM11" s="61"/>
      <c r="JAN11" s="61"/>
      <c r="JAO11" s="61"/>
      <c r="JAP11" s="61"/>
      <c r="JAQ11" s="61"/>
      <c r="JAR11" s="61"/>
      <c r="JAS11" s="61"/>
      <c r="JAT11" s="61"/>
      <c r="JAU11" s="61"/>
      <c r="JAV11" s="61"/>
      <c r="JAW11" s="61"/>
      <c r="JAX11" s="61"/>
      <c r="JAY11" s="61"/>
      <c r="JAZ11" s="61"/>
      <c r="JBA11" s="61"/>
      <c r="JBB11" s="61"/>
      <c r="JBC11" s="61"/>
      <c r="JBD11" s="61"/>
      <c r="JBE11" s="61"/>
      <c r="JBF11" s="61"/>
      <c r="JBG11" s="61"/>
      <c r="JBH11" s="61"/>
      <c r="JBI11" s="61"/>
      <c r="JBJ11" s="61"/>
      <c r="JBK11" s="61"/>
      <c r="JBL11" s="61"/>
      <c r="JBM11" s="61"/>
      <c r="JBN11" s="61"/>
      <c r="JBO11" s="61"/>
      <c r="JBP11" s="61"/>
      <c r="JBQ11" s="61"/>
      <c r="JBR11" s="61"/>
      <c r="JBS11" s="61"/>
      <c r="JBT11" s="61"/>
      <c r="JBU11" s="61"/>
      <c r="JBV11" s="61"/>
      <c r="JBW11" s="61"/>
      <c r="JBX11" s="61"/>
      <c r="JBY11" s="61"/>
      <c r="JBZ11" s="61"/>
      <c r="JCA11" s="61"/>
      <c r="JCB11" s="61"/>
      <c r="JCC11" s="61"/>
      <c r="JCD11" s="61"/>
      <c r="JCE11" s="61"/>
      <c r="JCF11" s="61"/>
      <c r="JCG11" s="61"/>
      <c r="JCH11" s="61"/>
      <c r="JCI11" s="61"/>
      <c r="JCJ11" s="61"/>
      <c r="JCK11" s="61"/>
      <c r="JCL11" s="61"/>
      <c r="JCM11" s="61"/>
      <c r="JCN11" s="61"/>
      <c r="JCO11" s="61"/>
      <c r="JCP11" s="61"/>
      <c r="JCQ11" s="61"/>
      <c r="JCR11" s="61"/>
      <c r="JCS11" s="61"/>
      <c r="JCT11" s="61"/>
      <c r="JCU11" s="61"/>
      <c r="JCV11" s="61"/>
      <c r="JCW11" s="61"/>
      <c r="JCX11" s="61"/>
      <c r="JCY11" s="61"/>
      <c r="JCZ11" s="61"/>
      <c r="JDA11" s="61"/>
      <c r="JDB11" s="61"/>
      <c r="JDC11" s="61"/>
      <c r="JDD11" s="61"/>
      <c r="JDE11" s="61"/>
      <c r="JDF11" s="61"/>
      <c r="JDG11" s="61"/>
      <c r="JDH11" s="61"/>
      <c r="JDI11" s="61"/>
      <c r="JDJ11" s="61"/>
      <c r="JDK11" s="61"/>
      <c r="JDL11" s="61"/>
      <c r="JDM11" s="61"/>
      <c r="JDN11" s="61"/>
      <c r="JDO11" s="61"/>
      <c r="JDP11" s="61"/>
      <c r="JDQ11" s="61"/>
      <c r="JDR11" s="61"/>
      <c r="JDS11" s="61"/>
      <c r="JDT11" s="61"/>
      <c r="JDU11" s="61"/>
      <c r="JDV11" s="61"/>
      <c r="JDW11" s="61"/>
      <c r="JDX11" s="61"/>
      <c r="JDY11" s="61"/>
      <c r="JDZ11" s="61"/>
      <c r="JEA11" s="61"/>
      <c r="JEB11" s="61"/>
      <c r="JEC11" s="61"/>
      <c r="JED11" s="61"/>
      <c r="JEE11" s="61"/>
      <c r="JEF11" s="61"/>
      <c r="JEG11" s="61"/>
      <c r="JEH11" s="61"/>
      <c r="JEI11" s="61"/>
      <c r="JEJ11" s="61"/>
      <c r="JEK11" s="61"/>
      <c r="JEL11" s="61"/>
      <c r="JEM11" s="61"/>
      <c r="JEN11" s="61"/>
      <c r="JEO11" s="61"/>
      <c r="JEP11" s="61"/>
      <c r="JEQ11" s="61"/>
      <c r="JER11" s="61"/>
      <c r="JES11" s="61"/>
      <c r="JET11" s="61"/>
      <c r="JEU11" s="61"/>
      <c r="JEV11" s="61"/>
      <c r="JEW11" s="61"/>
      <c r="JEX11" s="61"/>
      <c r="JEY11" s="61"/>
      <c r="JEZ11" s="61"/>
      <c r="JFA11" s="61"/>
      <c r="JFB11" s="61"/>
      <c r="JFC11" s="61"/>
      <c r="JFD11" s="61"/>
      <c r="JFE11" s="61"/>
      <c r="JFF11" s="61"/>
      <c r="JFG11" s="61"/>
      <c r="JFH11" s="61"/>
      <c r="JFI11" s="61"/>
      <c r="JFJ11" s="61"/>
      <c r="JFK11" s="61"/>
      <c r="JFL11" s="61"/>
      <c r="JFM11" s="61"/>
      <c r="JFN11" s="61"/>
      <c r="JFO11" s="61"/>
      <c r="JFP11" s="61"/>
      <c r="JFQ11" s="61"/>
      <c r="JFR11" s="61"/>
      <c r="JFS11" s="61"/>
      <c r="JFT11" s="61"/>
      <c r="JFU11" s="61"/>
      <c r="JFV11" s="61"/>
      <c r="JFW11" s="61"/>
      <c r="JFX11" s="61"/>
      <c r="JFY11" s="61"/>
      <c r="JFZ11" s="61"/>
      <c r="JGA11" s="61"/>
      <c r="JGB11" s="61"/>
      <c r="JGC11" s="61"/>
      <c r="JGD11" s="61"/>
      <c r="JGE11" s="61"/>
      <c r="JGF11" s="61"/>
      <c r="JGG11" s="61"/>
      <c r="JGH11" s="61"/>
      <c r="JGI11" s="61"/>
      <c r="JGJ11" s="61"/>
      <c r="JGK11" s="61"/>
      <c r="JGL11" s="61"/>
      <c r="JGM11" s="61"/>
      <c r="JGN11" s="61"/>
      <c r="JGO11" s="61"/>
      <c r="JGP11" s="61"/>
      <c r="JGQ11" s="61"/>
      <c r="JGR11" s="61"/>
      <c r="JGS11" s="61"/>
      <c r="JGT11" s="61"/>
      <c r="JGU11" s="61"/>
      <c r="JGV11" s="61"/>
      <c r="JGW11" s="61"/>
      <c r="JGX11" s="61"/>
      <c r="JGY11" s="61"/>
      <c r="JGZ11" s="61"/>
      <c r="JHA11" s="61"/>
      <c r="JHB11" s="61"/>
      <c r="JHC11" s="61"/>
      <c r="JHD11" s="61"/>
      <c r="JHE11" s="61"/>
      <c r="JHF11" s="61"/>
      <c r="JHG11" s="61"/>
      <c r="JHH11" s="61"/>
      <c r="JHI11" s="61"/>
      <c r="JHJ11" s="61"/>
      <c r="JHK11" s="61"/>
      <c r="JHL11" s="61"/>
      <c r="JHM11" s="61"/>
      <c r="JHN11" s="61"/>
      <c r="JHO11" s="61"/>
      <c r="JHP11" s="61"/>
      <c r="JHQ11" s="61"/>
      <c r="JHR11" s="61"/>
      <c r="JHS11" s="61"/>
      <c r="JHT11" s="61"/>
      <c r="JHU11" s="61"/>
      <c r="JHV11" s="61"/>
      <c r="JHW11" s="61"/>
      <c r="JHX11" s="61"/>
      <c r="JHY11" s="61"/>
      <c r="JHZ11" s="61"/>
      <c r="JIA11" s="61"/>
      <c r="JIB11" s="61"/>
      <c r="JIC11" s="61"/>
      <c r="JID11" s="61"/>
      <c r="JIE11" s="61"/>
      <c r="JIF11" s="61"/>
      <c r="JIG11" s="61"/>
      <c r="JIH11" s="61"/>
      <c r="JII11" s="61"/>
      <c r="JIJ11" s="61"/>
      <c r="JIK11" s="61"/>
      <c r="JIL11" s="61"/>
      <c r="JIM11" s="61"/>
      <c r="JIN11" s="61"/>
      <c r="JIO11" s="61"/>
      <c r="JIP11" s="61"/>
      <c r="JIQ11" s="61"/>
      <c r="JIR11" s="61"/>
      <c r="JIS11" s="61"/>
      <c r="JIT11" s="61"/>
      <c r="JIU11" s="61"/>
      <c r="JIV11" s="61"/>
      <c r="JIW11" s="61"/>
      <c r="JIX11" s="61"/>
      <c r="JIY11" s="61"/>
      <c r="JIZ11" s="61"/>
      <c r="JJA11" s="61"/>
      <c r="JJB11" s="61"/>
      <c r="JJC11" s="61"/>
      <c r="JJD11" s="61"/>
      <c r="JJE11" s="61"/>
      <c r="JJF11" s="61"/>
      <c r="JJG11" s="61"/>
      <c r="JJH11" s="61"/>
      <c r="JJI11" s="61"/>
      <c r="JJJ11" s="61"/>
      <c r="JJK11" s="61"/>
      <c r="JJL11" s="61"/>
      <c r="JJM11" s="61"/>
      <c r="JJN11" s="61"/>
      <c r="JJO11" s="61"/>
      <c r="JJP11" s="61"/>
      <c r="JJQ11" s="61"/>
      <c r="JJR11" s="61"/>
      <c r="JJS11" s="61"/>
      <c r="JJT11" s="61"/>
      <c r="JJU11" s="61"/>
      <c r="JJV11" s="61"/>
      <c r="JJW11" s="61"/>
      <c r="JJX11" s="61"/>
      <c r="JJY11" s="61"/>
      <c r="JJZ11" s="61"/>
      <c r="JKA11" s="61"/>
      <c r="JKB11" s="61"/>
      <c r="JKC11" s="61"/>
      <c r="JKD11" s="61"/>
      <c r="JKE11" s="61"/>
      <c r="JKF11" s="61"/>
      <c r="JKG11" s="61"/>
      <c r="JKH11" s="61"/>
      <c r="JKI11" s="61"/>
      <c r="JKJ11" s="61"/>
      <c r="JKK11" s="61"/>
      <c r="JKL11" s="61"/>
      <c r="JKM11" s="61"/>
      <c r="JKN11" s="61"/>
      <c r="JKO11" s="61"/>
      <c r="JKP11" s="61"/>
      <c r="JKQ11" s="61"/>
      <c r="JKR11" s="61"/>
      <c r="JKS11" s="61"/>
      <c r="JKT11" s="61"/>
      <c r="JKU11" s="61"/>
      <c r="JKV11" s="61"/>
      <c r="JKW11" s="61"/>
      <c r="JKX11" s="61"/>
      <c r="JKY11" s="61"/>
      <c r="JKZ11" s="61"/>
      <c r="JLA11" s="61"/>
      <c r="JLB11" s="61"/>
      <c r="JLC11" s="61"/>
      <c r="JLD11" s="61"/>
      <c r="JLE11" s="61"/>
      <c r="JLF11" s="61"/>
      <c r="JLG11" s="61"/>
      <c r="JLH11" s="61"/>
      <c r="JLI11" s="61"/>
      <c r="JLJ11" s="61"/>
      <c r="JLK11" s="61"/>
      <c r="JLL11" s="61"/>
      <c r="JLM11" s="61"/>
      <c r="JLN11" s="61"/>
      <c r="JLO11" s="61"/>
      <c r="JLP11" s="61"/>
      <c r="JLQ11" s="61"/>
      <c r="JLR11" s="61"/>
      <c r="JLS11" s="61"/>
      <c r="JLT11" s="61"/>
      <c r="JLU11" s="61"/>
      <c r="JLV11" s="61"/>
      <c r="JLW11" s="61"/>
      <c r="JLX11" s="61"/>
      <c r="JLY11" s="61"/>
      <c r="JLZ11" s="61"/>
      <c r="JMA11" s="61"/>
      <c r="JMB11" s="61"/>
      <c r="JMC11" s="61"/>
      <c r="JMD11" s="61"/>
      <c r="JME11" s="61"/>
      <c r="JMF11" s="61"/>
      <c r="JMG11" s="61"/>
      <c r="JMH11" s="61"/>
      <c r="JMI11" s="61"/>
      <c r="JMJ11" s="61"/>
      <c r="JMK11" s="61"/>
      <c r="JML11" s="61"/>
      <c r="JMM11" s="61"/>
      <c r="JMN11" s="61"/>
      <c r="JMO11" s="61"/>
      <c r="JMP11" s="61"/>
      <c r="JMQ11" s="61"/>
      <c r="JMR11" s="61"/>
      <c r="JMS11" s="61"/>
      <c r="JMT11" s="61"/>
      <c r="JMU11" s="61"/>
      <c r="JMV11" s="61"/>
      <c r="JMW11" s="61"/>
      <c r="JMX11" s="61"/>
      <c r="JMY11" s="61"/>
      <c r="JMZ11" s="61"/>
      <c r="JNA11" s="61"/>
      <c r="JNB11" s="61"/>
      <c r="JNC11" s="61"/>
      <c r="JND11" s="61"/>
      <c r="JNE11" s="61"/>
      <c r="JNF11" s="61"/>
      <c r="JNG11" s="61"/>
      <c r="JNH11" s="61"/>
      <c r="JNI11" s="61"/>
      <c r="JNJ11" s="61"/>
      <c r="JNK11" s="61"/>
      <c r="JNL11" s="61"/>
      <c r="JNM11" s="61"/>
      <c r="JNN11" s="61"/>
      <c r="JNO11" s="61"/>
      <c r="JNP11" s="61"/>
      <c r="JNQ11" s="61"/>
      <c r="JNR11" s="61"/>
      <c r="JNS11" s="61"/>
      <c r="JNT11" s="61"/>
      <c r="JNU11" s="61"/>
      <c r="JNV11" s="61"/>
      <c r="JNW11" s="61"/>
      <c r="JNX11" s="61"/>
      <c r="JNY11" s="61"/>
      <c r="JNZ11" s="61"/>
      <c r="JOA11" s="61"/>
      <c r="JOB11" s="61"/>
      <c r="JOC11" s="61"/>
      <c r="JOD11" s="61"/>
      <c r="JOE11" s="61"/>
      <c r="JOF11" s="61"/>
      <c r="JOG11" s="61"/>
      <c r="JOH11" s="61"/>
      <c r="JOI11" s="61"/>
      <c r="JOJ11" s="61"/>
      <c r="JOK11" s="61"/>
      <c r="JOL11" s="61"/>
      <c r="JOM11" s="61"/>
      <c r="JON11" s="61"/>
      <c r="JOO11" s="61"/>
      <c r="JOP11" s="61"/>
      <c r="JOQ11" s="61"/>
      <c r="JOR11" s="61"/>
      <c r="JOS11" s="61"/>
      <c r="JOT11" s="61"/>
      <c r="JOU11" s="61"/>
      <c r="JOV11" s="61"/>
      <c r="JOW11" s="61"/>
      <c r="JOX11" s="61"/>
      <c r="JOY11" s="61"/>
      <c r="JOZ11" s="61"/>
      <c r="JPA11" s="61"/>
      <c r="JPB11" s="61"/>
      <c r="JPC11" s="61"/>
      <c r="JPD11" s="61"/>
      <c r="JPE11" s="61"/>
      <c r="JPF11" s="61"/>
      <c r="JPG11" s="61"/>
      <c r="JPH11" s="61"/>
      <c r="JPI11" s="61"/>
      <c r="JPJ11" s="61"/>
      <c r="JPK11" s="61"/>
      <c r="JPL11" s="61"/>
      <c r="JPM11" s="61"/>
      <c r="JPN11" s="61"/>
      <c r="JPO11" s="61"/>
      <c r="JPP11" s="61"/>
      <c r="JPQ11" s="61"/>
      <c r="JPR11" s="61"/>
      <c r="JPS11" s="61"/>
      <c r="JPT11" s="61"/>
      <c r="JPU11" s="61"/>
      <c r="JPV11" s="61"/>
      <c r="JPW11" s="61"/>
      <c r="JPX11" s="61"/>
      <c r="JPY11" s="61"/>
      <c r="JPZ11" s="61"/>
      <c r="JQA11" s="61"/>
      <c r="JQB11" s="61"/>
      <c r="JQC11" s="61"/>
      <c r="JQD11" s="61"/>
      <c r="JQE11" s="61"/>
      <c r="JQF11" s="61"/>
      <c r="JQG11" s="61"/>
      <c r="JQH11" s="61"/>
      <c r="JQI11" s="61"/>
      <c r="JQJ11" s="61"/>
      <c r="JQK11" s="61"/>
      <c r="JQL11" s="61"/>
      <c r="JQM11" s="61"/>
      <c r="JQN11" s="61"/>
      <c r="JQO11" s="61"/>
      <c r="JQP11" s="61"/>
      <c r="JQQ11" s="61"/>
      <c r="JQR11" s="61"/>
      <c r="JQS11" s="61"/>
      <c r="JQT11" s="61"/>
      <c r="JQU11" s="61"/>
      <c r="JQV11" s="61"/>
      <c r="JQW11" s="61"/>
      <c r="JQX11" s="61"/>
      <c r="JQY11" s="61"/>
      <c r="JQZ11" s="61"/>
      <c r="JRA11" s="61"/>
      <c r="JRB11" s="61"/>
      <c r="JRC11" s="61"/>
      <c r="JRD11" s="61"/>
      <c r="JRE11" s="61"/>
      <c r="JRF11" s="61"/>
      <c r="JRG11" s="61"/>
      <c r="JRH11" s="61"/>
      <c r="JRI11" s="61"/>
      <c r="JRJ11" s="61"/>
      <c r="JRK11" s="61"/>
      <c r="JRL11" s="61"/>
      <c r="JRM11" s="61"/>
      <c r="JRN11" s="61"/>
      <c r="JRO11" s="61"/>
      <c r="JRP11" s="61"/>
      <c r="JRQ11" s="61"/>
      <c r="JRR11" s="61"/>
      <c r="JRS11" s="61"/>
      <c r="JRT11" s="61"/>
      <c r="JRU11" s="61"/>
      <c r="JRV11" s="61"/>
      <c r="JRW11" s="61"/>
      <c r="JRX11" s="61"/>
      <c r="JRY11" s="61"/>
      <c r="JRZ11" s="61"/>
      <c r="JSA11" s="61"/>
      <c r="JSB11" s="61"/>
      <c r="JSC11" s="61"/>
      <c r="JSD11" s="61"/>
      <c r="JSE11" s="61"/>
      <c r="JSF11" s="61"/>
      <c r="JSG11" s="61"/>
      <c r="JSH11" s="61"/>
      <c r="JSI11" s="61"/>
      <c r="JSJ11" s="61"/>
      <c r="JSK11" s="61"/>
      <c r="JSL11" s="61"/>
      <c r="JSM11" s="61"/>
      <c r="JSN11" s="61"/>
      <c r="JSO11" s="61"/>
      <c r="JSP11" s="61"/>
      <c r="JSQ11" s="61"/>
      <c r="JSR11" s="61"/>
      <c r="JSS11" s="61"/>
      <c r="JST11" s="61"/>
      <c r="JSU11" s="61"/>
      <c r="JSV11" s="61"/>
      <c r="JSW11" s="61"/>
      <c r="JSX11" s="61"/>
      <c r="JSY11" s="61"/>
      <c r="JSZ11" s="61"/>
      <c r="JTA11" s="61"/>
      <c r="JTB11" s="61"/>
      <c r="JTC11" s="61"/>
      <c r="JTD11" s="61"/>
      <c r="JTE11" s="61"/>
      <c r="JTF11" s="61"/>
      <c r="JTG11" s="61"/>
      <c r="JTH11" s="61"/>
      <c r="JTI11" s="61"/>
      <c r="JTJ11" s="61"/>
      <c r="JTK11" s="61"/>
      <c r="JTL11" s="61"/>
      <c r="JTM11" s="61"/>
      <c r="JTN11" s="61"/>
      <c r="JTO11" s="61"/>
      <c r="JTP11" s="61"/>
      <c r="JTQ11" s="61"/>
      <c r="JTR11" s="61"/>
      <c r="JTS11" s="61"/>
      <c r="JTT11" s="61"/>
      <c r="JTU11" s="61"/>
      <c r="JTV11" s="61"/>
      <c r="JTW11" s="61"/>
      <c r="JTX11" s="61"/>
      <c r="JTY11" s="61"/>
      <c r="JTZ11" s="61"/>
      <c r="JUA11" s="61"/>
      <c r="JUB11" s="61"/>
      <c r="JUC11" s="61"/>
      <c r="JUD11" s="61"/>
      <c r="JUE11" s="61"/>
      <c r="JUF11" s="61"/>
      <c r="JUG11" s="61"/>
      <c r="JUH11" s="61"/>
      <c r="JUI11" s="61"/>
      <c r="JUJ11" s="61"/>
      <c r="JUK11" s="61"/>
      <c r="JUL11" s="61"/>
      <c r="JUM11" s="61"/>
      <c r="JUN11" s="61"/>
      <c r="JUO11" s="61"/>
      <c r="JUP11" s="61"/>
      <c r="JUQ11" s="61"/>
      <c r="JUR11" s="61"/>
      <c r="JUS11" s="61"/>
      <c r="JUT11" s="61"/>
      <c r="JUU11" s="61"/>
      <c r="JUV11" s="61"/>
      <c r="JUW11" s="61"/>
      <c r="JUX11" s="61"/>
      <c r="JUY11" s="61"/>
      <c r="JUZ11" s="61"/>
      <c r="JVA11" s="61"/>
      <c r="JVB11" s="61"/>
      <c r="JVC11" s="61"/>
      <c r="JVD11" s="61"/>
      <c r="JVE11" s="61"/>
      <c r="JVF11" s="61"/>
      <c r="JVG11" s="61"/>
      <c r="JVH11" s="61"/>
      <c r="JVI11" s="61"/>
      <c r="JVJ11" s="61"/>
      <c r="JVK11" s="61"/>
      <c r="JVL11" s="61"/>
      <c r="JVM11" s="61"/>
      <c r="JVN11" s="61"/>
      <c r="JVO11" s="61"/>
      <c r="JVP11" s="61"/>
      <c r="JVQ11" s="61"/>
      <c r="JVR11" s="61"/>
      <c r="JVS11" s="61"/>
      <c r="JVT11" s="61"/>
      <c r="JVU11" s="61"/>
      <c r="JVV11" s="61"/>
      <c r="JVW11" s="61"/>
      <c r="JVX11" s="61"/>
      <c r="JVY11" s="61"/>
      <c r="JVZ11" s="61"/>
      <c r="JWA11" s="61"/>
      <c r="JWB11" s="61"/>
      <c r="JWC11" s="61"/>
      <c r="JWD11" s="61"/>
      <c r="JWE11" s="61"/>
      <c r="JWF11" s="61"/>
      <c r="JWG11" s="61"/>
      <c r="JWH11" s="61"/>
      <c r="JWI11" s="61"/>
      <c r="JWJ11" s="61"/>
      <c r="JWK11" s="61"/>
      <c r="JWL11" s="61"/>
      <c r="JWM11" s="61"/>
      <c r="JWN11" s="61"/>
      <c r="JWO11" s="61"/>
      <c r="JWP11" s="61"/>
      <c r="JWQ11" s="61"/>
      <c r="JWR11" s="61"/>
      <c r="JWS11" s="61"/>
      <c r="JWT11" s="61"/>
      <c r="JWU11" s="61"/>
      <c r="JWV11" s="61"/>
      <c r="JWW11" s="61"/>
      <c r="JWX11" s="61"/>
      <c r="JWY11" s="61"/>
      <c r="JWZ11" s="61"/>
      <c r="JXA11" s="61"/>
      <c r="JXB11" s="61"/>
      <c r="JXC11" s="61"/>
      <c r="JXD11" s="61"/>
      <c r="JXE11" s="61"/>
      <c r="JXF11" s="61"/>
      <c r="JXG11" s="61"/>
      <c r="JXH11" s="61"/>
      <c r="JXI11" s="61"/>
      <c r="JXJ11" s="61"/>
      <c r="JXK11" s="61"/>
      <c r="JXL11" s="61"/>
      <c r="JXM11" s="61"/>
      <c r="JXN11" s="61"/>
      <c r="JXO11" s="61"/>
      <c r="JXP11" s="61"/>
      <c r="JXQ11" s="61"/>
      <c r="JXR11" s="61"/>
      <c r="JXS11" s="61"/>
      <c r="JXT11" s="61"/>
      <c r="JXU11" s="61"/>
      <c r="JXV11" s="61"/>
      <c r="JXW11" s="61"/>
      <c r="JXX11" s="61"/>
      <c r="JXY11" s="61"/>
      <c r="JXZ11" s="61"/>
      <c r="JYA11" s="61"/>
      <c r="JYB11" s="61"/>
      <c r="JYC11" s="61"/>
      <c r="JYD11" s="61"/>
      <c r="JYE11" s="61"/>
      <c r="JYF11" s="61"/>
      <c r="JYG11" s="61"/>
      <c r="JYH11" s="61"/>
      <c r="JYI11" s="61"/>
      <c r="JYJ11" s="61"/>
      <c r="JYK11" s="61"/>
      <c r="JYL11" s="61"/>
      <c r="JYM11" s="61"/>
      <c r="JYN11" s="61"/>
      <c r="JYO11" s="61"/>
      <c r="JYP11" s="61"/>
      <c r="JYQ11" s="61"/>
      <c r="JYR11" s="61"/>
      <c r="JYS11" s="61"/>
      <c r="JYT11" s="61"/>
      <c r="JYU11" s="61"/>
      <c r="JYV11" s="61"/>
      <c r="JYW11" s="61"/>
      <c r="JYX11" s="61"/>
      <c r="JYY11" s="61"/>
      <c r="JYZ11" s="61"/>
      <c r="JZA11" s="61"/>
      <c r="JZB11" s="61"/>
      <c r="JZC11" s="61"/>
      <c r="JZD11" s="61"/>
      <c r="JZE11" s="61"/>
      <c r="JZF11" s="61"/>
      <c r="JZG11" s="61"/>
      <c r="JZH11" s="61"/>
      <c r="JZI11" s="61"/>
      <c r="JZJ11" s="61"/>
      <c r="JZK11" s="61"/>
      <c r="JZL11" s="61"/>
      <c r="JZM11" s="61"/>
      <c r="JZN11" s="61"/>
      <c r="JZO11" s="61"/>
      <c r="JZP11" s="61"/>
      <c r="JZQ11" s="61"/>
      <c r="JZR11" s="61"/>
      <c r="JZS11" s="61"/>
      <c r="JZT11" s="61"/>
      <c r="JZU11" s="61"/>
      <c r="JZV11" s="61"/>
      <c r="JZW11" s="61"/>
      <c r="JZX11" s="61"/>
      <c r="JZY11" s="61"/>
      <c r="JZZ11" s="61"/>
      <c r="KAA11" s="61"/>
      <c r="KAB11" s="61"/>
      <c r="KAC11" s="61"/>
      <c r="KAD11" s="61"/>
      <c r="KAE11" s="61"/>
      <c r="KAF11" s="61"/>
      <c r="KAG11" s="61"/>
      <c r="KAH11" s="61"/>
      <c r="KAI11" s="61"/>
      <c r="KAJ11" s="61"/>
      <c r="KAK11" s="61"/>
      <c r="KAL11" s="61"/>
      <c r="KAM11" s="61"/>
      <c r="KAN11" s="61"/>
      <c r="KAO11" s="61"/>
      <c r="KAP11" s="61"/>
      <c r="KAQ11" s="61"/>
      <c r="KAR11" s="61"/>
      <c r="KAS11" s="61"/>
      <c r="KAT11" s="61"/>
      <c r="KAU11" s="61"/>
      <c r="KAV11" s="61"/>
      <c r="KAW11" s="61"/>
      <c r="KAX11" s="61"/>
      <c r="KAY11" s="61"/>
      <c r="KAZ11" s="61"/>
      <c r="KBA11" s="61"/>
      <c r="KBB11" s="61"/>
      <c r="KBC11" s="61"/>
      <c r="KBD11" s="61"/>
      <c r="KBE11" s="61"/>
      <c r="KBF11" s="61"/>
      <c r="KBG11" s="61"/>
      <c r="KBH11" s="61"/>
      <c r="KBI11" s="61"/>
      <c r="KBJ11" s="61"/>
      <c r="KBK11" s="61"/>
      <c r="KBL11" s="61"/>
      <c r="KBM11" s="61"/>
      <c r="KBN11" s="61"/>
      <c r="KBO11" s="61"/>
      <c r="KBP11" s="61"/>
      <c r="KBQ11" s="61"/>
      <c r="KBR11" s="61"/>
      <c r="KBS11" s="61"/>
      <c r="KBT11" s="61"/>
      <c r="KBU11" s="61"/>
      <c r="KBV11" s="61"/>
      <c r="KBW11" s="61"/>
      <c r="KBX11" s="61"/>
      <c r="KBY11" s="61"/>
      <c r="KBZ11" s="61"/>
      <c r="KCA11" s="61"/>
      <c r="KCB11" s="61"/>
      <c r="KCC11" s="61"/>
      <c r="KCD11" s="61"/>
      <c r="KCE11" s="61"/>
      <c r="KCF11" s="61"/>
      <c r="KCG11" s="61"/>
      <c r="KCH11" s="61"/>
      <c r="KCI11" s="61"/>
      <c r="KCJ11" s="61"/>
      <c r="KCK11" s="61"/>
      <c r="KCL11" s="61"/>
      <c r="KCM11" s="61"/>
      <c r="KCN11" s="61"/>
      <c r="KCO11" s="61"/>
      <c r="KCP11" s="61"/>
      <c r="KCQ11" s="61"/>
      <c r="KCR11" s="61"/>
      <c r="KCS11" s="61"/>
      <c r="KCT11" s="61"/>
      <c r="KCU11" s="61"/>
      <c r="KCV11" s="61"/>
      <c r="KCW11" s="61"/>
      <c r="KCX11" s="61"/>
      <c r="KCY11" s="61"/>
      <c r="KCZ11" s="61"/>
      <c r="KDA11" s="61"/>
      <c r="KDB11" s="61"/>
      <c r="KDC11" s="61"/>
      <c r="KDD11" s="61"/>
      <c r="KDE11" s="61"/>
      <c r="KDF11" s="61"/>
      <c r="KDG11" s="61"/>
      <c r="KDH11" s="61"/>
      <c r="KDI11" s="61"/>
      <c r="KDJ11" s="61"/>
      <c r="KDK11" s="61"/>
      <c r="KDL11" s="61"/>
      <c r="KDM11" s="61"/>
      <c r="KDN11" s="61"/>
      <c r="KDO11" s="61"/>
      <c r="KDP11" s="61"/>
      <c r="KDQ11" s="61"/>
      <c r="KDR11" s="61"/>
      <c r="KDS11" s="61"/>
      <c r="KDT11" s="61"/>
      <c r="KDU11" s="61"/>
      <c r="KDV11" s="61"/>
      <c r="KDW11" s="61"/>
      <c r="KDX11" s="61"/>
      <c r="KDY11" s="61"/>
      <c r="KDZ11" s="61"/>
      <c r="KEA11" s="61"/>
      <c r="KEB11" s="61"/>
      <c r="KEC11" s="61"/>
      <c r="KED11" s="61"/>
      <c r="KEE11" s="61"/>
      <c r="KEF11" s="61"/>
      <c r="KEG11" s="61"/>
      <c r="KEH11" s="61"/>
      <c r="KEI11" s="61"/>
      <c r="KEJ11" s="61"/>
      <c r="KEK11" s="61"/>
      <c r="KEL11" s="61"/>
      <c r="KEM11" s="61"/>
      <c r="KEN11" s="61"/>
      <c r="KEO11" s="61"/>
      <c r="KEP11" s="61"/>
      <c r="KEQ11" s="61"/>
      <c r="KER11" s="61"/>
      <c r="KES11" s="61"/>
      <c r="KET11" s="61"/>
      <c r="KEU11" s="61"/>
      <c r="KEV11" s="61"/>
      <c r="KEW11" s="61"/>
      <c r="KEX11" s="61"/>
      <c r="KEY11" s="61"/>
      <c r="KEZ11" s="61"/>
      <c r="KFA11" s="61"/>
      <c r="KFB11" s="61"/>
      <c r="KFC11" s="61"/>
      <c r="KFD11" s="61"/>
      <c r="KFE11" s="61"/>
      <c r="KFF11" s="61"/>
      <c r="KFG11" s="61"/>
      <c r="KFH11" s="61"/>
      <c r="KFI11" s="61"/>
      <c r="KFJ11" s="61"/>
      <c r="KFK11" s="61"/>
      <c r="KFL11" s="61"/>
      <c r="KFM11" s="61"/>
      <c r="KFN11" s="61"/>
      <c r="KFO11" s="61"/>
      <c r="KFP11" s="61"/>
      <c r="KFQ11" s="61"/>
      <c r="KFR11" s="61"/>
      <c r="KFS11" s="61"/>
      <c r="KFT11" s="61"/>
      <c r="KFU11" s="61"/>
      <c r="KFV11" s="61"/>
      <c r="KFW11" s="61"/>
      <c r="KFX11" s="61"/>
      <c r="KFY11" s="61"/>
      <c r="KFZ11" s="61"/>
      <c r="KGA11" s="61"/>
      <c r="KGB11" s="61"/>
      <c r="KGC11" s="61"/>
      <c r="KGD11" s="61"/>
      <c r="KGE11" s="61"/>
      <c r="KGF11" s="61"/>
      <c r="KGG11" s="61"/>
      <c r="KGH11" s="61"/>
      <c r="KGI11" s="61"/>
      <c r="KGJ11" s="61"/>
      <c r="KGK11" s="61"/>
      <c r="KGL11" s="61"/>
      <c r="KGM11" s="61"/>
      <c r="KGN11" s="61"/>
      <c r="KGO11" s="61"/>
      <c r="KGP11" s="61"/>
      <c r="KGQ11" s="61"/>
      <c r="KGR11" s="61"/>
      <c r="KGS11" s="61"/>
      <c r="KGT11" s="61"/>
      <c r="KGU11" s="61"/>
      <c r="KGV11" s="61"/>
      <c r="KGW11" s="61"/>
      <c r="KGX11" s="61"/>
      <c r="KGY11" s="61"/>
      <c r="KGZ11" s="61"/>
      <c r="KHA11" s="61"/>
      <c r="KHB11" s="61"/>
      <c r="KHC11" s="61"/>
      <c r="KHD11" s="61"/>
      <c r="KHE11" s="61"/>
      <c r="KHF11" s="61"/>
      <c r="KHG11" s="61"/>
      <c r="KHH11" s="61"/>
      <c r="KHI11" s="61"/>
      <c r="KHJ11" s="61"/>
      <c r="KHK11" s="61"/>
      <c r="KHL11" s="61"/>
      <c r="KHM11" s="61"/>
      <c r="KHN11" s="61"/>
      <c r="KHO11" s="61"/>
      <c r="KHP11" s="61"/>
      <c r="KHQ11" s="61"/>
      <c r="KHR11" s="61"/>
      <c r="KHS11" s="61"/>
      <c r="KHT11" s="61"/>
      <c r="KHU11" s="61"/>
      <c r="KHV11" s="61"/>
      <c r="KHW11" s="61"/>
      <c r="KHX11" s="61"/>
      <c r="KHY11" s="61"/>
      <c r="KHZ11" s="61"/>
      <c r="KIA11" s="61"/>
      <c r="KIB11" s="61"/>
      <c r="KIC11" s="61"/>
      <c r="KID11" s="61"/>
      <c r="KIE11" s="61"/>
      <c r="KIF11" s="61"/>
      <c r="KIG11" s="61"/>
      <c r="KIH11" s="61"/>
      <c r="KII11" s="61"/>
      <c r="KIJ11" s="61"/>
      <c r="KIK11" s="61"/>
      <c r="KIL11" s="61"/>
      <c r="KIM11" s="61"/>
      <c r="KIN11" s="61"/>
      <c r="KIO11" s="61"/>
      <c r="KIP11" s="61"/>
      <c r="KIQ11" s="61"/>
      <c r="KIR11" s="61"/>
      <c r="KIS11" s="61"/>
      <c r="KIT11" s="61"/>
      <c r="KIU11" s="61"/>
      <c r="KIV11" s="61"/>
      <c r="KIW11" s="61"/>
      <c r="KIX11" s="61"/>
      <c r="KIY11" s="61"/>
      <c r="KIZ11" s="61"/>
      <c r="KJA11" s="61"/>
      <c r="KJB11" s="61"/>
      <c r="KJC11" s="61"/>
      <c r="KJD11" s="61"/>
      <c r="KJE11" s="61"/>
      <c r="KJF11" s="61"/>
      <c r="KJG11" s="61"/>
      <c r="KJH11" s="61"/>
      <c r="KJI11" s="61"/>
      <c r="KJJ11" s="61"/>
      <c r="KJK11" s="61"/>
      <c r="KJL11" s="61"/>
      <c r="KJM11" s="61"/>
      <c r="KJN11" s="61"/>
      <c r="KJO11" s="61"/>
      <c r="KJP11" s="61"/>
      <c r="KJQ11" s="61"/>
      <c r="KJR11" s="61"/>
      <c r="KJS11" s="61"/>
      <c r="KJT11" s="61"/>
      <c r="KJU11" s="61"/>
      <c r="KJV11" s="61"/>
      <c r="KJW11" s="61"/>
      <c r="KJX11" s="61"/>
      <c r="KJY11" s="61"/>
      <c r="KJZ11" s="61"/>
      <c r="KKA11" s="61"/>
      <c r="KKB11" s="61"/>
      <c r="KKC11" s="61"/>
      <c r="KKD11" s="61"/>
      <c r="KKE11" s="61"/>
      <c r="KKF11" s="61"/>
      <c r="KKG11" s="61"/>
      <c r="KKH11" s="61"/>
      <c r="KKI11" s="61"/>
      <c r="KKJ11" s="61"/>
      <c r="KKK11" s="61"/>
      <c r="KKL11" s="61"/>
      <c r="KKM11" s="61"/>
      <c r="KKN11" s="61"/>
      <c r="KKO11" s="61"/>
      <c r="KKP11" s="61"/>
      <c r="KKQ11" s="61"/>
      <c r="KKR11" s="61"/>
      <c r="KKS11" s="61"/>
      <c r="KKT11" s="61"/>
      <c r="KKU11" s="61"/>
      <c r="KKV11" s="61"/>
      <c r="KKW11" s="61"/>
      <c r="KKX11" s="61"/>
      <c r="KKY11" s="61"/>
      <c r="KKZ11" s="61"/>
      <c r="KLA11" s="61"/>
      <c r="KLB11" s="61"/>
      <c r="KLC11" s="61"/>
      <c r="KLD11" s="61"/>
      <c r="KLE11" s="61"/>
      <c r="KLF11" s="61"/>
      <c r="KLG11" s="61"/>
      <c r="KLH11" s="61"/>
      <c r="KLI11" s="61"/>
      <c r="KLJ11" s="61"/>
      <c r="KLK11" s="61"/>
      <c r="KLL11" s="61"/>
      <c r="KLM11" s="61"/>
      <c r="KLN11" s="61"/>
      <c r="KLO11" s="61"/>
      <c r="KLP11" s="61"/>
      <c r="KLQ11" s="61"/>
      <c r="KLR11" s="61"/>
      <c r="KLS11" s="61"/>
      <c r="KLT11" s="61"/>
      <c r="KLU11" s="61"/>
      <c r="KLV11" s="61"/>
      <c r="KLW11" s="61"/>
      <c r="KLX11" s="61"/>
      <c r="KLY11" s="61"/>
      <c r="KLZ11" s="61"/>
      <c r="KMA11" s="61"/>
      <c r="KMB11" s="61"/>
      <c r="KMC11" s="61"/>
      <c r="KMD11" s="61"/>
      <c r="KME11" s="61"/>
      <c r="KMF11" s="61"/>
      <c r="KMG11" s="61"/>
      <c r="KMH11" s="61"/>
      <c r="KMI11" s="61"/>
      <c r="KMJ11" s="61"/>
      <c r="KMK11" s="61"/>
      <c r="KML11" s="61"/>
      <c r="KMM11" s="61"/>
      <c r="KMN11" s="61"/>
      <c r="KMO11" s="61"/>
      <c r="KMP11" s="61"/>
      <c r="KMQ11" s="61"/>
      <c r="KMR11" s="61"/>
      <c r="KMS11" s="61"/>
      <c r="KMT11" s="61"/>
      <c r="KMU11" s="61"/>
      <c r="KMV11" s="61"/>
      <c r="KMW11" s="61"/>
      <c r="KMX11" s="61"/>
      <c r="KMY11" s="61"/>
      <c r="KMZ11" s="61"/>
      <c r="KNA11" s="61"/>
      <c r="KNB11" s="61"/>
      <c r="KNC11" s="61"/>
      <c r="KND11" s="61"/>
      <c r="KNE11" s="61"/>
      <c r="KNF11" s="61"/>
      <c r="KNG11" s="61"/>
      <c r="KNH11" s="61"/>
      <c r="KNI11" s="61"/>
      <c r="KNJ11" s="61"/>
      <c r="KNK11" s="61"/>
      <c r="KNL11" s="61"/>
      <c r="KNM11" s="61"/>
      <c r="KNN11" s="61"/>
      <c r="KNO11" s="61"/>
      <c r="KNP11" s="61"/>
      <c r="KNQ11" s="61"/>
      <c r="KNR11" s="61"/>
      <c r="KNS11" s="61"/>
      <c r="KNT11" s="61"/>
      <c r="KNU11" s="61"/>
      <c r="KNV11" s="61"/>
      <c r="KNW11" s="61"/>
      <c r="KNX11" s="61"/>
      <c r="KNY11" s="61"/>
      <c r="KNZ11" s="61"/>
      <c r="KOA11" s="61"/>
      <c r="KOB11" s="61"/>
      <c r="KOC11" s="61"/>
      <c r="KOD11" s="61"/>
      <c r="KOE11" s="61"/>
      <c r="KOF11" s="61"/>
      <c r="KOG11" s="61"/>
      <c r="KOH11" s="61"/>
      <c r="KOI11" s="61"/>
      <c r="KOJ11" s="61"/>
      <c r="KOK11" s="61"/>
      <c r="KOL11" s="61"/>
      <c r="KOM11" s="61"/>
      <c r="KON11" s="61"/>
      <c r="KOO11" s="61"/>
      <c r="KOP11" s="61"/>
      <c r="KOQ11" s="61"/>
      <c r="KOR11" s="61"/>
      <c r="KOS11" s="61"/>
      <c r="KOT11" s="61"/>
      <c r="KOU11" s="61"/>
      <c r="KOV11" s="61"/>
      <c r="KOW11" s="61"/>
      <c r="KOX11" s="61"/>
      <c r="KOY11" s="61"/>
      <c r="KOZ11" s="61"/>
      <c r="KPA11" s="61"/>
      <c r="KPB11" s="61"/>
      <c r="KPC11" s="61"/>
      <c r="KPD11" s="61"/>
      <c r="KPE11" s="61"/>
      <c r="KPF11" s="61"/>
      <c r="KPG11" s="61"/>
      <c r="KPH11" s="61"/>
      <c r="KPI11" s="61"/>
      <c r="KPJ11" s="61"/>
      <c r="KPK11" s="61"/>
      <c r="KPL11" s="61"/>
      <c r="KPM11" s="61"/>
      <c r="KPN11" s="61"/>
      <c r="KPO11" s="61"/>
      <c r="KPP11" s="61"/>
      <c r="KPQ11" s="61"/>
      <c r="KPR11" s="61"/>
      <c r="KPS11" s="61"/>
      <c r="KPT11" s="61"/>
      <c r="KPU11" s="61"/>
      <c r="KPV11" s="61"/>
      <c r="KPW11" s="61"/>
      <c r="KPX11" s="61"/>
      <c r="KPY11" s="61"/>
      <c r="KPZ11" s="61"/>
      <c r="KQA11" s="61"/>
      <c r="KQB11" s="61"/>
      <c r="KQC11" s="61"/>
      <c r="KQD11" s="61"/>
      <c r="KQE11" s="61"/>
      <c r="KQF11" s="61"/>
      <c r="KQG11" s="61"/>
      <c r="KQH11" s="61"/>
      <c r="KQI11" s="61"/>
      <c r="KQJ11" s="61"/>
      <c r="KQK11" s="61"/>
      <c r="KQL11" s="61"/>
      <c r="KQM11" s="61"/>
      <c r="KQN11" s="61"/>
      <c r="KQO11" s="61"/>
      <c r="KQP11" s="61"/>
      <c r="KQQ11" s="61"/>
      <c r="KQR11" s="61"/>
      <c r="KQS11" s="61"/>
      <c r="KQT11" s="61"/>
      <c r="KQU11" s="61"/>
      <c r="KQV11" s="61"/>
      <c r="KQW11" s="61"/>
      <c r="KQX11" s="61"/>
      <c r="KQY11" s="61"/>
      <c r="KQZ11" s="61"/>
      <c r="KRA11" s="61"/>
      <c r="KRB11" s="61"/>
      <c r="KRC11" s="61"/>
      <c r="KRD11" s="61"/>
      <c r="KRE11" s="61"/>
      <c r="KRF11" s="61"/>
      <c r="KRG11" s="61"/>
      <c r="KRH11" s="61"/>
      <c r="KRI11" s="61"/>
      <c r="KRJ11" s="61"/>
      <c r="KRK11" s="61"/>
      <c r="KRL11" s="61"/>
      <c r="KRM11" s="61"/>
      <c r="KRN11" s="61"/>
      <c r="KRO11" s="61"/>
      <c r="KRP11" s="61"/>
      <c r="KRQ11" s="61"/>
      <c r="KRR11" s="61"/>
      <c r="KRS11" s="61"/>
      <c r="KRT11" s="61"/>
      <c r="KRU11" s="61"/>
      <c r="KRV11" s="61"/>
      <c r="KRW11" s="61"/>
      <c r="KRX11" s="61"/>
      <c r="KRY11" s="61"/>
      <c r="KRZ11" s="61"/>
      <c r="KSA11" s="61"/>
      <c r="KSB11" s="61"/>
      <c r="KSC11" s="61"/>
      <c r="KSD11" s="61"/>
      <c r="KSE11" s="61"/>
      <c r="KSF11" s="61"/>
      <c r="KSG11" s="61"/>
      <c r="KSH11" s="61"/>
      <c r="KSI11" s="61"/>
      <c r="KSJ11" s="61"/>
      <c r="KSK11" s="61"/>
      <c r="KSL11" s="61"/>
      <c r="KSM11" s="61"/>
      <c r="KSN11" s="61"/>
      <c r="KSO11" s="61"/>
      <c r="KSP11" s="61"/>
      <c r="KSQ11" s="61"/>
      <c r="KSR11" s="61"/>
      <c r="KSS11" s="61"/>
      <c r="KST11" s="61"/>
      <c r="KSU11" s="61"/>
      <c r="KSV11" s="61"/>
      <c r="KSW11" s="61"/>
      <c r="KSX11" s="61"/>
      <c r="KSY11" s="61"/>
      <c r="KSZ11" s="61"/>
      <c r="KTA11" s="61"/>
      <c r="KTB11" s="61"/>
      <c r="KTC11" s="61"/>
      <c r="KTD11" s="61"/>
      <c r="KTE11" s="61"/>
      <c r="KTF11" s="61"/>
      <c r="KTG11" s="61"/>
      <c r="KTH11" s="61"/>
      <c r="KTI11" s="61"/>
      <c r="KTJ11" s="61"/>
      <c r="KTK11" s="61"/>
      <c r="KTL11" s="61"/>
      <c r="KTM11" s="61"/>
      <c r="KTN11" s="61"/>
      <c r="KTO11" s="61"/>
      <c r="KTP11" s="61"/>
      <c r="KTQ11" s="61"/>
      <c r="KTR11" s="61"/>
      <c r="KTS11" s="61"/>
      <c r="KTT11" s="61"/>
      <c r="KTU11" s="61"/>
      <c r="KTV11" s="61"/>
      <c r="KTW11" s="61"/>
      <c r="KTX11" s="61"/>
      <c r="KTY11" s="61"/>
      <c r="KTZ11" s="61"/>
      <c r="KUA11" s="61"/>
      <c r="KUB11" s="61"/>
      <c r="KUC11" s="61"/>
      <c r="KUD11" s="61"/>
      <c r="KUE11" s="61"/>
      <c r="KUF11" s="61"/>
      <c r="KUG11" s="61"/>
      <c r="KUH11" s="61"/>
      <c r="KUI11" s="61"/>
      <c r="KUJ11" s="61"/>
      <c r="KUK11" s="61"/>
      <c r="KUL11" s="61"/>
      <c r="KUM11" s="61"/>
      <c r="KUN11" s="61"/>
      <c r="KUO11" s="61"/>
      <c r="KUP11" s="61"/>
      <c r="KUQ11" s="61"/>
      <c r="KUR11" s="61"/>
      <c r="KUS11" s="61"/>
      <c r="KUT11" s="61"/>
      <c r="KUU11" s="61"/>
      <c r="KUV11" s="61"/>
      <c r="KUW11" s="61"/>
      <c r="KUX11" s="61"/>
      <c r="KUY11" s="61"/>
      <c r="KUZ11" s="61"/>
      <c r="KVA11" s="61"/>
      <c r="KVB11" s="61"/>
      <c r="KVC11" s="61"/>
      <c r="KVD11" s="61"/>
      <c r="KVE11" s="61"/>
      <c r="KVF11" s="61"/>
      <c r="KVG11" s="61"/>
      <c r="KVH11" s="61"/>
      <c r="KVI11" s="61"/>
      <c r="KVJ11" s="61"/>
      <c r="KVK11" s="61"/>
      <c r="KVL11" s="61"/>
      <c r="KVM11" s="61"/>
      <c r="KVN11" s="61"/>
      <c r="KVO11" s="61"/>
      <c r="KVP11" s="61"/>
      <c r="KVQ11" s="61"/>
      <c r="KVR11" s="61"/>
      <c r="KVS11" s="61"/>
      <c r="KVT11" s="61"/>
      <c r="KVU11" s="61"/>
      <c r="KVV11" s="61"/>
      <c r="KVW11" s="61"/>
      <c r="KVX11" s="61"/>
      <c r="KVY11" s="61"/>
      <c r="KVZ11" s="61"/>
      <c r="KWA11" s="61"/>
      <c r="KWB11" s="61"/>
      <c r="KWC11" s="61"/>
      <c r="KWD11" s="61"/>
      <c r="KWE11" s="61"/>
      <c r="KWF11" s="61"/>
      <c r="KWG11" s="61"/>
      <c r="KWH11" s="61"/>
      <c r="KWI11" s="61"/>
      <c r="KWJ11" s="61"/>
      <c r="KWK11" s="61"/>
      <c r="KWL11" s="61"/>
      <c r="KWM11" s="61"/>
      <c r="KWN11" s="61"/>
      <c r="KWO11" s="61"/>
      <c r="KWP11" s="61"/>
      <c r="KWQ11" s="61"/>
      <c r="KWR11" s="61"/>
      <c r="KWS11" s="61"/>
      <c r="KWT11" s="61"/>
      <c r="KWU11" s="61"/>
      <c r="KWV11" s="61"/>
      <c r="KWW11" s="61"/>
      <c r="KWX11" s="61"/>
      <c r="KWY11" s="61"/>
      <c r="KWZ11" s="61"/>
      <c r="KXA11" s="61"/>
      <c r="KXB11" s="61"/>
      <c r="KXC11" s="61"/>
      <c r="KXD11" s="61"/>
      <c r="KXE11" s="61"/>
      <c r="KXF11" s="61"/>
      <c r="KXG11" s="61"/>
      <c r="KXH11" s="61"/>
      <c r="KXI11" s="61"/>
      <c r="KXJ11" s="61"/>
      <c r="KXK11" s="61"/>
      <c r="KXL11" s="61"/>
      <c r="KXM11" s="61"/>
      <c r="KXN11" s="61"/>
      <c r="KXO11" s="61"/>
      <c r="KXP11" s="61"/>
      <c r="KXQ11" s="61"/>
      <c r="KXR11" s="61"/>
      <c r="KXS11" s="61"/>
      <c r="KXT11" s="61"/>
      <c r="KXU11" s="61"/>
      <c r="KXV11" s="61"/>
      <c r="KXW11" s="61"/>
      <c r="KXX11" s="61"/>
      <c r="KXY11" s="61"/>
      <c r="KXZ11" s="61"/>
      <c r="KYA11" s="61"/>
      <c r="KYB11" s="61"/>
      <c r="KYC11" s="61"/>
      <c r="KYD11" s="61"/>
      <c r="KYE11" s="61"/>
      <c r="KYF11" s="61"/>
      <c r="KYG11" s="61"/>
      <c r="KYH11" s="61"/>
      <c r="KYI11" s="61"/>
      <c r="KYJ11" s="61"/>
      <c r="KYK11" s="61"/>
      <c r="KYL11" s="61"/>
      <c r="KYM11" s="61"/>
      <c r="KYN11" s="61"/>
      <c r="KYO11" s="61"/>
      <c r="KYP11" s="61"/>
      <c r="KYQ11" s="61"/>
      <c r="KYR11" s="61"/>
      <c r="KYS11" s="61"/>
      <c r="KYT11" s="61"/>
      <c r="KYU11" s="61"/>
      <c r="KYV11" s="61"/>
      <c r="KYW11" s="61"/>
      <c r="KYX11" s="61"/>
      <c r="KYY11" s="61"/>
      <c r="KYZ11" s="61"/>
      <c r="KZA11" s="61"/>
      <c r="KZB11" s="61"/>
      <c r="KZC11" s="61"/>
      <c r="KZD11" s="61"/>
      <c r="KZE11" s="61"/>
      <c r="KZF11" s="61"/>
      <c r="KZG11" s="61"/>
      <c r="KZH11" s="61"/>
      <c r="KZI11" s="61"/>
      <c r="KZJ11" s="61"/>
      <c r="KZK11" s="61"/>
      <c r="KZL11" s="61"/>
      <c r="KZM11" s="61"/>
      <c r="KZN11" s="61"/>
      <c r="KZO11" s="61"/>
      <c r="KZP11" s="61"/>
      <c r="KZQ11" s="61"/>
      <c r="KZR11" s="61"/>
      <c r="KZS11" s="61"/>
      <c r="KZT11" s="61"/>
      <c r="KZU11" s="61"/>
      <c r="KZV11" s="61"/>
      <c r="KZW11" s="61"/>
      <c r="KZX11" s="61"/>
      <c r="KZY11" s="61"/>
      <c r="KZZ11" s="61"/>
      <c r="LAA11" s="61"/>
      <c r="LAB11" s="61"/>
      <c r="LAC11" s="61"/>
      <c r="LAD11" s="61"/>
      <c r="LAE11" s="61"/>
      <c r="LAF11" s="61"/>
      <c r="LAG11" s="61"/>
      <c r="LAH11" s="61"/>
      <c r="LAI11" s="61"/>
      <c r="LAJ11" s="61"/>
      <c r="LAK11" s="61"/>
      <c r="LAL11" s="61"/>
      <c r="LAM11" s="61"/>
      <c r="LAN11" s="61"/>
      <c r="LAO11" s="61"/>
      <c r="LAP11" s="61"/>
      <c r="LAQ11" s="61"/>
      <c r="LAR11" s="61"/>
      <c r="LAS11" s="61"/>
      <c r="LAT11" s="61"/>
      <c r="LAU11" s="61"/>
      <c r="LAV11" s="61"/>
      <c r="LAW11" s="61"/>
      <c r="LAX11" s="61"/>
      <c r="LAY11" s="61"/>
      <c r="LAZ11" s="61"/>
      <c r="LBA11" s="61"/>
      <c r="LBB11" s="61"/>
      <c r="LBC11" s="61"/>
      <c r="LBD11" s="61"/>
      <c r="LBE11" s="61"/>
      <c r="LBF11" s="61"/>
      <c r="LBG11" s="61"/>
      <c r="LBH11" s="61"/>
      <c r="LBI11" s="61"/>
      <c r="LBJ11" s="61"/>
      <c r="LBK11" s="61"/>
      <c r="LBL11" s="61"/>
      <c r="LBM11" s="61"/>
      <c r="LBN11" s="61"/>
      <c r="LBO11" s="61"/>
      <c r="LBP11" s="61"/>
      <c r="LBQ11" s="61"/>
      <c r="LBR11" s="61"/>
      <c r="LBS11" s="61"/>
      <c r="LBT11" s="61"/>
      <c r="LBU11" s="61"/>
      <c r="LBV11" s="61"/>
      <c r="LBW11" s="61"/>
      <c r="LBX11" s="61"/>
      <c r="LBY11" s="61"/>
      <c r="LBZ11" s="61"/>
      <c r="LCA11" s="61"/>
      <c r="LCB11" s="61"/>
      <c r="LCC11" s="61"/>
      <c r="LCD11" s="61"/>
      <c r="LCE11" s="61"/>
      <c r="LCF11" s="61"/>
      <c r="LCG11" s="61"/>
      <c r="LCH11" s="61"/>
      <c r="LCI11" s="61"/>
      <c r="LCJ11" s="61"/>
      <c r="LCK11" s="61"/>
      <c r="LCL11" s="61"/>
      <c r="LCM11" s="61"/>
      <c r="LCN11" s="61"/>
      <c r="LCO11" s="61"/>
      <c r="LCP11" s="61"/>
      <c r="LCQ11" s="61"/>
      <c r="LCR11" s="61"/>
      <c r="LCS11" s="61"/>
      <c r="LCT11" s="61"/>
      <c r="LCU11" s="61"/>
      <c r="LCV11" s="61"/>
      <c r="LCW11" s="61"/>
      <c r="LCX11" s="61"/>
      <c r="LCY11" s="61"/>
      <c r="LCZ11" s="61"/>
      <c r="LDA11" s="61"/>
      <c r="LDB11" s="61"/>
      <c r="LDC11" s="61"/>
      <c r="LDD11" s="61"/>
      <c r="LDE11" s="61"/>
      <c r="LDF11" s="61"/>
      <c r="LDG11" s="61"/>
      <c r="LDH11" s="61"/>
      <c r="LDI11" s="61"/>
      <c r="LDJ11" s="61"/>
      <c r="LDK11" s="61"/>
      <c r="LDL11" s="61"/>
      <c r="LDM11" s="61"/>
      <c r="LDN11" s="61"/>
      <c r="LDO11" s="61"/>
      <c r="LDP11" s="61"/>
      <c r="LDQ11" s="61"/>
      <c r="LDR11" s="61"/>
      <c r="LDS11" s="61"/>
      <c r="LDT11" s="61"/>
      <c r="LDU11" s="61"/>
      <c r="LDV11" s="61"/>
      <c r="LDW11" s="61"/>
      <c r="LDX11" s="61"/>
      <c r="LDY11" s="61"/>
      <c r="LDZ11" s="61"/>
      <c r="LEA11" s="61"/>
      <c r="LEB11" s="61"/>
      <c r="LEC11" s="61"/>
      <c r="LED11" s="61"/>
      <c r="LEE11" s="61"/>
      <c r="LEF11" s="61"/>
      <c r="LEG11" s="61"/>
      <c r="LEH11" s="61"/>
      <c r="LEI11" s="61"/>
      <c r="LEJ11" s="61"/>
      <c r="LEK11" s="61"/>
      <c r="LEL11" s="61"/>
      <c r="LEM11" s="61"/>
      <c r="LEN11" s="61"/>
      <c r="LEO11" s="61"/>
      <c r="LEP11" s="61"/>
      <c r="LEQ11" s="61"/>
      <c r="LER11" s="61"/>
      <c r="LES11" s="61"/>
      <c r="LET11" s="61"/>
      <c r="LEU11" s="61"/>
      <c r="LEV11" s="61"/>
      <c r="LEW11" s="61"/>
      <c r="LEX11" s="61"/>
      <c r="LEY11" s="61"/>
      <c r="LEZ11" s="61"/>
      <c r="LFA11" s="61"/>
      <c r="LFB11" s="61"/>
      <c r="LFC11" s="61"/>
      <c r="LFD11" s="61"/>
      <c r="LFE11" s="61"/>
      <c r="LFF11" s="61"/>
      <c r="LFG11" s="61"/>
      <c r="LFH11" s="61"/>
      <c r="LFI11" s="61"/>
      <c r="LFJ11" s="61"/>
      <c r="LFK11" s="61"/>
      <c r="LFL11" s="61"/>
      <c r="LFM11" s="61"/>
      <c r="LFN11" s="61"/>
      <c r="LFO11" s="61"/>
      <c r="LFP11" s="61"/>
      <c r="LFQ11" s="61"/>
      <c r="LFR11" s="61"/>
      <c r="LFS11" s="61"/>
      <c r="LFT11" s="61"/>
      <c r="LFU11" s="61"/>
      <c r="LFV11" s="61"/>
      <c r="LFW11" s="61"/>
      <c r="LFX11" s="61"/>
      <c r="LFY11" s="61"/>
      <c r="LFZ11" s="61"/>
      <c r="LGA11" s="61"/>
      <c r="LGB11" s="61"/>
      <c r="LGC11" s="61"/>
      <c r="LGD11" s="61"/>
      <c r="LGE11" s="61"/>
      <c r="LGF11" s="61"/>
      <c r="LGG11" s="61"/>
      <c r="LGH11" s="61"/>
      <c r="LGI11" s="61"/>
      <c r="LGJ11" s="61"/>
      <c r="LGK11" s="61"/>
      <c r="LGL11" s="61"/>
      <c r="LGM11" s="61"/>
      <c r="LGN11" s="61"/>
      <c r="LGO11" s="61"/>
      <c r="LGP11" s="61"/>
      <c r="LGQ11" s="61"/>
      <c r="LGR11" s="61"/>
      <c r="LGS11" s="61"/>
      <c r="LGT11" s="61"/>
      <c r="LGU11" s="61"/>
      <c r="LGV11" s="61"/>
      <c r="LGW11" s="61"/>
      <c r="LGX11" s="61"/>
      <c r="LGY11" s="61"/>
      <c r="LGZ11" s="61"/>
      <c r="LHA11" s="61"/>
      <c r="LHB11" s="61"/>
      <c r="LHC11" s="61"/>
      <c r="LHD11" s="61"/>
      <c r="LHE11" s="61"/>
      <c r="LHF11" s="61"/>
      <c r="LHG11" s="61"/>
      <c r="LHH11" s="61"/>
      <c r="LHI11" s="61"/>
      <c r="LHJ11" s="61"/>
      <c r="LHK11" s="61"/>
      <c r="LHL11" s="61"/>
      <c r="LHM11" s="61"/>
      <c r="LHN11" s="61"/>
      <c r="LHO11" s="61"/>
      <c r="LHP11" s="61"/>
      <c r="LHQ11" s="61"/>
      <c r="LHR11" s="61"/>
      <c r="LHS11" s="61"/>
      <c r="LHT11" s="61"/>
      <c r="LHU11" s="61"/>
      <c r="LHV11" s="61"/>
      <c r="LHW11" s="61"/>
      <c r="LHX11" s="61"/>
      <c r="LHY11" s="61"/>
      <c r="LHZ11" s="61"/>
      <c r="LIA11" s="61"/>
      <c r="LIB11" s="61"/>
      <c r="LIC11" s="61"/>
      <c r="LID11" s="61"/>
      <c r="LIE11" s="61"/>
      <c r="LIF11" s="61"/>
      <c r="LIG11" s="61"/>
      <c r="LIH11" s="61"/>
      <c r="LII11" s="61"/>
      <c r="LIJ11" s="61"/>
      <c r="LIK11" s="61"/>
      <c r="LIL11" s="61"/>
      <c r="LIM11" s="61"/>
      <c r="LIN11" s="61"/>
      <c r="LIO11" s="61"/>
      <c r="LIP11" s="61"/>
      <c r="LIQ11" s="61"/>
      <c r="LIR11" s="61"/>
      <c r="LIS11" s="61"/>
      <c r="LIT11" s="61"/>
      <c r="LIU11" s="61"/>
      <c r="LIV11" s="61"/>
      <c r="LIW11" s="61"/>
      <c r="LIX11" s="61"/>
      <c r="LIY11" s="61"/>
      <c r="LIZ11" s="61"/>
      <c r="LJA11" s="61"/>
      <c r="LJB11" s="61"/>
      <c r="LJC11" s="61"/>
      <c r="LJD11" s="61"/>
      <c r="LJE11" s="61"/>
      <c r="LJF11" s="61"/>
      <c r="LJG11" s="61"/>
      <c r="LJH11" s="61"/>
      <c r="LJI11" s="61"/>
      <c r="LJJ11" s="61"/>
      <c r="LJK11" s="61"/>
      <c r="LJL11" s="61"/>
      <c r="LJM11" s="61"/>
      <c r="LJN11" s="61"/>
      <c r="LJO11" s="61"/>
      <c r="LJP11" s="61"/>
      <c r="LJQ11" s="61"/>
      <c r="LJR11" s="61"/>
      <c r="LJS11" s="61"/>
      <c r="LJT11" s="61"/>
      <c r="LJU11" s="61"/>
      <c r="LJV11" s="61"/>
      <c r="LJW11" s="61"/>
      <c r="LJX11" s="61"/>
      <c r="LJY11" s="61"/>
      <c r="LJZ11" s="61"/>
      <c r="LKA11" s="61"/>
      <c r="LKB11" s="61"/>
      <c r="LKC11" s="61"/>
      <c r="LKD11" s="61"/>
      <c r="LKE11" s="61"/>
      <c r="LKF11" s="61"/>
      <c r="LKG11" s="61"/>
      <c r="LKH11" s="61"/>
      <c r="LKI11" s="61"/>
      <c r="LKJ11" s="61"/>
      <c r="LKK11" s="61"/>
      <c r="LKL11" s="61"/>
      <c r="LKM11" s="61"/>
      <c r="LKN11" s="61"/>
      <c r="LKO11" s="61"/>
      <c r="LKP11" s="61"/>
      <c r="LKQ11" s="61"/>
      <c r="LKR11" s="61"/>
      <c r="LKS11" s="61"/>
      <c r="LKT11" s="61"/>
      <c r="LKU11" s="61"/>
      <c r="LKV11" s="61"/>
      <c r="LKW11" s="61"/>
      <c r="LKX11" s="61"/>
      <c r="LKY11" s="61"/>
      <c r="LKZ11" s="61"/>
      <c r="LLA11" s="61"/>
      <c r="LLB11" s="61"/>
      <c r="LLC11" s="61"/>
      <c r="LLD11" s="61"/>
      <c r="LLE11" s="61"/>
      <c r="LLF11" s="61"/>
      <c r="LLG11" s="61"/>
      <c r="LLH11" s="61"/>
      <c r="LLI11" s="61"/>
      <c r="LLJ11" s="61"/>
      <c r="LLK11" s="61"/>
      <c r="LLL11" s="61"/>
      <c r="LLM11" s="61"/>
      <c r="LLN11" s="61"/>
      <c r="LLO11" s="61"/>
      <c r="LLP11" s="61"/>
      <c r="LLQ11" s="61"/>
      <c r="LLR11" s="61"/>
      <c r="LLS11" s="61"/>
      <c r="LLT11" s="61"/>
      <c r="LLU11" s="61"/>
      <c r="LLV11" s="61"/>
      <c r="LLW11" s="61"/>
      <c r="LLX11" s="61"/>
      <c r="LLY11" s="61"/>
      <c r="LLZ11" s="61"/>
      <c r="LMA11" s="61"/>
      <c r="LMB11" s="61"/>
      <c r="LMC11" s="61"/>
      <c r="LMD11" s="61"/>
      <c r="LME11" s="61"/>
      <c r="LMF11" s="61"/>
      <c r="LMG11" s="61"/>
      <c r="LMH11" s="61"/>
      <c r="LMI11" s="61"/>
      <c r="LMJ11" s="61"/>
      <c r="LMK11" s="61"/>
      <c r="LML11" s="61"/>
      <c r="LMM11" s="61"/>
      <c r="LMN11" s="61"/>
      <c r="LMO11" s="61"/>
      <c r="LMP11" s="61"/>
      <c r="LMQ11" s="61"/>
      <c r="LMR11" s="61"/>
      <c r="LMS11" s="61"/>
      <c r="LMT11" s="61"/>
      <c r="LMU11" s="61"/>
      <c r="LMV11" s="61"/>
      <c r="LMW11" s="61"/>
      <c r="LMX11" s="61"/>
      <c r="LMY11" s="61"/>
      <c r="LMZ11" s="61"/>
      <c r="LNA11" s="61"/>
      <c r="LNB11" s="61"/>
      <c r="LNC11" s="61"/>
      <c r="LND11" s="61"/>
      <c r="LNE11" s="61"/>
      <c r="LNF11" s="61"/>
      <c r="LNG11" s="61"/>
      <c r="LNH11" s="61"/>
      <c r="LNI11" s="61"/>
      <c r="LNJ11" s="61"/>
      <c r="LNK11" s="61"/>
      <c r="LNL11" s="61"/>
      <c r="LNM11" s="61"/>
      <c r="LNN11" s="61"/>
      <c r="LNO11" s="61"/>
      <c r="LNP11" s="61"/>
      <c r="LNQ11" s="61"/>
      <c r="LNR11" s="61"/>
      <c r="LNS11" s="61"/>
      <c r="LNT11" s="61"/>
      <c r="LNU11" s="61"/>
      <c r="LNV11" s="61"/>
      <c r="LNW11" s="61"/>
      <c r="LNX11" s="61"/>
      <c r="LNY11" s="61"/>
      <c r="LNZ11" s="61"/>
      <c r="LOA11" s="61"/>
      <c r="LOB11" s="61"/>
      <c r="LOC11" s="61"/>
      <c r="LOD11" s="61"/>
      <c r="LOE11" s="61"/>
      <c r="LOF11" s="61"/>
      <c r="LOG11" s="61"/>
      <c r="LOH11" s="61"/>
      <c r="LOI11" s="61"/>
      <c r="LOJ11" s="61"/>
      <c r="LOK11" s="61"/>
      <c r="LOL11" s="61"/>
      <c r="LOM11" s="61"/>
      <c r="LON11" s="61"/>
      <c r="LOO11" s="61"/>
      <c r="LOP11" s="61"/>
      <c r="LOQ11" s="61"/>
      <c r="LOR11" s="61"/>
      <c r="LOS11" s="61"/>
      <c r="LOT11" s="61"/>
      <c r="LOU11" s="61"/>
      <c r="LOV11" s="61"/>
      <c r="LOW11" s="61"/>
      <c r="LOX11" s="61"/>
      <c r="LOY11" s="61"/>
      <c r="LOZ11" s="61"/>
      <c r="LPA11" s="61"/>
      <c r="LPB11" s="61"/>
      <c r="LPC11" s="61"/>
      <c r="LPD11" s="61"/>
      <c r="LPE11" s="61"/>
      <c r="LPF11" s="61"/>
      <c r="LPG11" s="61"/>
      <c r="LPH11" s="61"/>
      <c r="LPI11" s="61"/>
      <c r="LPJ11" s="61"/>
      <c r="LPK11" s="61"/>
      <c r="LPL11" s="61"/>
      <c r="LPM11" s="61"/>
      <c r="LPN11" s="61"/>
      <c r="LPO11" s="61"/>
      <c r="LPP11" s="61"/>
      <c r="LPQ11" s="61"/>
      <c r="LPR11" s="61"/>
      <c r="LPS11" s="61"/>
      <c r="LPT11" s="61"/>
      <c r="LPU11" s="61"/>
      <c r="LPV11" s="61"/>
      <c r="LPW11" s="61"/>
      <c r="LPX11" s="61"/>
      <c r="LPY11" s="61"/>
      <c r="LPZ11" s="61"/>
      <c r="LQA11" s="61"/>
      <c r="LQB11" s="61"/>
      <c r="LQC11" s="61"/>
      <c r="LQD11" s="61"/>
      <c r="LQE11" s="61"/>
      <c r="LQF11" s="61"/>
      <c r="LQG11" s="61"/>
      <c r="LQH11" s="61"/>
      <c r="LQI11" s="61"/>
      <c r="LQJ11" s="61"/>
      <c r="LQK11" s="61"/>
      <c r="LQL11" s="61"/>
      <c r="LQM11" s="61"/>
      <c r="LQN11" s="61"/>
      <c r="LQO11" s="61"/>
      <c r="LQP11" s="61"/>
      <c r="LQQ11" s="61"/>
      <c r="LQR11" s="61"/>
      <c r="LQS11" s="61"/>
      <c r="LQT11" s="61"/>
      <c r="LQU11" s="61"/>
      <c r="LQV11" s="61"/>
      <c r="LQW11" s="61"/>
      <c r="LQX11" s="61"/>
      <c r="LQY11" s="61"/>
      <c r="LQZ11" s="61"/>
      <c r="LRA11" s="61"/>
      <c r="LRB11" s="61"/>
      <c r="LRC11" s="61"/>
      <c r="LRD11" s="61"/>
      <c r="LRE11" s="61"/>
      <c r="LRF11" s="61"/>
      <c r="LRG11" s="61"/>
      <c r="LRH11" s="61"/>
      <c r="LRI11" s="61"/>
      <c r="LRJ11" s="61"/>
      <c r="LRK11" s="61"/>
      <c r="LRL11" s="61"/>
      <c r="LRM11" s="61"/>
      <c r="LRN11" s="61"/>
      <c r="LRO11" s="61"/>
      <c r="LRP11" s="61"/>
      <c r="LRQ11" s="61"/>
      <c r="LRR11" s="61"/>
      <c r="LRS11" s="61"/>
      <c r="LRT11" s="61"/>
      <c r="LRU11" s="61"/>
      <c r="LRV11" s="61"/>
      <c r="LRW11" s="61"/>
      <c r="LRX11" s="61"/>
      <c r="LRY11" s="61"/>
      <c r="LRZ11" s="61"/>
      <c r="LSA11" s="61"/>
      <c r="LSB11" s="61"/>
      <c r="LSC11" s="61"/>
      <c r="LSD11" s="61"/>
      <c r="LSE11" s="61"/>
      <c r="LSF11" s="61"/>
      <c r="LSG11" s="61"/>
      <c r="LSH11" s="61"/>
      <c r="LSI11" s="61"/>
      <c r="LSJ11" s="61"/>
      <c r="LSK11" s="61"/>
      <c r="LSL11" s="61"/>
      <c r="LSM11" s="61"/>
      <c r="LSN11" s="61"/>
      <c r="LSO11" s="61"/>
      <c r="LSP11" s="61"/>
      <c r="LSQ11" s="61"/>
      <c r="LSR11" s="61"/>
      <c r="LSS11" s="61"/>
      <c r="LST11" s="61"/>
      <c r="LSU11" s="61"/>
      <c r="LSV11" s="61"/>
      <c r="LSW11" s="61"/>
      <c r="LSX11" s="61"/>
      <c r="LSY11" s="61"/>
      <c r="LSZ11" s="61"/>
      <c r="LTA11" s="61"/>
      <c r="LTB11" s="61"/>
      <c r="LTC11" s="61"/>
      <c r="LTD11" s="61"/>
      <c r="LTE11" s="61"/>
      <c r="LTF11" s="61"/>
      <c r="LTG11" s="61"/>
      <c r="LTH11" s="61"/>
      <c r="LTI11" s="61"/>
      <c r="LTJ11" s="61"/>
      <c r="LTK11" s="61"/>
      <c r="LTL11" s="61"/>
      <c r="LTM11" s="61"/>
      <c r="LTN11" s="61"/>
      <c r="LTO11" s="61"/>
      <c r="LTP11" s="61"/>
      <c r="LTQ11" s="61"/>
      <c r="LTR11" s="61"/>
      <c r="LTS11" s="61"/>
      <c r="LTT11" s="61"/>
      <c r="LTU11" s="61"/>
      <c r="LTV11" s="61"/>
      <c r="LTW11" s="61"/>
      <c r="LTX11" s="61"/>
      <c r="LTY11" s="61"/>
      <c r="LTZ11" s="61"/>
      <c r="LUA11" s="61"/>
      <c r="LUB11" s="61"/>
      <c r="LUC11" s="61"/>
      <c r="LUD11" s="61"/>
      <c r="LUE11" s="61"/>
      <c r="LUF11" s="61"/>
      <c r="LUG11" s="61"/>
      <c r="LUH11" s="61"/>
      <c r="LUI11" s="61"/>
      <c r="LUJ11" s="61"/>
      <c r="LUK11" s="61"/>
      <c r="LUL11" s="61"/>
      <c r="LUM11" s="61"/>
      <c r="LUN11" s="61"/>
      <c r="LUO11" s="61"/>
      <c r="LUP11" s="61"/>
      <c r="LUQ11" s="61"/>
      <c r="LUR11" s="61"/>
      <c r="LUS11" s="61"/>
      <c r="LUT11" s="61"/>
      <c r="LUU11" s="61"/>
      <c r="LUV11" s="61"/>
      <c r="LUW11" s="61"/>
      <c r="LUX11" s="61"/>
      <c r="LUY11" s="61"/>
      <c r="LUZ11" s="61"/>
      <c r="LVA11" s="61"/>
      <c r="LVB11" s="61"/>
      <c r="LVC11" s="61"/>
      <c r="LVD11" s="61"/>
      <c r="LVE11" s="61"/>
      <c r="LVF11" s="61"/>
      <c r="LVG11" s="61"/>
      <c r="LVH11" s="61"/>
      <c r="LVI11" s="61"/>
      <c r="LVJ11" s="61"/>
      <c r="LVK11" s="61"/>
      <c r="LVL11" s="61"/>
      <c r="LVM11" s="61"/>
      <c r="LVN11" s="61"/>
      <c r="LVO11" s="61"/>
      <c r="LVP11" s="61"/>
      <c r="LVQ11" s="61"/>
      <c r="LVR11" s="61"/>
      <c r="LVS11" s="61"/>
      <c r="LVT11" s="61"/>
      <c r="LVU11" s="61"/>
      <c r="LVV11" s="61"/>
      <c r="LVW11" s="61"/>
      <c r="LVX11" s="61"/>
      <c r="LVY11" s="61"/>
      <c r="LVZ11" s="61"/>
      <c r="LWA11" s="61"/>
      <c r="LWB11" s="61"/>
      <c r="LWC11" s="61"/>
      <c r="LWD11" s="61"/>
      <c r="LWE11" s="61"/>
      <c r="LWF11" s="61"/>
      <c r="LWG11" s="61"/>
      <c r="LWH11" s="61"/>
      <c r="LWI11" s="61"/>
      <c r="LWJ11" s="61"/>
      <c r="LWK11" s="61"/>
      <c r="LWL11" s="61"/>
      <c r="LWM11" s="61"/>
      <c r="LWN11" s="61"/>
      <c r="LWO11" s="61"/>
      <c r="LWP11" s="61"/>
      <c r="LWQ11" s="61"/>
      <c r="LWR11" s="61"/>
      <c r="LWS11" s="61"/>
      <c r="LWT11" s="61"/>
      <c r="LWU11" s="61"/>
      <c r="LWV11" s="61"/>
      <c r="LWW11" s="61"/>
      <c r="LWX11" s="61"/>
      <c r="LWY11" s="61"/>
      <c r="LWZ11" s="61"/>
      <c r="LXA11" s="61"/>
      <c r="LXB11" s="61"/>
      <c r="LXC11" s="61"/>
      <c r="LXD11" s="61"/>
      <c r="LXE11" s="61"/>
      <c r="LXF11" s="61"/>
      <c r="LXG11" s="61"/>
      <c r="LXH11" s="61"/>
      <c r="LXI11" s="61"/>
      <c r="LXJ11" s="61"/>
      <c r="LXK11" s="61"/>
      <c r="LXL11" s="61"/>
      <c r="LXM11" s="61"/>
      <c r="LXN11" s="61"/>
      <c r="LXO11" s="61"/>
      <c r="LXP11" s="61"/>
      <c r="LXQ11" s="61"/>
      <c r="LXR11" s="61"/>
      <c r="LXS11" s="61"/>
      <c r="LXT11" s="61"/>
      <c r="LXU11" s="61"/>
      <c r="LXV11" s="61"/>
      <c r="LXW11" s="61"/>
      <c r="LXX11" s="61"/>
      <c r="LXY11" s="61"/>
      <c r="LXZ11" s="61"/>
      <c r="LYA11" s="61"/>
      <c r="LYB11" s="61"/>
      <c r="LYC11" s="61"/>
      <c r="LYD11" s="61"/>
      <c r="LYE11" s="61"/>
      <c r="LYF11" s="61"/>
      <c r="LYG11" s="61"/>
      <c r="LYH11" s="61"/>
      <c r="LYI11" s="61"/>
      <c r="LYJ11" s="61"/>
      <c r="LYK11" s="61"/>
      <c r="LYL11" s="61"/>
      <c r="LYM11" s="61"/>
      <c r="LYN11" s="61"/>
      <c r="LYO11" s="61"/>
      <c r="LYP11" s="61"/>
      <c r="LYQ11" s="61"/>
      <c r="LYR11" s="61"/>
      <c r="LYS11" s="61"/>
      <c r="LYT11" s="61"/>
      <c r="LYU11" s="61"/>
      <c r="LYV11" s="61"/>
      <c r="LYW11" s="61"/>
      <c r="LYX11" s="61"/>
      <c r="LYY11" s="61"/>
      <c r="LYZ11" s="61"/>
      <c r="LZA11" s="61"/>
      <c r="LZB11" s="61"/>
      <c r="LZC11" s="61"/>
      <c r="LZD11" s="61"/>
      <c r="LZE11" s="61"/>
      <c r="LZF11" s="61"/>
      <c r="LZG11" s="61"/>
      <c r="LZH11" s="61"/>
      <c r="LZI11" s="61"/>
      <c r="LZJ11" s="61"/>
      <c r="LZK11" s="61"/>
      <c r="LZL11" s="61"/>
      <c r="LZM11" s="61"/>
      <c r="LZN11" s="61"/>
      <c r="LZO11" s="61"/>
      <c r="LZP11" s="61"/>
      <c r="LZQ11" s="61"/>
      <c r="LZR11" s="61"/>
      <c r="LZS11" s="61"/>
      <c r="LZT11" s="61"/>
      <c r="LZU11" s="61"/>
      <c r="LZV11" s="61"/>
      <c r="LZW11" s="61"/>
      <c r="LZX11" s="61"/>
      <c r="LZY11" s="61"/>
      <c r="LZZ11" s="61"/>
      <c r="MAA11" s="61"/>
      <c r="MAB11" s="61"/>
      <c r="MAC11" s="61"/>
      <c r="MAD11" s="61"/>
      <c r="MAE11" s="61"/>
      <c r="MAF11" s="61"/>
      <c r="MAG11" s="61"/>
      <c r="MAH11" s="61"/>
      <c r="MAI11" s="61"/>
      <c r="MAJ11" s="61"/>
      <c r="MAK11" s="61"/>
      <c r="MAL11" s="61"/>
      <c r="MAM11" s="61"/>
      <c r="MAN11" s="61"/>
      <c r="MAO11" s="61"/>
      <c r="MAP11" s="61"/>
      <c r="MAQ11" s="61"/>
      <c r="MAR11" s="61"/>
      <c r="MAS11" s="61"/>
      <c r="MAT11" s="61"/>
      <c r="MAU11" s="61"/>
      <c r="MAV11" s="61"/>
      <c r="MAW11" s="61"/>
      <c r="MAX11" s="61"/>
      <c r="MAY11" s="61"/>
      <c r="MAZ11" s="61"/>
      <c r="MBA11" s="61"/>
      <c r="MBB11" s="61"/>
      <c r="MBC11" s="61"/>
      <c r="MBD11" s="61"/>
      <c r="MBE11" s="61"/>
      <c r="MBF11" s="61"/>
      <c r="MBG11" s="61"/>
      <c r="MBH11" s="61"/>
      <c r="MBI11" s="61"/>
      <c r="MBJ11" s="61"/>
      <c r="MBK11" s="61"/>
      <c r="MBL11" s="61"/>
      <c r="MBM11" s="61"/>
      <c r="MBN11" s="61"/>
      <c r="MBO11" s="61"/>
      <c r="MBP11" s="61"/>
      <c r="MBQ11" s="61"/>
      <c r="MBR11" s="61"/>
      <c r="MBS11" s="61"/>
      <c r="MBT11" s="61"/>
      <c r="MBU11" s="61"/>
      <c r="MBV11" s="61"/>
      <c r="MBW11" s="61"/>
      <c r="MBX11" s="61"/>
      <c r="MBY11" s="61"/>
      <c r="MBZ11" s="61"/>
      <c r="MCA11" s="61"/>
      <c r="MCB11" s="61"/>
      <c r="MCC11" s="61"/>
      <c r="MCD11" s="61"/>
      <c r="MCE11" s="61"/>
      <c r="MCF11" s="61"/>
      <c r="MCG11" s="61"/>
      <c r="MCH11" s="61"/>
      <c r="MCI11" s="61"/>
      <c r="MCJ11" s="61"/>
      <c r="MCK11" s="61"/>
      <c r="MCL11" s="61"/>
      <c r="MCM11" s="61"/>
      <c r="MCN11" s="61"/>
      <c r="MCO11" s="61"/>
      <c r="MCP11" s="61"/>
      <c r="MCQ11" s="61"/>
      <c r="MCR11" s="61"/>
      <c r="MCS11" s="61"/>
      <c r="MCT11" s="61"/>
      <c r="MCU11" s="61"/>
      <c r="MCV11" s="61"/>
      <c r="MCW11" s="61"/>
      <c r="MCX11" s="61"/>
      <c r="MCY11" s="61"/>
      <c r="MCZ11" s="61"/>
      <c r="MDA11" s="61"/>
      <c r="MDB11" s="61"/>
      <c r="MDC11" s="61"/>
      <c r="MDD11" s="61"/>
      <c r="MDE11" s="61"/>
      <c r="MDF11" s="61"/>
      <c r="MDG11" s="61"/>
      <c r="MDH11" s="61"/>
      <c r="MDI11" s="61"/>
      <c r="MDJ11" s="61"/>
      <c r="MDK11" s="61"/>
      <c r="MDL11" s="61"/>
      <c r="MDM11" s="61"/>
      <c r="MDN11" s="61"/>
      <c r="MDO11" s="61"/>
      <c r="MDP11" s="61"/>
      <c r="MDQ11" s="61"/>
      <c r="MDR11" s="61"/>
      <c r="MDS11" s="61"/>
      <c r="MDT11" s="61"/>
      <c r="MDU11" s="61"/>
      <c r="MDV11" s="61"/>
      <c r="MDW11" s="61"/>
      <c r="MDX11" s="61"/>
      <c r="MDY11" s="61"/>
      <c r="MDZ11" s="61"/>
      <c r="MEA11" s="61"/>
      <c r="MEB11" s="61"/>
      <c r="MEC11" s="61"/>
      <c r="MED11" s="61"/>
      <c r="MEE11" s="61"/>
      <c r="MEF11" s="61"/>
      <c r="MEG11" s="61"/>
      <c r="MEH11" s="61"/>
      <c r="MEI11" s="61"/>
      <c r="MEJ11" s="61"/>
      <c r="MEK11" s="61"/>
      <c r="MEL11" s="61"/>
      <c r="MEM11" s="61"/>
      <c r="MEN11" s="61"/>
      <c r="MEO11" s="61"/>
      <c r="MEP11" s="61"/>
      <c r="MEQ11" s="61"/>
      <c r="MER11" s="61"/>
      <c r="MES11" s="61"/>
      <c r="MET11" s="61"/>
      <c r="MEU11" s="61"/>
      <c r="MEV11" s="61"/>
      <c r="MEW11" s="61"/>
      <c r="MEX11" s="61"/>
      <c r="MEY11" s="61"/>
      <c r="MEZ11" s="61"/>
      <c r="MFA11" s="61"/>
      <c r="MFB11" s="61"/>
      <c r="MFC11" s="61"/>
      <c r="MFD11" s="61"/>
      <c r="MFE11" s="61"/>
      <c r="MFF11" s="61"/>
      <c r="MFG11" s="61"/>
      <c r="MFH11" s="61"/>
      <c r="MFI11" s="61"/>
      <c r="MFJ11" s="61"/>
      <c r="MFK11" s="61"/>
      <c r="MFL11" s="61"/>
      <c r="MFM11" s="61"/>
      <c r="MFN11" s="61"/>
      <c r="MFO11" s="61"/>
      <c r="MFP11" s="61"/>
      <c r="MFQ11" s="61"/>
      <c r="MFR11" s="61"/>
      <c r="MFS11" s="61"/>
      <c r="MFT11" s="61"/>
      <c r="MFU11" s="61"/>
      <c r="MFV11" s="61"/>
      <c r="MFW11" s="61"/>
      <c r="MFX11" s="61"/>
      <c r="MFY11" s="61"/>
      <c r="MFZ11" s="61"/>
      <c r="MGA11" s="61"/>
      <c r="MGB11" s="61"/>
      <c r="MGC11" s="61"/>
      <c r="MGD11" s="61"/>
      <c r="MGE11" s="61"/>
      <c r="MGF11" s="61"/>
      <c r="MGG11" s="61"/>
      <c r="MGH11" s="61"/>
      <c r="MGI11" s="61"/>
      <c r="MGJ11" s="61"/>
      <c r="MGK11" s="61"/>
      <c r="MGL11" s="61"/>
      <c r="MGM11" s="61"/>
      <c r="MGN11" s="61"/>
      <c r="MGO11" s="61"/>
      <c r="MGP11" s="61"/>
      <c r="MGQ11" s="61"/>
      <c r="MGR11" s="61"/>
      <c r="MGS11" s="61"/>
      <c r="MGT11" s="61"/>
      <c r="MGU11" s="61"/>
      <c r="MGV11" s="61"/>
      <c r="MGW11" s="61"/>
      <c r="MGX11" s="61"/>
      <c r="MGY11" s="61"/>
      <c r="MGZ11" s="61"/>
      <c r="MHA11" s="61"/>
      <c r="MHB11" s="61"/>
      <c r="MHC11" s="61"/>
      <c r="MHD11" s="61"/>
      <c r="MHE11" s="61"/>
      <c r="MHF11" s="61"/>
      <c r="MHG11" s="61"/>
      <c r="MHH11" s="61"/>
      <c r="MHI11" s="61"/>
      <c r="MHJ11" s="61"/>
      <c r="MHK11" s="61"/>
      <c r="MHL11" s="61"/>
      <c r="MHM11" s="61"/>
      <c r="MHN11" s="61"/>
      <c r="MHO11" s="61"/>
      <c r="MHP11" s="61"/>
      <c r="MHQ11" s="61"/>
      <c r="MHR11" s="61"/>
      <c r="MHS11" s="61"/>
      <c r="MHT11" s="61"/>
      <c r="MHU11" s="61"/>
      <c r="MHV11" s="61"/>
      <c r="MHW11" s="61"/>
      <c r="MHX11" s="61"/>
      <c r="MHY11" s="61"/>
      <c r="MHZ11" s="61"/>
      <c r="MIA11" s="61"/>
      <c r="MIB11" s="61"/>
      <c r="MIC11" s="61"/>
      <c r="MID11" s="61"/>
      <c r="MIE11" s="61"/>
      <c r="MIF11" s="61"/>
      <c r="MIG11" s="61"/>
      <c r="MIH11" s="61"/>
      <c r="MII11" s="61"/>
      <c r="MIJ11" s="61"/>
      <c r="MIK11" s="61"/>
      <c r="MIL11" s="61"/>
      <c r="MIM11" s="61"/>
      <c r="MIN11" s="61"/>
      <c r="MIO11" s="61"/>
      <c r="MIP11" s="61"/>
      <c r="MIQ11" s="61"/>
      <c r="MIR11" s="61"/>
      <c r="MIS11" s="61"/>
      <c r="MIT11" s="61"/>
      <c r="MIU11" s="61"/>
      <c r="MIV11" s="61"/>
      <c r="MIW11" s="61"/>
      <c r="MIX11" s="61"/>
      <c r="MIY11" s="61"/>
      <c r="MIZ11" s="61"/>
      <c r="MJA11" s="61"/>
      <c r="MJB11" s="61"/>
      <c r="MJC11" s="61"/>
      <c r="MJD11" s="61"/>
      <c r="MJE11" s="61"/>
      <c r="MJF11" s="61"/>
      <c r="MJG11" s="61"/>
      <c r="MJH11" s="61"/>
      <c r="MJI11" s="61"/>
      <c r="MJJ11" s="61"/>
      <c r="MJK11" s="61"/>
      <c r="MJL11" s="61"/>
      <c r="MJM11" s="61"/>
      <c r="MJN11" s="61"/>
      <c r="MJO11" s="61"/>
      <c r="MJP11" s="61"/>
      <c r="MJQ11" s="61"/>
      <c r="MJR11" s="61"/>
      <c r="MJS11" s="61"/>
      <c r="MJT11" s="61"/>
      <c r="MJU11" s="61"/>
      <c r="MJV11" s="61"/>
      <c r="MJW11" s="61"/>
      <c r="MJX11" s="61"/>
      <c r="MJY11" s="61"/>
      <c r="MJZ11" s="61"/>
      <c r="MKA11" s="61"/>
      <c r="MKB11" s="61"/>
      <c r="MKC11" s="61"/>
      <c r="MKD11" s="61"/>
      <c r="MKE11" s="61"/>
      <c r="MKF11" s="61"/>
      <c r="MKG11" s="61"/>
      <c r="MKH11" s="61"/>
      <c r="MKI11" s="61"/>
      <c r="MKJ11" s="61"/>
      <c r="MKK11" s="61"/>
      <c r="MKL11" s="61"/>
      <c r="MKM11" s="61"/>
      <c r="MKN11" s="61"/>
      <c r="MKO11" s="61"/>
      <c r="MKP11" s="61"/>
      <c r="MKQ11" s="61"/>
      <c r="MKR11" s="61"/>
      <c r="MKS11" s="61"/>
      <c r="MKT11" s="61"/>
      <c r="MKU11" s="61"/>
      <c r="MKV11" s="61"/>
      <c r="MKW11" s="61"/>
      <c r="MKX11" s="61"/>
      <c r="MKY11" s="61"/>
      <c r="MKZ11" s="61"/>
      <c r="MLA11" s="61"/>
      <c r="MLB11" s="61"/>
      <c r="MLC11" s="61"/>
      <c r="MLD11" s="61"/>
      <c r="MLE11" s="61"/>
      <c r="MLF11" s="61"/>
      <c r="MLG11" s="61"/>
      <c r="MLH11" s="61"/>
      <c r="MLI11" s="61"/>
      <c r="MLJ11" s="61"/>
      <c r="MLK11" s="61"/>
      <c r="MLL11" s="61"/>
      <c r="MLM11" s="61"/>
      <c r="MLN11" s="61"/>
      <c r="MLO11" s="61"/>
      <c r="MLP11" s="61"/>
      <c r="MLQ11" s="61"/>
      <c r="MLR11" s="61"/>
      <c r="MLS11" s="61"/>
      <c r="MLT11" s="61"/>
      <c r="MLU11" s="61"/>
      <c r="MLV11" s="61"/>
      <c r="MLW11" s="61"/>
      <c r="MLX11" s="61"/>
      <c r="MLY11" s="61"/>
      <c r="MLZ11" s="61"/>
      <c r="MMA11" s="61"/>
      <c r="MMB11" s="61"/>
      <c r="MMC11" s="61"/>
      <c r="MMD11" s="61"/>
      <c r="MME11" s="61"/>
      <c r="MMF11" s="61"/>
      <c r="MMG11" s="61"/>
      <c r="MMH11" s="61"/>
      <c r="MMI11" s="61"/>
      <c r="MMJ11" s="61"/>
      <c r="MMK11" s="61"/>
      <c r="MML11" s="61"/>
      <c r="MMM11" s="61"/>
      <c r="MMN11" s="61"/>
      <c r="MMO11" s="61"/>
      <c r="MMP11" s="61"/>
      <c r="MMQ11" s="61"/>
      <c r="MMR11" s="61"/>
      <c r="MMS11" s="61"/>
      <c r="MMT11" s="61"/>
      <c r="MMU11" s="61"/>
      <c r="MMV11" s="61"/>
      <c r="MMW11" s="61"/>
      <c r="MMX11" s="61"/>
      <c r="MMY11" s="61"/>
      <c r="MMZ11" s="61"/>
      <c r="MNA11" s="61"/>
      <c r="MNB11" s="61"/>
      <c r="MNC11" s="61"/>
      <c r="MND11" s="61"/>
      <c r="MNE11" s="61"/>
      <c r="MNF11" s="61"/>
      <c r="MNG11" s="61"/>
      <c r="MNH11" s="61"/>
      <c r="MNI11" s="61"/>
      <c r="MNJ11" s="61"/>
      <c r="MNK11" s="61"/>
      <c r="MNL11" s="61"/>
      <c r="MNM11" s="61"/>
      <c r="MNN11" s="61"/>
      <c r="MNO11" s="61"/>
      <c r="MNP11" s="61"/>
      <c r="MNQ11" s="61"/>
      <c r="MNR11" s="61"/>
      <c r="MNS11" s="61"/>
      <c r="MNT11" s="61"/>
      <c r="MNU11" s="61"/>
      <c r="MNV11" s="61"/>
      <c r="MNW11" s="61"/>
      <c r="MNX11" s="61"/>
      <c r="MNY11" s="61"/>
      <c r="MNZ11" s="61"/>
      <c r="MOA11" s="61"/>
      <c r="MOB11" s="61"/>
      <c r="MOC11" s="61"/>
      <c r="MOD11" s="61"/>
      <c r="MOE11" s="61"/>
      <c r="MOF11" s="61"/>
      <c r="MOG11" s="61"/>
      <c r="MOH11" s="61"/>
      <c r="MOI11" s="61"/>
      <c r="MOJ11" s="61"/>
      <c r="MOK11" s="61"/>
      <c r="MOL11" s="61"/>
      <c r="MOM11" s="61"/>
      <c r="MON11" s="61"/>
      <c r="MOO11" s="61"/>
      <c r="MOP11" s="61"/>
      <c r="MOQ11" s="61"/>
      <c r="MOR11" s="61"/>
      <c r="MOS11" s="61"/>
      <c r="MOT11" s="61"/>
      <c r="MOU11" s="61"/>
      <c r="MOV11" s="61"/>
      <c r="MOW11" s="61"/>
      <c r="MOX11" s="61"/>
      <c r="MOY11" s="61"/>
      <c r="MOZ11" s="61"/>
      <c r="MPA11" s="61"/>
      <c r="MPB11" s="61"/>
      <c r="MPC11" s="61"/>
      <c r="MPD11" s="61"/>
      <c r="MPE11" s="61"/>
      <c r="MPF11" s="61"/>
      <c r="MPG11" s="61"/>
      <c r="MPH11" s="61"/>
      <c r="MPI11" s="61"/>
      <c r="MPJ11" s="61"/>
      <c r="MPK11" s="61"/>
      <c r="MPL11" s="61"/>
      <c r="MPM11" s="61"/>
      <c r="MPN11" s="61"/>
      <c r="MPO11" s="61"/>
      <c r="MPP11" s="61"/>
      <c r="MPQ11" s="61"/>
      <c r="MPR11" s="61"/>
      <c r="MPS11" s="61"/>
      <c r="MPT11" s="61"/>
      <c r="MPU11" s="61"/>
      <c r="MPV11" s="61"/>
      <c r="MPW11" s="61"/>
      <c r="MPX11" s="61"/>
      <c r="MPY11" s="61"/>
      <c r="MPZ11" s="61"/>
      <c r="MQA11" s="61"/>
      <c r="MQB11" s="61"/>
      <c r="MQC11" s="61"/>
      <c r="MQD11" s="61"/>
      <c r="MQE11" s="61"/>
      <c r="MQF11" s="61"/>
      <c r="MQG11" s="61"/>
      <c r="MQH11" s="61"/>
      <c r="MQI11" s="61"/>
      <c r="MQJ11" s="61"/>
      <c r="MQK11" s="61"/>
      <c r="MQL11" s="61"/>
      <c r="MQM11" s="61"/>
      <c r="MQN11" s="61"/>
      <c r="MQO11" s="61"/>
      <c r="MQP11" s="61"/>
      <c r="MQQ11" s="61"/>
      <c r="MQR11" s="61"/>
      <c r="MQS11" s="61"/>
      <c r="MQT11" s="61"/>
      <c r="MQU11" s="61"/>
      <c r="MQV11" s="61"/>
      <c r="MQW11" s="61"/>
      <c r="MQX11" s="61"/>
      <c r="MQY11" s="61"/>
      <c r="MQZ11" s="61"/>
      <c r="MRA11" s="61"/>
      <c r="MRB11" s="61"/>
      <c r="MRC11" s="61"/>
      <c r="MRD11" s="61"/>
      <c r="MRE11" s="61"/>
      <c r="MRF11" s="61"/>
      <c r="MRG11" s="61"/>
      <c r="MRH11" s="61"/>
      <c r="MRI11" s="61"/>
      <c r="MRJ11" s="61"/>
      <c r="MRK11" s="61"/>
      <c r="MRL11" s="61"/>
      <c r="MRM11" s="61"/>
      <c r="MRN11" s="61"/>
      <c r="MRO11" s="61"/>
      <c r="MRP11" s="61"/>
      <c r="MRQ11" s="61"/>
      <c r="MRR11" s="61"/>
      <c r="MRS11" s="61"/>
      <c r="MRT11" s="61"/>
      <c r="MRU11" s="61"/>
      <c r="MRV11" s="61"/>
      <c r="MRW11" s="61"/>
      <c r="MRX11" s="61"/>
      <c r="MRY11" s="61"/>
      <c r="MRZ11" s="61"/>
      <c r="MSA11" s="61"/>
      <c r="MSB11" s="61"/>
      <c r="MSC11" s="61"/>
      <c r="MSD11" s="61"/>
      <c r="MSE11" s="61"/>
      <c r="MSF11" s="61"/>
      <c r="MSG11" s="61"/>
      <c r="MSH11" s="61"/>
      <c r="MSI11" s="61"/>
      <c r="MSJ11" s="61"/>
      <c r="MSK11" s="61"/>
      <c r="MSL11" s="61"/>
      <c r="MSM11" s="61"/>
      <c r="MSN11" s="61"/>
      <c r="MSO11" s="61"/>
      <c r="MSP11" s="61"/>
      <c r="MSQ11" s="61"/>
      <c r="MSR11" s="61"/>
      <c r="MSS11" s="61"/>
      <c r="MST11" s="61"/>
      <c r="MSU11" s="61"/>
      <c r="MSV11" s="61"/>
      <c r="MSW11" s="61"/>
      <c r="MSX11" s="61"/>
      <c r="MSY11" s="61"/>
      <c r="MSZ11" s="61"/>
      <c r="MTA11" s="61"/>
      <c r="MTB11" s="61"/>
      <c r="MTC11" s="61"/>
      <c r="MTD11" s="61"/>
      <c r="MTE11" s="61"/>
      <c r="MTF11" s="61"/>
      <c r="MTG11" s="61"/>
      <c r="MTH11" s="61"/>
      <c r="MTI11" s="61"/>
      <c r="MTJ11" s="61"/>
      <c r="MTK11" s="61"/>
      <c r="MTL11" s="61"/>
      <c r="MTM11" s="61"/>
      <c r="MTN11" s="61"/>
      <c r="MTO11" s="61"/>
      <c r="MTP11" s="61"/>
      <c r="MTQ11" s="61"/>
      <c r="MTR11" s="61"/>
      <c r="MTS11" s="61"/>
      <c r="MTT11" s="61"/>
      <c r="MTU11" s="61"/>
      <c r="MTV11" s="61"/>
      <c r="MTW11" s="61"/>
      <c r="MTX11" s="61"/>
      <c r="MTY11" s="61"/>
      <c r="MTZ11" s="61"/>
      <c r="MUA11" s="61"/>
      <c r="MUB11" s="61"/>
      <c r="MUC11" s="61"/>
      <c r="MUD11" s="61"/>
      <c r="MUE11" s="61"/>
      <c r="MUF11" s="61"/>
      <c r="MUG11" s="61"/>
      <c r="MUH11" s="61"/>
      <c r="MUI11" s="61"/>
      <c r="MUJ11" s="61"/>
      <c r="MUK11" s="61"/>
      <c r="MUL11" s="61"/>
      <c r="MUM11" s="61"/>
      <c r="MUN11" s="61"/>
      <c r="MUO11" s="61"/>
      <c r="MUP11" s="61"/>
      <c r="MUQ11" s="61"/>
      <c r="MUR11" s="61"/>
      <c r="MUS11" s="61"/>
      <c r="MUT11" s="61"/>
      <c r="MUU11" s="61"/>
      <c r="MUV11" s="61"/>
      <c r="MUW11" s="61"/>
      <c r="MUX11" s="61"/>
      <c r="MUY11" s="61"/>
      <c r="MUZ11" s="61"/>
      <c r="MVA11" s="61"/>
      <c r="MVB11" s="61"/>
      <c r="MVC11" s="61"/>
      <c r="MVD11" s="61"/>
      <c r="MVE11" s="61"/>
      <c r="MVF11" s="61"/>
      <c r="MVG11" s="61"/>
      <c r="MVH11" s="61"/>
      <c r="MVI11" s="61"/>
      <c r="MVJ11" s="61"/>
      <c r="MVK11" s="61"/>
      <c r="MVL11" s="61"/>
      <c r="MVM11" s="61"/>
      <c r="MVN11" s="61"/>
      <c r="MVO11" s="61"/>
      <c r="MVP11" s="61"/>
      <c r="MVQ11" s="61"/>
      <c r="MVR11" s="61"/>
      <c r="MVS11" s="61"/>
      <c r="MVT11" s="61"/>
      <c r="MVU11" s="61"/>
      <c r="MVV11" s="61"/>
      <c r="MVW11" s="61"/>
      <c r="MVX11" s="61"/>
      <c r="MVY11" s="61"/>
      <c r="MVZ11" s="61"/>
      <c r="MWA11" s="61"/>
      <c r="MWB11" s="61"/>
      <c r="MWC11" s="61"/>
      <c r="MWD11" s="61"/>
      <c r="MWE11" s="61"/>
      <c r="MWF11" s="61"/>
      <c r="MWG11" s="61"/>
      <c r="MWH11" s="61"/>
      <c r="MWI11" s="61"/>
      <c r="MWJ11" s="61"/>
      <c r="MWK11" s="61"/>
      <c r="MWL11" s="61"/>
      <c r="MWM11" s="61"/>
      <c r="MWN11" s="61"/>
      <c r="MWO11" s="61"/>
      <c r="MWP11" s="61"/>
      <c r="MWQ11" s="61"/>
      <c r="MWR11" s="61"/>
      <c r="MWS11" s="61"/>
      <c r="MWT11" s="61"/>
      <c r="MWU11" s="61"/>
      <c r="MWV11" s="61"/>
      <c r="MWW11" s="61"/>
      <c r="MWX11" s="61"/>
      <c r="MWY11" s="61"/>
      <c r="MWZ11" s="61"/>
      <c r="MXA11" s="61"/>
      <c r="MXB11" s="61"/>
      <c r="MXC11" s="61"/>
      <c r="MXD11" s="61"/>
      <c r="MXE11" s="61"/>
      <c r="MXF11" s="61"/>
      <c r="MXG11" s="61"/>
      <c r="MXH11" s="61"/>
      <c r="MXI11" s="61"/>
      <c r="MXJ11" s="61"/>
      <c r="MXK11" s="61"/>
      <c r="MXL11" s="61"/>
      <c r="MXM11" s="61"/>
      <c r="MXN11" s="61"/>
      <c r="MXO11" s="61"/>
      <c r="MXP11" s="61"/>
      <c r="MXQ11" s="61"/>
      <c r="MXR11" s="61"/>
      <c r="MXS11" s="61"/>
      <c r="MXT11" s="61"/>
      <c r="MXU11" s="61"/>
      <c r="MXV11" s="61"/>
      <c r="MXW11" s="61"/>
      <c r="MXX11" s="61"/>
      <c r="MXY11" s="61"/>
      <c r="MXZ11" s="61"/>
      <c r="MYA11" s="61"/>
      <c r="MYB11" s="61"/>
      <c r="MYC11" s="61"/>
      <c r="MYD11" s="61"/>
      <c r="MYE11" s="61"/>
      <c r="MYF11" s="61"/>
      <c r="MYG11" s="61"/>
      <c r="MYH11" s="61"/>
      <c r="MYI11" s="61"/>
      <c r="MYJ11" s="61"/>
      <c r="MYK11" s="61"/>
      <c r="MYL11" s="61"/>
      <c r="MYM11" s="61"/>
      <c r="MYN11" s="61"/>
      <c r="MYO11" s="61"/>
      <c r="MYP11" s="61"/>
      <c r="MYQ11" s="61"/>
      <c r="MYR11" s="61"/>
      <c r="MYS11" s="61"/>
      <c r="MYT11" s="61"/>
      <c r="MYU11" s="61"/>
      <c r="MYV11" s="61"/>
      <c r="MYW11" s="61"/>
      <c r="MYX11" s="61"/>
      <c r="MYY11" s="61"/>
      <c r="MYZ11" s="61"/>
      <c r="MZA11" s="61"/>
      <c r="MZB11" s="61"/>
      <c r="MZC11" s="61"/>
      <c r="MZD11" s="61"/>
      <c r="MZE11" s="61"/>
      <c r="MZF11" s="61"/>
      <c r="MZG11" s="61"/>
      <c r="MZH11" s="61"/>
      <c r="MZI11" s="61"/>
      <c r="MZJ11" s="61"/>
      <c r="MZK11" s="61"/>
      <c r="MZL11" s="61"/>
      <c r="MZM11" s="61"/>
      <c r="MZN11" s="61"/>
      <c r="MZO11" s="61"/>
      <c r="MZP11" s="61"/>
      <c r="MZQ11" s="61"/>
      <c r="MZR11" s="61"/>
      <c r="MZS11" s="61"/>
      <c r="MZT11" s="61"/>
      <c r="MZU11" s="61"/>
      <c r="MZV11" s="61"/>
      <c r="MZW11" s="61"/>
      <c r="MZX11" s="61"/>
      <c r="MZY11" s="61"/>
      <c r="MZZ11" s="61"/>
      <c r="NAA11" s="61"/>
      <c r="NAB11" s="61"/>
      <c r="NAC11" s="61"/>
      <c r="NAD11" s="61"/>
      <c r="NAE11" s="61"/>
      <c r="NAF11" s="61"/>
      <c r="NAG11" s="61"/>
      <c r="NAH11" s="61"/>
      <c r="NAI11" s="61"/>
      <c r="NAJ11" s="61"/>
      <c r="NAK11" s="61"/>
      <c r="NAL11" s="61"/>
      <c r="NAM11" s="61"/>
      <c r="NAN11" s="61"/>
      <c r="NAO11" s="61"/>
      <c r="NAP11" s="61"/>
      <c r="NAQ11" s="61"/>
      <c r="NAR11" s="61"/>
      <c r="NAS11" s="61"/>
      <c r="NAT11" s="61"/>
      <c r="NAU11" s="61"/>
      <c r="NAV11" s="61"/>
      <c r="NAW11" s="61"/>
      <c r="NAX11" s="61"/>
      <c r="NAY11" s="61"/>
      <c r="NAZ11" s="61"/>
      <c r="NBA11" s="61"/>
      <c r="NBB11" s="61"/>
      <c r="NBC11" s="61"/>
      <c r="NBD11" s="61"/>
      <c r="NBE11" s="61"/>
      <c r="NBF11" s="61"/>
      <c r="NBG11" s="61"/>
      <c r="NBH11" s="61"/>
      <c r="NBI11" s="61"/>
      <c r="NBJ11" s="61"/>
      <c r="NBK11" s="61"/>
      <c r="NBL11" s="61"/>
      <c r="NBM11" s="61"/>
      <c r="NBN11" s="61"/>
      <c r="NBO11" s="61"/>
      <c r="NBP11" s="61"/>
      <c r="NBQ11" s="61"/>
      <c r="NBR11" s="61"/>
      <c r="NBS11" s="61"/>
      <c r="NBT11" s="61"/>
      <c r="NBU11" s="61"/>
      <c r="NBV11" s="61"/>
      <c r="NBW11" s="61"/>
      <c r="NBX11" s="61"/>
      <c r="NBY11" s="61"/>
      <c r="NBZ11" s="61"/>
      <c r="NCA11" s="61"/>
      <c r="NCB11" s="61"/>
      <c r="NCC11" s="61"/>
      <c r="NCD11" s="61"/>
      <c r="NCE11" s="61"/>
      <c r="NCF11" s="61"/>
      <c r="NCG11" s="61"/>
      <c r="NCH11" s="61"/>
      <c r="NCI11" s="61"/>
      <c r="NCJ11" s="61"/>
      <c r="NCK11" s="61"/>
      <c r="NCL11" s="61"/>
      <c r="NCM11" s="61"/>
      <c r="NCN11" s="61"/>
      <c r="NCO11" s="61"/>
      <c r="NCP11" s="61"/>
      <c r="NCQ11" s="61"/>
      <c r="NCR11" s="61"/>
      <c r="NCS11" s="61"/>
      <c r="NCT11" s="61"/>
      <c r="NCU11" s="61"/>
      <c r="NCV11" s="61"/>
      <c r="NCW11" s="61"/>
      <c r="NCX11" s="61"/>
      <c r="NCY11" s="61"/>
      <c r="NCZ11" s="61"/>
      <c r="NDA11" s="61"/>
      <c r="NDB11" s="61"/>
      <c r="NDC11" s="61"/>
      <c r="NDD11" s="61"/>
      <c r="NDE11" s="61"/>
      <c r="NDF11" s="61"/>
      <c r="NDG11" s="61"/>
      <c r="NDH11" s="61"/>
      <c r="NDI11" s="61"/>
      <c r="NDJ11" s="61"/>
      <c r="NDK11" s="61"/>
      <c r="NDL11" s="61"/>
      <c r="NDM11" s="61"/>
      <c r="NDN11" s="61"/>
      <c r="NDO11" s="61"/>
      <c r="NDP11" s="61"/>
      <c r="NDQ11" s="61"/>
      <c r="NDR11" s="61"/>
      <c r="NDS11" s="61"/>
      <c r="NDT11" s="61"/>
      <c r="NDU11" s="61"/>
      <c r="NDV11" s="61"/>
      <c r="NDW11" s="61"/>
      <c r="NDX11" s="61"/>
      <c r="NDY11" s="61"/>
      <c r="NDZ11" s="61"/>
      <c r="NEA11" s="61"/>
      <c r="NEB11" s="61"/>
      <c r="NEC11" s="61"/>
      <c r="NED11" s="61"/>
      <c r="NEE11" s="61"/>
      <c r="NEF11" s="61"/>
      <c r="NEG11" s="61"/>
      <c r="NEH11" s="61"/>
      <c r="NEI11" s="61"/>
      <c r="NEJ11" s="61"/>
      <c r="NEK11" s="61"/>
      <c r="NEL11" s="61"/>
      <c r="NEM11" s="61"/>
      <c r="NEN11" s="61"/>
      <c r="NEO11" s="61"/>
      <c r="NEP11" s="61"/>
      <c r="NEQ11" s="61"/>
      <c r="NER11" s="61"/>
      <c r="NES11" s="61"/>
      <c r="NET11" s="61"/>
      <c r="NEU11" s="61"/>
      <c r="NEV11" s="61"/>
      <c r="NEW11" s="61"/>
      <c r="NEX11" s="61"/>
      <c r="NEY11" s="61"/>
      <c r="NEZ11" s="61"/>
      <c r="NFA11" s="61"/>
      <c r="NFB11" s="61"/>
      <c r="NFC11" s="61"/>
      <c r="NFD11" s="61"/>
      <c r="NFE11" s="61"/>
      <c r="NFF11" s="61"/>
      <c r="NFG11" s="61"/>
      <c r="NFH11" s="61"/>
      <c r="NFI11" s="61"/>
      <c r="NFJ11" s="61"/>
      <c r="NFK11" s="61"/>
      <c r="NFL11" s="61"/>
      <c r="NFM11" s="61"/>
      <c r="NFN11" s="61"/>
      <c r="NFO11" s="61"/>
      <c r="NFP11" s="61"/>
      <c r="NFQ11" s="61"/>
      <c r="NFR11" s="61"/>
      <c r="NFS11" s="61"/>
      <c r="NFT11" s="61"/>
      <c r="NFU11" s="61"/>
      <c r="NFV11" s="61"/>
      <c r="NFW11" s="61"/>
      <c r="NFX11" s="61"/>
      <c r="NFY11" s="61"/>
      <c r="NFZ11" s="61"/>
      <c r="NGA11" s="61"/>
      <c r="NGB11" s="61"/>
      <c r="NGC11" s="61"/>
      <c r="NGD11" s="61"/>
      <c r="NGE11" s="61"/>
      <c r="NGF11" s="61"/>
      <c r="NGG11" s="61"/>
      <c r="NGH11" s="61"/>
      <c r="NGI11" s="61"/>
      <c r="NGJ11" s="61"/>
      <c r="NGK11" s="61"/>
      <c r="NGL11" s="61"/>
      <c r="NGM11" s="61"/>
      <c r="NGN11" s="61"/>
      <c r="NGO11" s="61"/>
      <c r="NGP11" s="61"/>
      <c r="NGQ11" s="61"/>
      <c r="NGR11" s="61"/>
      <c r="NGS11" s="61"/>
      <c r="NGT11" s="61"/>
      <c r="NGU11" s="61"/>
      <c r="NGV11" s="61"/>
      <c r="NGW11" s="61"/>
      <c r="NGX11" s="61"/>
      <c r="NGY11" s="61"/>
      <c r="NGZ11" s="61"/>
      <c r="NHA11" s="61"/>
      <c r="NHB11" s="61"/>
      <c r="NHC11" s="61"/>
      <c r="NHD11" s="61"/>
      <c r="NHE11" s="61"/>
      <c r="NHF11" s="61"/>
      <c r="NHG11" s="61"/>
      <c r="NHH11" s="61"/>
      <c r="NHI11" s="61"/>
      <c r="NHJ11" s="61"/>
      <c r="NHK11" s="61"/>
      <c r="NHL11" s="61"/>
      <c r="NHM11" s="61"/>
      <c r="NHN11" s="61"/>
      <c r="NHO11" s="61"/>
      <c r="NHP11" s="61"/>
      <c r="NHQ11" s="61"/>
      <c r="NHR11" s="61"/>
      <c r="NHS11" s="61"/>
      <c r="NHT11" s="61"/>
      <c r="NHU11" s="61"/>
      <c r="NHV11" s="61"/>
      <c r="NHW11" s="61"/>
      <c r="NHX11" s="61"/>
      <c r="NHY11" s="61"/>
      <c r="NHZ11" s="61"/>
      <c r="NIA11" s="61"/>
      <c r="NIB11" s="61"/>
      <c r="NIC11" s="61"/>
      <c r="NID11" s="61"/>
      <c r="NIE11" s="61"/>
      <c r="NIF11" s="61"/>
      <c r="NIG11" s="61"/>
      <c r="NIH11" s="61"/>
      <c r="NII11" s="61"/>
      <c r="NIJ11" s="61"/>
      <c r="NIK11" s="61"/>
      <c r="NIL11" s="61"/>
      <c r="NIM11" s="61"/>
      <c r="NIN11" s="61"/>
      <c r="NIO11" s="61"/>
      <c r="NIP11" s="61"/>
      <c r="NIQ11" s="61"/>
      <c r="NIR11" s="61"/>
      <c r="NIS11" s="61"/>
      <c r="NIT11" s="61"/>
      <c r="NIU11" s="61"/>
      <c r="NIV11" s="61"/>
      <c r="NIW11" s="61"/>
      <c r="NIX11" s="61"/>
      <c r="NIY11" s="61"/>
      <c r="NIZ11" s="61"/>
      <c r="NJA11" s="61"/>
      <c r="NJB11" s="61"/>
      <c r="NJC11" s="61"/>
      <c r="NJD11" s="61"/>
      <c r="NJE11" s="61"/>
      <c r="NJF11" s="61"/>
      <c r="NJG11" s="61"/>
      <c r="NJH11" s="61"/>
      <c r="NJI11" s="61"/>
      <c r="NJJ11" s="61"/>
      <c r="NJK11" s="61"/>
      <c r="NJL11" s="61"/>
      <c r="NJM11" s="61"/>
      <c r="NJN11" s="61"/>
      <c r="NJO11" s="61"/>
      <c r="NJP11" s="61"/>
      <c r="NJQ11" s="61"/>
      <c r="NJR11" s="61"/>
      <c r="NJS11" s="61"/>
      <c r="NJT11" s="61"/>
      <c r="NJU11" s="61"/>
      <c r="NJV11" s="61"/>
      <c r="NJW11" s="61"/>
      <c r="NJX11" s="61"/>
      <c r="NJY11" s="61"/>
      <c r="NJZ11" s="61"/>
      <c r="NKA11" s="61"/>
      <c r="NKB11" s="61"/>
      <c r="NKC11" s="61"/>
      <c r="NKD11" s="61"/>
      <c r="NKE11" s="61"/>
      <c r="NKF11" s="61"/>
      <c r="NKG11" s="61"/>
      <c r="NKH11" s="61"/>
      <c r="NKI11" s="61"/>
      <c r="NKJ11" s="61"/>
      <c r="NKK11" s="61"/>
      <c r="NKL11" s="61"/>
      <c r="NKM11" s="61"/>
      <c r="NKN11" s="61"/>
      <c r="NKO11" s="61"/>
      <c r="NKP11" s="61"/>
      <c r="NKQ11" s="61"/>
      <c r="NKR11" s="61"/>
      <c r="NKS11" s="61"/>
      <c r="NKT11" s="61"/>
      <c r="NKU11" s="61"/>
      <c r="NKV11" s="61"/>
      <c r="NKW11" s="61"/>
      <c r="NKX11" s="61"/>
      <c r="NKY11" s="61"/>
      <c r="NKZ11" s="61"/>
      <c r="NLA11" s="61"/>
      <c r="NLB11" s="61"/>
      <c r="NLC11" s="61"/>
      <c r="NLD11" s="61"/>
      <c r="NLE11" s="61"/>
      <c r="NLF11" s="61"/>
      <c r="NLG11" s="61"/>
      <c r="NLH11" s="61"/>
      <c r="NLI11" s="61"/>
      <c r="NLJ11" s="61"/>
      <c r="NLK11" s="61"/>
      <c r="NLL11" s="61"/>
      <c r="NLM11" s="61"/>
      <c r="NLN11" s="61"/>
      <c r="NLO11" s="61"/>
      <c r="NLP11" s="61"/>
      <c r="NLQ11" s="61"/>
      <c r="NLR11" s="61"/>
      <c r="NLS11" s="61"/>
      <c r="NLT11" s="61"/>
      <c r="NLU11" s="61"/>
      <c r="NLV11" s="61"/>
      <c r="NLW11" s="61"/>
      <c r="NLX11" s="61"/>
      <c r="NLY11" s="61"/>
      <c r="NLZ11" s="61"/>
      <c r="NMA11" s="61"/>
      <c r="NMB11" s="61"/>
      <c r="NMC11" s="61"/>
      <c r="NMD11" s="61"/>
      <c r="NME11" s="61"/>
      <c r="NMF11" s="61"/>
      <c r="NMG11" s="61"/>
      <c r="NMH11" s="61"/>
      <c r="NMI11" s="61"/>
      <c r="NMJ11" s="61"/>
      <c r="NMK11" s="61"/>
      <c r="NML11" s="61"/>
      <c r="NMM11" s="61"/>
      <c r="NMN11" s="61"/>
      <c r="NMO11" s="61"/>
      <c r="NMP11" s="61"/>
      <c r="NMQ11" s="61"/>
      <c r="NMR11" s="61"/>
      <c r="NMS11" s="61"/>
      <c r="NMT11" s="61"/>
      <c r="NMU11" s="61"/>
      <c r="NMV11" s="61"/>
      <c r="NMW11" s="61"/>
      <c r="NMX11" s="61"/>
      <c r="NMY11" s="61"/>
      <c r="NMZ11" s="61"/>
      <c r="NNA11" s="61"/>
      <c r="NNB11" s="61"/>
      <c r="NNC11" s="61"/>
      <c r="NND11" s="61"/>
      <c r="NNE11" s="61"/>
      <c r="NNF11" s="61"/>
      <c r="NNG11" s="61"/>
      <c r="NNH11" s="61"/>
      <c r="NNI11" s="61"/>
      <c r="NNJ11" s="61"/>
      <c r="NNK11" s="61"/>
      <c r="NNL11" s="61"/>
      <c r="NNM11" s="61"/>
      <c r="NNN11" s="61"/>
      <c r="NNO11" s="61"/>
      <c r="NNP11" s="61"/>
      <c r="NNQ11" s="61"/>
      <c r="NNR11" s="61"/>
      <c r="NNS11" s="61"/>
      <c r="NNT11" s="61"/>
      <c r="NNU11" s="61"/>
      <c r="NNV11" s="61"/>
      <c r="NNW11" s="61"/>
      <c r="NNX11" s="61"/>
      <c r="NNY11" s="61"/>
      <c r="NNZ11" s="61"/>
      <c r="NOA11" s="61"/>
      <c r="NOB11" s="61"/>
      <c r="NOC11" s="61"/>
      <c r="NOD11" s="61"/>
      <c r="NOE11" s="61"/>
      <c r="NOF11" s="61"/>
      <c r="NOG11" s="61"/>
      <c r="NOH11" s="61"/>
      <c r="NOI11" s="61"/>
      <c r="NOJ11" s="61"/>
      <c r="NOK11" s="61"/>
      <c r="NOL11" s="61"/>
      <c r="NOM11" s="61"/>
      <c r="NON11" s="61"/>
      <c r="NOO11" s="61"/>
      <c r="NOP11" s="61"/>
      <c r="NOQ11" s="61"/>
      <c r="NOR11" s="61"/>
      <c r="NOS11" s="61"/>
      <c r="NOT11" s="61"/>
      <c r="NOU11" s="61"/>
      <c r="NOV11" s="61"/>
      <c r="NOW11" s="61"/>
      <c r="NOX11" s="61"/>
      <c r="NOY11" s="61"/>
      <c r="NOZ11" s="61"/>
      <c r="NPA11" s="61"/>
      <c r="NPB11" s="61"/>
      <c r="NPC11" s="61"/>
      <c r="NPD11" s="61"/>
      <c r="NPE11" s="61"/>
      <c r="NPF11" s="61"/>
      <c r="NPG11" s="61"/>
      <c r="NPH11" s="61"/>
      <c r="NPI11" s="61"/>
      <c r="NPJ11" s="61"/>
      <c r="NPK11" s="61"/>
      <c r="NPL11" s="61"/>
      <c r="NPM11" s="61"/>
      <c r="NPN11" s="61"/>
      <c r="NPO11" s="61"/>
      <c r="NPP11" s="61"/>
      <c r="NPQ11" s="61"/>
      <c r="NPR11" s="61"/>
      <c r="NPS11" s="61"/>
      <c r="NPT11" s="61"/>
      <c r="NPU11" s="61"/>
      <c r="NPV11" s="61"/>
      <c r="NPW11" s="61"/>
      <c r="NPX11" s="61"/>
      <c r="NPY11" s="61"/>
      <c r="NPZ11" s="61"/>
      <c r="NQA11" s="61"/>
      <c r="NQB11" s="61"/>
      <c r="NQC11" s="61"/>
      <c r="NQD11" s="61"/>
      <c r="NQE11" s="61"/>
      <c r="NQF11" s="61"/>
      <c r="NQG11" s="61"/>
      <c r="NQH11" s="61"/>
      <c r="NQI11" s="61"/>
      <c r="NQJ11" s="61"/>
      <c r="NQK11" s="61"/>
      <c r="NQL11" s="61"/>
      <c r="NQM11" s="61"/>
      <c r="NQN11" s="61"/>
      <c r="NQO11" s="61"/>
      <c r="NQP11" s="61"/>
      <c r="NQQ11" s="61"/>
      <c r="NQR11" s="61"/>
      <c r="NQS11" s="61"/>
      <c r="NQT11" s="61"/>
      <c r="NQU11" s="61"/>
      <c r="NQV11" s="61"/>
      <c r="NQW11" s="61"/>
      <c r="NQX11" s="61"/>
      <c r="NQY11" s="61"/>
      <c r="NQZ11" s="61"/>
      <c r="NRA11" s="61"/>
      <c r="NRB11" s="61"/>
      <c r="NRC11" s="61"/>
      <c r="NRD11" s="61"/>
      <c r="NRE11" s="61"/>
      <c r="NRF11" s="61"/>
      <c r="NRG11" s="61"/>
      <c r="NRH11" s="61"/>
      <c r="NRI11" s="61"/>
      <c r="NRJ11" s="61"/>
      <c r="NRK11" s="61"/>
      <c r="NRL11" s="61"/>
      <c r="NRM11" s="61"/>
      <c r="NRN11" s="61"/>
      <c r="NRO11" s="61"/>
      <c r="NRP11" s="61"/>
      <c r="NRQ11" s="61"/>
      <c r="NRR11" s="61"/>
      <c r="NRS11" s="61"/>
      <c r="NRT11" s="61"/>
      <c r="NRU11" s="61"/>
      <c r="NRV11" s="61"/>
      <c r="NRW11" s="61"/>
      <c r="NRX11" s="61"/>
      <c r="NRY11" s="61"/>
      <c r="NRZ11" s="61"/>
      <c r="NSA11" s="61"/>
      <c r="NSB11" s="61"/>
      <c r="NSC11" s="61"/>
      <c r="NSD11" s="61"/>
      <c r="NSE11" s="61"/>
      <c r="NSF11" s="61"/>
      <c r="NSG11" s="61"/>
      <c r="NSH11" s="61"/>
      <c r="NSI11" s="61"/>
      <c r="NSJ11" s="61"/>
      <c r="NSK11" s="61"/>
      <c r="NSL11" s="61"/>
      <c r="NSM11" s="61"/>
      <c r="NSN11" s="61"/>
      <c r="NSO11" s="61"/>
      <c r="NSP11" s="61"/>
      <c r="NSQ11" s="61"/>
      <c r="NSR11" s="61"/>
      <c r="NSS11" s="61"/>
      <c r="NST11" s="61"/>
      <c r="NSU11" s="61"/>
      <c r="NSV11" s="61"/>
      <c r="NSW11" s="61"/>
      <c r="NSX11" s="61"/>
      <c r="NSY11" s="61"/>
      <c r="NSZ11" s="61"/>
      <c r="NTA11" s="61"/>
      <c r="NTB11" s="61"/>
      <c r="NTC11" s="61"/>
      <c r="NTD11" s="61"/>
      <c r="NTE11" s="61"/>
      <c r="NTF11" s="61"/>
      <c r="NTG11" s="61"/>
      <c r="NTH11" s="61"/>
      <c r="NTI11" s="61"/>
      <c r="NTJ11" s="61"/>
      <c r="NTK11" s="61"/>
      <c r="NTL11" s="61"/>
      <c r="NTM11" s="61"/>
      <c r="NTN11" s="61"/>
      <c r="NTO11" s="61"/>
      <c r="NTP11" s="61"/>
      <c r="NTQ11" s="61"/>
      <c r="NTR11" s="61"/>
      <c r="NTS11" s="61"/>
      <c r="NTT11" s="61"/>
      <c r="NTU11" s="61"/>
      <c r="NTV11" s="61"/>
      <c r="NTW11" s="61"/>
      <c r="NTX11" s="61"/>
      <c r="NTY11" s="61"/>
      <c r="NTZ11" s="61"/>
      <c r="NUA11" s="61"/>
      <c r="NUB11" s="61"/>
      <c r="NUC11" s="61"/>
      <c r="NUD11" s="61"/>
      <c r="NUE11" s="61"/>
      <c r="NUF11" s="61"/>
      <c r="NUG11" s="61"/>
      <c r="NUH11" s="61"/>
      <c r="NUI11" s="61"/>
      <c r="NUJ11" s="61"/>
      <c r="NUK11" s="61"/>
      <c r="NUL11" s="61"/>
      <c r="NUM11" s="61"/>
      <c r="NUN11" s="61"/>
      <c r="NUO11" s="61"/>
      <c r="NUP11" s="61"/>
      <c r="NUQ11" s="61"/>
      <c r="NUR11" s="61"/>
      <c r="NUS11" s="61"/>
      <c r="NUT11" s="61"/>
      <c r="NUU11" s="61"/>
      <c r="NUV11" s="61"/>
      <c r="NUW11" s="61"/>
      <c r="NUX11" s="61"/>
      <c r="NUY11" s="61"/>
      <c r="NUZ11" s="61"/>
      <c r="NVA11" s="61"/>
      <c r="NVB11" s="61"/>
      <c r="NVC11" s="61"/>
      <c r="NVD11" s="61"/>
      <c r="NVE11" s="61"/>
      <c r="NVF11" s="61"/>
      <c r="NVG11" s="61"/>
      <c r="NVH11" s="61"/>
      <c r="NVI11" s="61"/>
      <c r="NVJ11" s="61"/>
      <c r="NVK11" s="61"/>
      <c r="NVL11" s="61"/>
      <c r="NVM11" s="61"/>
      <c r="NVN11" s="61"/>
      <c r="NVO11" s="61"/>
      <c r="NVP11" s="61"/>
      <c r="NVQ11" s="61"/>
      <c r="NVR11" s="61"/>
      <c r="NVS11" s="61"/>
      <c r="NVT11" s="61"/>
      <c r="NVU11" s="61"/>
      <c r="NVV11" s="61"/>
      <c r="NVW11" s="61"/>
      <c r="NVX11" s="61"/>
      <c r="NVY11" s="61"/>
      <c r="NVZ11" s="61"/>
      <c r="NWA11" s="61"/>
      <c r="NWB11" s="61"/>
      <c r="NWC11" s="61"/>
      <c r="NWD11" s="61"/>
      <c r="NWE11" s="61"/>
      <c r="NWF11" s="61"/>
      <c r="NWG11" s="61"/>
      <c r="NWH11" s="61"/>
      <c r="NWI11" s="61"/>
      <c r="NWJ11" s="61"/>
      <c r="NWK11" s="61"/>
      <c r="NWL11" s="61"/>
      <c r="NWM11" s="61"/>
      <c r="NWN11" s="61"/>
      <c r="NWO11" s="61"/>
      <c r="NWP11" s="61"/>
      <c r="NWQ11" s="61"/>
      <c r="NWR11" s="61"/>
      <c r="NWS11" s="61"/>
      <c r="NWT11" s="61"/>
      <c r="NWU11" s="61"/>
      <c r="NWV11" s="61"/>
      <c r="NWW11" s="61"/>
      <c r="NWX11" s="61"/>
      <c r="NWY11" s="61"/>
      <c r="NWZ11" s="61"/>
      <c r="NXA11" s="61"/>
      <c r="NXB11" s="61"/>
      <c r="NXC11" s="61"/>
      <c r="NXD11" s="61"/>
      <c r="NXE11" s="61"/>
      <c r="NXF11" s="61"/>
      <c r="NXG11" s="61"/>
      <c r="NXH11" s="61"/>
      <c r="NXI11" s="61"/>
      <c r="NXJ11" s="61"/>
      <c r="NXK11" s="61"/>
      <c r="NXL11" s="61"/>
      <c r="NXM11" s="61"/>
      <c r="NXN11" s="61"/>
      <c r="NXO11" s="61"/>
      <c r="NXP11" s="61"/>
      <c r="NXQ11" s="61"/>
      <c r="NXR11" s="61"/>
      <c r="NXS11" s="61"/>
      <c r="NXT11" s="61"/>
      <c r="NXU11" s="61"/>
      <c r="NXV11" s="61"/>
      <c r="NXW11" s="61"/>
      <c r="NXX11" s="61"/>
      <c r="NXY11" s="61"/>
      <c r="NXZ11" s="61"/>
      <c r="NYA11" s="61"/>
      <c r="NYB11" s="61"/>
      <c r="NYC11" s="61"/>
      <c r="NYD11" s="61"/>
      <c r="NYE11" s="61"/>
      <c r="NYF11" s="61"/>
      <c r="NYG11" s="61"/>
      <c r="NYH11" s="61"/>
      <c r="NYI11" s="61"/>
      <c r="NYJ11" s="61"/>
      <c r="NYK11" s="61"/>
      <c r="NYL11" s="61"/>
      <c r="NYM11" s="61"/>
      <c r="NYN11" s="61"/>
      <c r="NYO11" s="61"/>
      <c r="NYP11" s="61"/>
      <c r="NYQ11" s="61"/>
      <c r="NYR11" s="61"/>
      <c r="NYS11" s="61"/>
      <c r="NYT11" s="61"/>
      <c r="NYU11" s="61"/>
      <c r="NYV11" s="61"/>
      <c r="NYW11" s="61"/>
      <c r="NYX11" s="61"/>
      <c r="NYY11" s="61"/>
      <c r="NYZ11" s="61"/>
      <c r="NZA11" s="61"/>
      <c r="NZB11" s="61"/>
      <c r="NZC11" s="61"/>
      <c r="NZD11" s="61"/>
      <c r="NZE11" s="61"/>
      <c r="NZF11" s="61"/>
      <c r="NZG11" s="61"/>
      <c r="NZH11" s="61"/>
      <c r="NZI11" s="61"/>
      <c r="NZJ11" s="61"/>
      <c r="NZK11" s="61"/>
      <c r="NZL11" s="61"/>
      <c r="NZM11" s="61"/>
      <c r="NZN11" s="61"/>
      <c r="NZO11" s="61"/>
      <c r="NZP11" s="61"/>
      <c r="NZQ11" s="61"/>
      <c r="NZR11" s="61"/>
      <c r="NZS11" s="61"/>
      <c r="NZT11" s="61"/>
      <c r="NZU11" s="61"/>
      <c r="NZV11" s="61"/>
      <c r="NZW11" s="61"/>
      <c r="NZX11" s="61"/>
      <c r="NZY11" s="61"/>
      <c r="NZZ11" s="61"/>
      <c r="OAA11" s="61"/>
      <c r="OAB11" s="61"/>
      <c r="OAC11" s="61"/>
      <c r="OAD11" s="61"/>
      <c r="OAE11" s="61"/>
      <c r="OAF11" s="61"/>
      <c r="OAG11" s="61"/>
      <c r="OAH11" s="61"/>
      <c r="OAI11" s="61"/>
      <c r="OAJ11" s="61"/>
      <c r="OAK11" s="61"/>
      <c r="OAL11" s="61"/>
      <c r="OAM11" s="61"/>
      <c r="OAN11" s="61"/>
      <c r="OAO11" s="61"/>
      <c r="OAP11" s="61"/>
      <c r="OAQ11" s="61"/>
      <c r="OAR11" s="61"/>
      <c r="OAS11" s="61"/>
      <c r="OAT11" s="61"/>
      <c r="OAU11" s="61"/>
      <c r="OAV11" s="61"/>
      <c r="OAW11" s="61"/>
      <c r="OAX11" s="61"/>
      <c r="OAY11" s="61"/>
      <c r="OAZ11" s="61"/>
      <c r="OBA11" s="61"/>
      <c r="OBB11" s="61"/>
      <c r="OBC11" s="61"/>
      <c r="OBD11" s="61"/>
      <c r="OBE11" s="61"/>
      <c r="OBF11" s="61"/>
      <c r="OBG11" s="61"/>
      <c r="OBH11" s="61"/>
      <c r="OBI11" s="61"/>
      <c r="OBJ11" s="61"/>
      <c r="OBK11" s="61"/>
      <c r="OBL11" s="61"/>
      <c r="OBM11" s="61"/>
      <c r="OBN11" s="61"/>
      <c r="OBO11" s="61"/>
      <c r="OBP11" s="61"/>
      <c r="OBQ11" s="61"/>
      <c r="OBR11" s="61"/>
      <c r="OBS11" s="61"/>
      <c r="OBT11" s="61"/>
      <c r="OBU11" s="61"/>
      <c r="OBV11" s="61"/>
      <c r="OBW11" s="61"/>
      <c r="OBX11" s="61"/>
      <c r="OBY11" s="61"/>
      <c r="OBZ11" s="61"/>
      <c r="OCA11" s="61"/>
      <c r="OCB11" s="61"/>
      <c r="OCC11" s="61"/>
      <c r="OCD11" s="61"/>
      <c r="OCE11" s="61"/>
      <c r="OCF11" s="61"/>
      <c r="OCG11" s="61"/>
      <c r="OCH11" s="61"/>
      <c r="OCI11" s="61"/>
      <c r="OCJ11" s="61"/>
      <c r="OCK11" s="61"/>
      <c r="OCL11" s="61"/>
      <c r="OCM11" s="61"/>
      <c r="OCN11" s="61"/>
      <c r="OCO11" s="61"/>
      <c r="OCP11" s="61"/>
      <c r="OCQ11" s="61"/>
      <c r="OCR11" s="61"/>
      <c r="OCS11" s="61"/>
      <c r="OCT11" s="61"/>
      <c r="OCU11" s="61"/>
      <c r="OCV11" s="61"/>
      <c r="OCW11" s="61"/>
      <c r="OCX11" s="61"/>
      <c r="OCY11" s="61"/>
      <c r="OCZ11" s="61"/>
      <c r="ODA11" s="61"/>
      <c r="ODB11" s="61"/>
      <c r="ODC11" s="61"/>
      <c r="ODD11" s="61"/>
      <c r="ODE11" s="61"/>
      <c r="ODF11" s="61"/>
      <c r="ODG11" s="61"/>
      <c r="ODH11" s="61"/>
      <c r="ODI11" s="61"/>
      <c r="ODJ11" s="61"/>
      <c r="ODK11" s="61"/>
      <c r="ODL11" s="61"/>
      <c r="ODM11" s="61"/>
      <c r="ODN11" s="61"/>
      <c r="ODO11" s="61"/>
      <c r="ODP11" s="61"/>
      <c r="ODQ11" s="61"/>
      <c r="ODR11" s="61"/>
      <c r="ODS11" s="61"/>
      <c r="ODT11" s="61"/>
      <c r="ODU11" s="61"/>
      <c r="ODV11" s="61"/>
      <c r="ODW11" s="61"/>
      <c r="ODX11" s="61"/>
      <c r="ODY11" s="61"/>
      <c r="ODZ11" s="61"/>
      <c r="OEA11" s="61"/>
      <c r="OEB11" s="61"/>
      <c r="OEC11" s="61"/>
      <c r="OED11" s="61"/>
      <c r="OEE11" s="61"/>
      <c r="OEF11" s="61"/>
      <c r="OEG11" s="61"/>
      <c r="OEH11" s="61"/>
      <c r="OEI11" s="61"/>
      <c r="OEJ11" s="61"/>
      <c r="OEK11" s="61"/>
      <c r="OEL11" s="61"/>
      <c r="OEM11" s="61"/>
      <c r="OEN11" s="61"/>
      <c r="OEO11" s="61"/>
      <c r="OEP11" s="61"/>
      <c r="OEQ11" s="61"/>
      <c r="OER11" s="61"/>
      <c r="OES11" s="61"/>
      <c r="OET11" s="61"/>
      <c r="OEU11" s="61"/>
      <c r="OEV11" s="61"/>
      <c r="OEW11" s="61"/>
      <c r="OEX11" s="61"/>
      <c r="OEY11" s="61"/>
      <c r="OEZ11" s="61"/>
      <c r="OFA11" s="61"/>
      <c r="OFB11" s="61"/>
      <c r="OFC11" s="61"/>
      <c r="OFD11" s="61"/>
      <c r="OFE11" s="61"/>
      <c r="OFF11" s="61"/>
      <c r="OFG11" s="61"/>
      <c r="OFH11" s="61"/>
      <c r="OFI11" s="61"/>
      <c r="OFJ11" s="61"/>
      <c r="OFK11" s="61"/>
      <c r="OFL11" s="61"/>
      <c r="OFM11" s="61"/>
      <c r="OFN11" s="61"/>
      <c r="OFO11" s="61"/>
      <c r="OFP11" s="61"/>
      <c r="OFQ11" s="61"/>
      <c r="OFR11" s="61"/>
      <c r="OFS11" s="61"/>
      <c r="OFT11" s="61"/>
      <c r="OFU11" s="61"/>
      <c r="OFV11" s="61"/>
      <c r="OFW11" s="61"/>
      <c r="OFX11" s="61"/>
      <c r="OFY11" s="61"/>
      <c r="OFZ11" s="61"/>
      <c r="OGA11" s="61"/>
      <c r="OGB11" s="61"/>
      <c r="OGC11" s="61"/>
      <c r="OGD11" s="61"/>
      <c r="OGE11" s="61"/>
      <c r="OGF11" s="61"/>
      <c r="OGG11" s="61"/>
      <c r="OGH11" s="61"/>
      <c r="OGI11" s="61"/>
      <c r="OGJ11" s="61"/>
      <c r="OGK11" s="61"/>
      <c r="OGL11" s="61"/>
      <c r="OGM11" s="61"/>
      <c r="OGN11" s="61"/>
      <c r="OGO11" s="61"/>
      <c r="OGP11" s="61"/>
      <c r="OGQ11" s="61"/>
      <c r="OGR11" s="61"/>
      <c r="OGS11" s="61"/>
      <c r="OGT11" s="61"/>
      <c r="OGU11" s="61"/>
      <c r="OGV11" s="61"/>
      <c r="OGW11" s="61"/>
      <c r="OGX11" s="61"/>
      <c r="OGY11" s="61"/>
      <c r="OGZ11" s="61"/>
      <c r="OHA11" s="61"/>
      <c r="OHB11" s="61"/>
      <c r="OHC11" s="61"/>
      <c r="OHD11" s="61"/>
      <c r="OHE11" s="61"/>
      <c r="OHF11" s="61"/>
      <c r="OHG11" s="61"/>
      <c r="OHH11" s="61"/>
      <c r="OHI11" s="61"/>
      <c r="OHJ11" s="61"/>
      <c r="OHK11" s="61"/>
      <c r="OHL11" s="61"/>
      <c r="OHM11" s="61"/>
      <c r="OHN11" s="61"/>
      <c r="OHO11" s="61"/>
      <c r="OHP11" s="61"/>
      <c r="OHQ11" s="61"/>
      <c r="OHR11" s="61"/>
      <c r="OHS11" s="61"/>
      <c r="OHT11" s="61"/>
      <c r="OHU11" s="61"/>
      <c r="OHV11" s="61"/>
      <c r="OHW11" s="61"/>
      <c r="OHX11" s="61"/>
      <c r="OHY11" s="61"/>
      <c r="OHZ11" s="61"/>
      <c r="OIA11" s="61"/>
      <c r="OIB11" s="61"/>
      <c r="OIC11" s="61"/>
      <c r="OID11" s="61"/>
      <c r="OIE11" s="61"/>
      <c r="OIF11" s="61"/>
      <c r="OIG11" s="61"/>
      <c r="OIH11" s="61"/>
      <c r="OII11" s="61"/>
      <c r="OIJ11" s="61"/>
      <c r="OIK11" s="61"/>
      <c r="OIL11" s="61"/>
      <c r="OIM11" s="61"/>
      <c r="OIN11" s="61"/>
      <c r="OIO11" s="61"/>
      <c r="OIP11" s="61"/>
      <c r="OIQ11" s="61"/>
      <c r="OIR11" s="61"/>
      <c r="OIS11" s="61"/>
      <c r="OIT11" s="61"/>
      <c r="OIU11" s="61"/>
      <c r="OIV11" s="61"/>
      <c r="OIW11" s="61"/>
      <c r="OIX11" s="61"/>
      <c r="OIY11" s="61"/>
      <c r="OIZ11" s="61"/>
      <c r="OJA11" s="61"/>
      <c r="OJB11" s="61"/>
      <c r="OJC11" s="61"/>
      <c r="OJD11" s="61"/>
      <c r="OJE11" s="61"/>
      <c r="OJF11" s="61"/>
      <c r="OJG11" s="61"/>
      <c r="OJH11" s="61"/>
      <c r="OJI11" s="61"/>
      <c r="OJJ11" s="61"/>
      <c r="OJK11" s="61"/>
      <c r="OJL11" s="61"/>
      <c r="OJM11" s="61"/>
      <c r="OJN11" s="61"/>
      <c r="OJO11" s="61"/>
      <c r="OJP11" s="61"/>
      <c r="OJQ11" s="61"/>
      <c r="OJR11" s="61"/>
      <c r="OJS11" s="61"/>
      <c r="OJT11" s="61"/>
      <c r="OJU11" s="61"/>
      <c r="OJV11" s="61"/>
      <c r="OJW11" s="61"/>
      <c r="OJX11" s="61"/>
      <c r="OJY11" s="61"/>
      <c r="OJZ11" s="61"/>
      <c r="OKA11" s="61"/>
      <c r="OKB11" s="61"/>
      <c r="OKC11" s="61"/>
      <c r="OKD11" s="61"/>
      <c r="OKE11" s="61"/>
      <c r="OKF11" s="61"/>
      <c r="OKG11" s="61"/>
      <c r="OKH11" s="61"/>
      <c r="OKI11" s="61"/>
      <c r="OKJ11" s="61"/>
      <c r="OKK11" s="61"/>
      <c r="OKL11" s="61"/>
      <c r="OKM11" s="61"/>
      <c r="OKN11" s="61"/>
      <c r="OKO11" s="61"/>
      <c r="OKP11" s="61"/>
      <c r="OKQ11" s="61"/>
      <c r="OKR11" s="61"/>
      <c r="OKS11" s="61"/>
      <c r="OKT11" s="61"/>
      <c r="OKU11" s="61"/>
      <c r="OKV11" s="61"/>
      <c r="OKW11" s="61"/>
      <c r="OKX11" s="61"/>
      <c r="OKY11" s="61"/>
      <c r="OKZ11" s="61"/>
      <c r="OLA11" s="61"/>
      <c r="OLB11" s="61"/>
      <c r="OLC11" s="61"/>
      <c r="OLD11" s="61"/>
      <c r="OLE11" s="61"/>
      <c r="OLF11" s="61"/>
      <c r="OLG11" s="61"/>
      <c r="OLH11" s="61"/>
      <c r="OLI11" s="61"/>
      <c r="OLJ11" s="61"/>
      <c r="OLK11" s="61"/>
      <c r="OLL11" s="61"/>
      <c r="OLM11" s="61"/>
      <c r="OLN11" s="61"/>
      <c r="OLO11" s="61"/>
      <c r="OLP11" s="61"/>
      <c r="OLQ11" s="61"/>
      <c r="OLR11" s="61"/>
      <c r="OLS11" s="61"/>
      <c r="OLT11" s="61"/>
      <c r="OLU11" s="61"/>
      <c r="OLV11" s="61"/>
      <c r="OLW11" s="61"/>
      <c r="OLX11" s="61"/>
      <c r="OLY11" s="61"/>
      <c r="OLZ11" s="61"/>
      <c r="OMA11" s="61"/>
      <c r="OMB11" s="61"/>
      <c r="OMC11" s="61"/>
      <c r="OMD11" s="61"/>
      <c r="OME11" s="61"/>
      <c r="OMF11" s="61"/>
      <c r="OMG11" s="61"/>
      <c r="OMH11" s="61"/>
      <c r="OMI11" s="61"/>
      <c r="OMJ11" s="61"/>
      <c r="OMK11" s="61"/>
      <c r="OML11" s="61"/>
      <c r="OMM11" s="61"/>
      <c r="OMN11" s="61"/>
      <c r="OMO11" s="61"/>
      <c r="OMP11" s="61"/>
      <c r="OMQ11" s="61"/>
      <c r="OMR11" s="61"/>
      <c r="OMS11" s="61"/>
      <c r="OMT11" s="61"/>
      <c r="OMU11" s="61"/>
      <c r="OMV11" s="61"/>
      <c r="OMW11" s="61"/>
      <c r="OMX11" s="61"/>
      <c r="OMY11" s="61"/>
      <c r="OMZ11" s="61"/>
      <c r="ONA11" s="61"/>
      <c r="ONB11" s="61"/>
      <c r="ONC11" s="61"/>
      <c r="OND11" s="61"/>
      <c r="ONE11" s="61"/>
      <c r="ONF11" s="61"/>
      <c r="ONG11" s="61"/>
      <c r="ONH11" s="61"/>
      <c r="ONI11" s="61"/>
      <c r="ONJ11" s="61"/>
      <c r="ONK11" s="61"/>
      <c r="ONL11" s="61"/>
      <c r="ONM11" s="61"/>
      <c r="ONN11" s="61"/>
      <c r="ONO11" s="61"/>
      <c r="ONP11" s="61"/>
      <c r="ONQ11" s="61"/>
      <c r="ONR11" s="61"/>
      <c r="ONS11" s="61"/>
      <c r="ONT11" s="61"/>
      <c r="ONU11" s="61"/>
      <c r="ONV11" s="61"/>
      <c r="ONW11" s="61"/>
      <c r="ONX11" s="61"/>
      <c r="ONY11" s="61"/>
      <c r="ONZ11" s="61"/>
      <c r="OOA11" s="61"/>
      <c r="OOB11" s="61"/>
      <c r="OOC11" s="61"/>
      <c r="OOD11" s="61"/>
      <c r="OOE11" s="61"/>
      <c r="OOF11" s="61"/>
      <c r="OOG11" s="61"/>
      <c r="OOH11" s="61"/>
      <c r="OOI11" s="61"/>
      <c r="OOJ11" s="61"/>
      <c r="OOK11" s="61"/>
      <c r="OOL11" s="61"/>
      <c r="OOM11" s="61"/>
      <c r="OON11" s="61"/>
      <c r="OOO11" s="61"/>
      <c r="OOP11" s="61"/>
      <c r="OOQ11" s="61"/>
      <c r="OOR11" s="61"/>
      <c r="OOS11" s="61"/>
      <c r="OOT11" s="61"/>
      <c r="OOU11" s="61"/>
      <c r="OOV11" s="61"/>
      <c r="OOW11" s="61"/>
      <c r="OOX11" s="61"/>
      <c r="OOY11" s="61"/>
      <c r="OOZ11" s="61"/>
      <c r="OPA11" s="61"/>
      <c r="OPB11" s="61"/>
      <c r="OPC11" s="61"/>
      <c r="OPD11" s="61"/>
      <c r="OPE11" s="61"/>
      <c r="OPF11" s="61"/>
      <c r="OPG11" s="61"/>
      <c r="OPH11" s="61"/>
      <c r="OPI11" s="61"/>
      <c r="OPJ11" s="61"/>
      <c r="OPK11" s="61"/>
      <c r="OPL11" s="61"/>
      <c r="OPM11" s="61"/>
      <c r="OPN11" s="61"/>
      <c r="OPO11" s="61"/>
      <c r="OPP11" s="61"/>
      <c r="OPQ11" s="61"/>
      <c r="OPR11" s="61"/>
      <c r="OPS11" s="61"/>
      <c r="OPT11" s="61"/>
      <c r="OPU11" s="61"/>
      <c r="OPV11" s="61"/>
      <c r="OPW11" s="61"/>
      <c r="OPX11" s="61"/>
      <c r="OPY11" s="61"/>
      <c r="OPZ11" s="61"/>
      <c r="OQA11" s="61"/>
      <c r="OQB11" s="61"/>
      <c r="OQC11" s="61"/>
      <c r="OQD11" s="61"/>
      <c r="OQE11" s="61"/>
      <c r="OQF11" s="61"/>
      <c r="OQG11" s="61"/>
      <c r="OQH11" s="61"/>
      <c r="OQI11" s="61"/>
      <c r="OQJ11" s="61"/>
      <c r="OQK11" s="61"/>
      <c r="OQL11" s="61"/>
      <c r="OQM11" s="61"/>
      <c r="OQN11" s="61"/>
      <c r="OQO11" s="61"/>
      <c r="OQP11" s="61"/>
      <c r="OQQ11" s="61"/>
      <c r="OQR11" s="61"/>
      <c r="OQS11" s="61"/>
      <c r="OQT11" s="61"/>
      <c r="OQU11" s="61"/>
      <c r="OQV11" s="61"/>
      <c r="OQW11" s="61"/>
      <c r="OQX11" s="61"/>
      <c r="OQY11" s="61"/>
      <c r="OQZ11" s="61"/>
      <c r="ORA11" s="61"/>
      <c r="ORB11" s="61"/>
      <c r="ORC11" s="61"/>
      <c r="ORD11" s="61"/>
      <c r="ORE11" s="61"/>
      <c r="ORF11" s="61"/>
      <c r="ORG11" s="61"/>
      <c r="ORH11" s="61"/>
      <c r="ORI11" s="61"/>
      <c r="ORJ11" s="61"/>
      <c r="ORK11" s="61"/>
      <c r="ORL11" s="61"/>
      <c r="ORM11" s="61"/>
      <c r="ORN11" s="61"/>
      <c r="ORO11" s="61"/>
      <c r="ORP11" s="61"/>
      <c r="ORQ11" s="61"/>
      <c r="ORR11" s="61"/>
      <c r="ORS11" s="61"/>
      <c r="ORT11" s="61"/>
      <c r="ORU11" s="61"/>
      <c r="ORV11" s="61"/>
      <c r="ORW11" s="61"/>
      <c r="ORX11" s="61"/>
      <c r="ORY11" s="61"/>
      <c r="ORZ11" s="61"/>
      <c r="OSA11" s="61"/>
      <c r="OSB11" s="61"/>
      <c r="OSC11" s="61"/>
      <c r="OSD11" s="61"/>
      <c r="OSE11" s="61"/>
      <c r="OSF11" s="61"/>
      <c r="OSG11" s="61"/>
      <c r="OSH11" s="61"/>
      <c r="OSI11" s="61"/>
      <c r="OSJ11" s="61"/>
      <c r="OSK11" s="61"/>
      <c r="OSL11" s="61"/>
      <c r="OSM11" s="61"/>
      <c r="OSN11" s="61"/>
      <c r="OSO11" s="61"/>
      <c r="OSP11" s="61"/>
      <c r="OSQ11" s="61"/>
      <c r="OSR11" s="61"/>
      <c r="OSS11" s="61"/>
      <c r="OST11" s="61"/>
      <c r="OSU11" s="61"/>
      <c r="OSV11" s="61"/>
      <c r="OSW11" s="61"/>
      <c r="OSX11" s="61"/>
      <c r="OSY11" s="61"/>
      <c r="OSZ11" s="61"/>
      <c r="OTA11" s="61"/>
      <c r="OTB11" s="61"/>
      <c r="OTC11" s="61"/>
      <c r="OTD11" s="61"/>
      <c r="OTE11" s="61"/>
      <c r="OTF11" s="61"/>
      <c r="OTG11" s="61"/>
      <c r="OTH11" s="61"/>
      <c r="OTI11" s="61"/>
      <c r="OTJ11" s="61"/>
      <c r="OTK11" s="61"/>
      <c r="OTL11" s="61"/>
      <c r="OTM11" s="61"/>
      <c r="OTN11" s="61"/>
      <c r="OTO11" s="61"/>
      <c r="OTP11" s="61"/>
      <c r="OTQ11" s="61"/>
      <c r="OTR11" s="61"/>
      <c r="OTS11" s="61"/>
      <c r="OTT11" s="61"/>
      <c r="OTU11" s="61"/>
      <c r="OTV11" s="61"/>
      <c r="OTW11" s="61"/>
      <c r="OTX11" s="61"/>
      <c r="OTY11" s="61"/>
      <c r="OTZ11" s="61"/>
      <c r="OUA11" s="61"/>
      <c r="OUB11" s="61"/>
      <c r="OUC11" s="61"/>
      <c r="OUD11" s="61"/>
      <c r="OUE11" s="61"/>
      <c r="OUF11" s="61"/>
      <c r="OUG11" s="61"/>
      <c r="OUH11" s="61"/>
      <c r="OUI11" s="61"/>
      <c r="OUJ11" s="61"/>
      <c r="OUK11" s="61"/>
      <c r="OUL11" s="61"/>
      <c r="OUM11" s="61"/>
      <c r="OUN11" s="61"/>
      <c r="OUO11" s="61"/>
      <c r="OUP11" s="61"/>
      <c r="OUQ11" s="61"/>
      <c r="OUR11" s="61"/>
      <c r="OUS11" s="61"/>
      <c r="OUT11" s="61"/>
      <c r="OUU11" s="61"/>
      <c r="OUV11" s="61"/>
      <c r="OUW11" s="61"/>
      <c r="OUX11" s="61"/>
      <c r="OUY11" s="61"/>
      <c r="OUZ11" s="61"/>
      <c r="OVA11" s="61"/>
      <c r="OVB11" s="61"/>
      <c r="OVC11" s="61"/>
      <c r="OVD11" s="61"/>
      <c r="OVE11" s="61"/>
      <c r="OVF11" s="61"/>
      <c r="OVG11" s="61"/>
      <c r="OVH11" s="61"/>
      <c r="OVI11" s="61"/>
      <c r="OVJ11" s="61"/>
      <c r="OVK11" s="61"/>
      <c r="OVL11" s="61"/>
      <c r="OVM11" s="61"/>
      <c r="OVN11" s="61"/>
      <c r="OVO11" s="61"/>
      <c r="OVP11" s="61"/>
      <c r="OVQ11" s="61"/>
      <c r="OVR11" s="61"/>
      <c r="OVS11" s="61"/>
      <c r="OVT11" s="61"/>
      <c r="OVU11" s="61"/>
      <c r="OVV11" s="61"/>
      <c r="OVW11" s="61"/>
      <c r="OVX11" s="61"/>
      <c r="OVY11" s="61"/>
      <c r="OVZ11" s="61"/>
      <c r="OWA11" s="61"/>
      <c r="OWB11" s="61"/>
      <c r="OWC11" s="61"/>
      <c r="OWD11" s="61"/>
      <c r="OWE11" s="61"/>
      <c r="OWF11" s="61"/>
      <c r="OWG11" s="61"/>
      <c r="OWH11" s="61"/>
      <c r="OWI11" s="61"/>
      <c r="OWJ11" s="61"/>
      <c r="OWK11" s="61"/>
      <c r="OWL11" s="61"/>
      <c r="OWM11" s="61"/>
      <c r="OWN11" s="61"/>
      <c r="OWO11" s="61"/>
      <c r="OWP11" s="61"/>
      <c r="OWQ11" s="61"/>
      <c r="OWR11" s="61"/>
      <c r="OWS11" s="61"/>
      <c r="OWT11" s="61"/>
      <c r="OWU11" s="61"/>
      <c r="OWV11" s="61"/>
      <c r="OWW11" s="61"/>
      <c r="OWX11" s="61"/>
      <c r="OWY11" s="61"/>
      <c r="OWZ11" s="61"/>
      <c r="OXA11" s="61"/>
      <c r="OXB11" s="61"/>
      <c r="OXC11" s="61"/>
      <c r="OXD11" s="61"/>
      <c r="OXE11" s="61"/>
      <c r="OXF11" s="61"/>
      <c r="OXG11" s="61"/>
      <c r="OXH11" s="61"/>
      <c r="OXI11" s="61"/>
      <c r="OXJ11" s="61"/>
      <c r="OXK11" s="61"/>
      <c r="OXL11" s="61"/>
      <c r="OXM11" s="61"/>
      <c r="OXN11" s="61"/>
      <c r="OXO11" s="61"/>
      <c r="OXP11" s="61"/>
      <c r="OXQ11" s="61"/>
      <c r="OXR11" s="61"/>
      <c r="OXS11" s="61"/>
      <c r="OXT11" s="61"/>
      <c r="OXU11" s="61"/>
      <c r="OXV11" s="61"/>
      <c r="OXW11" s="61"/>
      <c r="OXX11" s="61"/>
      <c r="OXY11" s="61"/>
      <c r="OXZ11" s="61"/>
      <c r="OYA11" s="61"/>
      <c r="OYB11" s="61"/>
      <c r="OYC11" s="61"/>
      <c r="OYD11" s="61"/>
      <c r="OYE11" s="61"/>
      <c r="OYF11" s="61"/>
      <c r="OYG11" s="61"/>
      <c r="OYH11" s="61"/>
      <c r="OYI11" s="61"/>
      <c r="OYJ11" s="61"/>
      <c r="OYK11" s="61"/>
      <c r="OYL11" s="61"/>
      <c r="OYM11" s="61"/>
      <c r="OYN11" s="61"/>
      <c r="OYO11" s="61"/>
      <c r="OYP11" s="61"/>
      <c r="OYQ11" s="61"/>
      <c r="OYR11" s="61"/>
      <c r="OYS11" s="61"/>
      <c r="OYT11" s="61"/>
      <c r="OYU11" s="61"/>
      <c r="OYV11" s="61"/>
      <c r="OYW11" s="61"/>
      <c r="OYX11" s="61"/>
      <c r="OYY11" s="61"/>
      <c r="OYZ11" s="61"/>
      <c r="OZA11" s="61"/>
      <c r="OZB11" s="61"/>
      <c r="OZC11" s="61"/>
      <c r="OZD11" s="61"/>
      <c r="OZE11" s="61"/>
      <c r="OZF11" s="61"/>
      <c r="OZG11" s="61"/>
      <c r="OZH11" s="61"/>
      <c r="OZI11" s="61"/>
      <c r="OZJ11" s="61"/>
      <c r="OZK11" s="61"/>
      <c r="OZL11" s="61"/>
      <c r="OZM11" s="61"/>
      <c r="OZN11" s="61"/>
      <c r="OZO11" s="61"/>
      <c r="OZP11" s="61"/>
      <c r="OZQ11" s="61"/>
      <c r="OZR11" s="61"/>
      <c r="OZS11" s="61"/>
      <c r="OZT11" s="61"/>
      <c r="OZU11" s="61"/>
      <c r="OZV11" s="61"/>
      <c r="OZW11" s="61"/>
      <c r="OZX11" s="61"/>
      <c r="OZY11" s="61"/>
      <c r="OZZ11" s="61"/>
      <c r="PAA11" s="61"/>
      <c r="PAB11" s="61"/>
      <c r="PAC11" s="61"/>
      <c r="PAD11" s="61"/>
      <c r="PAE11" s="61"/>
      <c r="PAF11" s="61"/>
      <c r="PAG11" s="61"/>
      <c r="PAH11" s="61"/>
      <c r="PAI11" s="61"/>
      <c r="PAJ11" s="61"/>
      <c r="PAK11" s="61"/>
      <c r="PAL11" s="61"/>
      <c r="PAM11" s="61"/>
      <c r="PAN11" s="61"/>
      <c r="PAO11" s="61"/>
      <c r="PAP11" s="61"/>
      <c r="PAQ11" s="61"/>
      <c r="PAR11" s="61"/>
      <c r="PAS11" s="61"/>
      <c r="PAT11" s="61"/>
      <c r="PAU11" s="61"/>
      <c r="PAV11" s="61"/>
      <c r="PAW11" s="61"/>
      <c r="PAX11" s="61"/>
      <c r="PAY11" s="61"/>
      <c r="PAZ11" s="61"/>
      <c r="PBA11" s="61"/>
      <c r="PBB11" s="61"/>
      <c r="PBC11" s="61"/>
      <c r="PBD11" s="61"/>
      <c r="PBE11" s="61"/>
      <c r="PBF11" s="61"/>
      <c r="PBG11" s="61"/>
      <c r="PBH11" s="61"/>
      <c r="PBI11" s="61"/>
      <c r="PBJ11" s="61"/>
      <c r="PBK11" s="61"/>
      <c r="PBL11" s="61"/>
      <c r="PBM11" s="61"/>
      <c r="PBN11" s="61"/>
      <c r="PBO11" s="61"/>
      <c r="PBP11" s="61"/>
      <c r="PBQ11" s="61"/>
      <c r="PBR11" s="61"/>
      <c r="PBS11" s="61"/>
      <c r="PBT11" s="61"/>
      <c r="PBU11" s="61"/>
      <c r="PBV11" s="61"/>
      <c r="PBW11" s="61"/>
      <c r="PBX11" s="61"/>
      <c r="PBY11" s="61"/>
      <c r="PBZ11" s="61"/>
      <c r="PCA11" s="61"/>
      <c r="PCB11" s="61"/>
      <c r="PCC11" s="61"/>
      <c r="PCD11" s="61"/>
      <c r="PCE11" s="61"/>
      <c r="PCF11" s="61"/>
      <c r="PCG11" s="61"/>
      <c r="PCH11" s="61"/>
      <c r="PCI11" s="61"/>
      <c r="PCJ11" s="61"/>
      <c r="PCK11" s="61"/>
      <c r="PCL11" s="61"/>
      <c r="PCM11" s="61"/>
      <c r="PCN11" s="61"/>
      <c r="PCO11" s="61"/>
      <c r="PCP11" s="61"/>
      <c r="PCQ11" s="61"/>
      <c r="PCR11" s="61"/>
      <c r="PCS11" s="61"/>
      <c r="PCT11" s="61"/>
      <c r="PCU11" s="61"/>
      <c r="PCV11" s="61"/>
      <c r="PCW11" s="61"/>
      <c r="PCX11" s="61"/>
      <c r="PCY11" s="61"/>
      <c r="PCZ11" s="61"/>
      <c r="PDA11" s="61"/>
      <c r="PDB11" s="61"/>
      <c r="PDC11" s="61"/>
      <c r="PDD11" s="61"/>
      <c r="PDE11" s="61"/>
      <c r="PDF11" s="61"/>
      <c r="PDG11" s="61"/>
      <c r="PDH11" s="61"/>
      <c r="PDI11" s="61"/>
      <c r="PDJ11" s="61"/>
      <c r="PDK11" s="61"/>
      <c r="PDL11" s="61"/>
      <c r="PDM11" s="61"/>
      <c r="PDN11" s="61"/>
      <c r="PDO11" s="61"/>
      <c r="PDP11" s="61"/>
      <c r="PDQ11" s="61"/>
      <c r="PDR11" s="61"/>
      <c r="PDS11" s="61"/>
      <c r="PDT11" s="61"/>
      <c r="PDU11" s="61"/>
      <c r="PDV11" s="61"/>
      <c r="PDW11" s="61"/>
      <c r="PDX11" s="61"/>
      <c r="PDY11" s="61"/>
      <c r="PDZ11" s="61"/>
      <c r="PEA11" s="61"/>
      <c r="PEB11" s="61"/>
      <c r="PEC11" s="61"/>
      <c r="PED11" s="61"/>
      <c r="PEE11" s="61"/>
      <c r="PEF11" s="61"/>
      <c r="PEG11" s="61"/>
      <c r="PEH11" s="61"/>
      <c r="PEI11" s="61"/>
      <c r="PEJ11" s="61"/>
      <c r="PEK11" s="61"/>
      <c r="PEL11" s="61"/>
      <c r="PEM11" s="61"/>
      <c r="PEN11" s="61"/>
      <c r="PEO11" s="61"/>
      <c r="PEP11" s="61"/>
      <c r="PEQ11" s="61"/>
      <c r="PER11" s="61"/>
      <c r="PES11" s="61"/>
      <c r="PET11" s="61"/>
      <c r="PEU11" s="61"/>
      <c r="PEV11" s="61"/>
      <c r="PEW11" s="61"/>
      <c r="PEX11" s="61"/>
      <c r="PEY11" s="61"/>
      <c r="PEZ11" s="61"/>
      <c r="PFA11" s="61"/>
      <c r="PFB11" s="61"/>
      <c r="PFC11" s="61"/>
      <c r="PFD11" s="61"/>
      <c r="PFE11" s="61"/>
      <c r="PFF11" s="61"/>
      <c r="PFG11" s="61"/>
      <c r="PFH11" s="61"/>
      <c r="PFI11" s="61"/>
      <c r="PFJ11" s="61"/>
      <c r="PFK11" s="61"/>
      <c r="PFL11" s="61"/>
      <c r="PFM11" s="61"/>
      <c r="PFN11" s="61"/>
      <c r="PFO11" s="61"/>
      <c r="PFP11" s="61"/>
      <c r="PFQ11" s="61"/>
      <c r="PFR11" s="61"/>
      <c r="PFS11" s="61"/>
      <c r="PFT11" s="61"/>
      <c r="PFU11" s="61"/>
      <c r="PFV11" s="61"/>
      <c r="PFW11" s="61"/>
      <c r="PFX11" s="61"/>
      <c r="PFY11" s="61"/>
      <c r="PFZ11" s="61"/>
      <c r="PGA11" s="61"/>
      <c r="PGB11" s="61"/>
      <c r="PGC11" s="61"/>
      <c r="PGD11" s="61"/>
      <c r="PGE11" s="61"/>
      <c r="PGF11" s="61"/>
      <c r="PGG11" s="61"/>
      <c r="PGH11" s="61"/>
      <c r="PGI11" s="61"/>
      <c r="PGJ11" s="61"/>
      <c r="PGK11" s="61"/>
      <c r="PGL11" s="61"/>
      <c r="PGM11" s="61"/>
      <c r="PGN11" s="61"/>
      <c r="PGO11" s="61"/>
      <c r="PGP11" s="61"/>
      <c r="PGQ11" s="61"/>
      <c r="PGR11" s="61"/>
      <c r="PGS11" s="61"/>
      <c r="PGT11" s="61"/>
      <c r="PGU11" s="61"/>
      <c r="PGV11" s="61"/>
      <c r="PGW11" s="61"/>
      <c r="PGX11" s="61"/>
      <c r="PGY11" s="61"/>
      <c r="PGZ11" s="61"/>
      <c r="PHA11" s="61"/>
      <c r="PHB11" s="61"/>
      <c r="PHC11" s="61"/>
      <c r="PHD11" s="61"/>
      <c r="PHE11" s="61"/>
      <c r="PHF11" s="61"/>
      <c r="PHG11" s="61"/>
      <c r="PHH11" s="61"/>
      <c r="PHI11" s="61"/>
      <c r="PHJ11" s="61"/>
      <c r="PHK11" s="61"/>
      <c r="PHL11" s="61"/>
      <c r="PHM11" s="61"/>
      <c r="PHN11" s="61"/>
      <c r="PHO11" s="61"/>
      <c r="PHP11" s="61"/>
      <c r="PHQ11" s="61"/>
      <c r="PHR11" s="61"/>
      <c r="PHS11" s="61"/>
      <c r="PHT11" s="61"/>
      <c r="PHU11" s="61"/>
      <c r="PHV11" s="61"/>
      <c r="PHW11" s="61"/>
      <c r="PHX11" s="61"/>
      <c r="PHY11" s="61"/>
      <c r="PHZ11" s="61"/>
      <c r="PIA11" s="61"/>
      <c r="PIB11" s="61"/>
      <c r="PIC11" s="61"/>
      <c r="PID11" s="61"/>
      <c r="PIE11" s="61"/>
      <c r="PIF11" s="61"/>
      <c r="PIG11" s="61"/>
      <c r="PIH11" s="61"/>
      <c r="PII11" s="61"/>
      <c r="PIJ11" s="61"/>
      <c r="PIK11" s="61"/>
      <c r="PIL11" s="61"/>
      <c r="PIM11" s="61"/>
      <c r="PIN11" s="61"/>
      <c r="PIO11" s="61"/>
      <c r="PIP11" s="61"/>
      <c r="PIQ11" s="61"/>
      <c r="PIR11" s="61"/>
      <c r="PIS11" s="61"/>
      <c r="PIT11" s="61"/>
      <c r="PIU11" s="61"/>
      <c r="PIV11" s="61"/>
      <c r="PIW11" s="61"/>
      <c r="PIX11" s="61"/>
      <c r="PIY11" s="61"/>
      <c r="PIZ11" s="61"/>
      <c r="PJA11" s="61"/>
      <c r="PJB11" s="61"/>
      <c r="PJC11" s="61"/>
      <c r="PJD11" s="61"/>
      <c r="PJE11" s="61"/>
      <c r="PJF11" s="61"/>
      <c r="PJG11" s="61"/>
      <c r="PJH11" s="61"/>
      <c r="PJI11" s="61"/>
      <c r="PJJ11" s="61"/>
      <c r="PJK11" s="61"/>
      <c r="PJL11" s="61"/>
      <c r="PJM11" s="61"/>
      <c r="PJN11" s="61"/>
      <c r="PJO11" s="61"/>
      <c r="PJP11" s="61"/>
      <c r="PJQ11" s="61"/>
      <c r="PJR11" s="61"/>
      <c r="PJS11" s="61"/>
      <c r="PJT11" s="61"/>
      <c r="PJU11" s="61"/>
      <c r="PJV11" s="61"/>
      <c r="PJW11" s="61"/>
      <c r="PJX11" s="61"/>
      <c r="PJY11" s="61"/>
      <c r="PJZ11" s="61"/>
      <c r="PKA11" s="61"/>
      <c r="PKB11" s="61"/>
      <c r="PKC11" s="61"/>
      <c r="PKD11" s="61"/>
      <c r="PKE11" s="61"/>
      <c r="PKF11" s="61"/>
      <c r="PKG11" s="61"/>
      <c r="PKH11" s="61"/>
      <c r="PKI11" s="61"/>
      <c r="PKJ11" s="61"/>
      <c r="PKK11" s="61"/>
      <c r="PKL11" s="61"/>
      <c r="PKM11" s="61"/>
      <c r="PKN11" s="61"/>
      <c r="PKO11" s="61"/>
      <c r="PKP11" s="61"/>
      <c r="PKQ11" s="61"/>
      <c r="PKR11" s="61"/>
      <c r="PKS11" s="61"/>
      <c r="PKT11" s="61"/>
      <c r="PKU11" s="61"/>
      <c r="PKV11" s="61"/>
      <c r="PKW11" s="61"/>
      <c r="PKX11" s="61"/>
      <c r="PKY11" s="61"/>
      <c r="PKZ11" s="61"/>
      <c r="PLA11" s="61"/>
      <c r="PLB11" s="61"/>
      <c r="PLC11" s="61"/>
      <c r="PLD11" s="61"/>
      <c r="PLE11" s="61"/>
      <c r="PLF11" s="61"/>
      <c r="PLG11" s="61"/>
      <c r="PLH11" s="61"/>
      <c r="PLI11" s="61"/>
      <c r="PLJ11" s="61"/>
      <c r="PLK11" s="61"/>
      <c r="PLL11" s="61"/>
      <c r="PLM11" s="61"/>
      <c r="PLN11" s="61"/>
      <c r="PLO11" s="61"/>
      <c r="PLP11" s="61"/>
      <c r="PLQ11" s="61"/>
      <c r="PLR11" s="61"/>
      <c r="PLS11" s="61"/>
      <c r="PLT11" s="61"/>
      <c r="PLU11" s="61"/>
      <c r="PLV11" s="61"/>
      <c r="PLW11" s="61"/>
      <c r="PLX11" s="61"/>
      <c r="PLY11" s="61"/>
      <c r="PLZ11" s="61"/>
      <c r="PMA11" s="61"/>
      <c r="PMB11" s="61"/>
      <c r="PMC11" s="61"/>
      <c r="PMD11" s="61"/>
      <c r="PME11" s="61"/>
      <c r="PMF11" s="61"/>
      <c r="PMG11" s="61"/>
      <c r="PMH11" s="61"/>
      <c r="PMI11" s="61"/>
      <c r="PMJ11" s="61"/>
      <c r="PMK11" s="61"/>
      <c r="PML11" s="61"/>
      <c r="PMM11" s="61"/>
      <c r="PMN11" s="61"/>
      <c r="PMO11" s="61"/>
      <c r="PMP11" s="61"/>
      <c r="PMQ11" s="61"/>
      <c r="PMR11" s="61"/>
      <c r="PMS11" s="61"/>
      <c r="PMT11" s="61"/>
      <c r="PMU11" s="61"/>
      <c r="PMV11" s="61"/>
      <c r="PMW11" s="61"/>
      <c r="PMX11" s="61"/>
      <c r="PMY11" s="61"/>
      <c r="PMZ11" s="61"/>
      <c r="PNA11" s="61"/>
      <c r="PNB11" s="61"/>
      <c r="PNC11" s="61"/>
      <c r="PND11" s="61"/>
      <c r="PNE11" s="61"/>
      <c r="PNF11" s="61"/>
      <c r="PNG11" s="61"/>
      <c r="PNH11" s="61"/>
      <c r="PNI11" s="61"/>
      <c r="PNJ11" s="61"/>
      <c r="PNK11" s="61"/>
      <c r="PNL11" s="61"/>
      <c r="PNM11" s="61"/>
      <c r="PNN11" s="61"/>
      <c r="PNO11" s="61"/>
      <c r="PNP11" s="61"/>
      <c r="PNQ11" s="61"/>
      <c r="PNR11" s="61"/>
      <c r="PNS11" s="61"/>
      <c r="PNT11" s="61"/>
      <c r="PNU11" s="61"/>
      <c r="PNV11" s="61"/>
      <c r="PNW11" s="61"/>
      <c r="PNX11" s="61"/>
      <c r="PNY11" s="61"/>
      <c r="PNZ11" s="61"/>
      <c r="POA11" s="61"/>
      <c r="POB11" s="61"/>
      <c r="POC11" s="61"/>
      <c r="POD11" s="61"/>
      <c r="POE11" s="61"/>
      <c r="POF11" s="61"/>
      <c r="POG11" s="61"/>
      <c r="POH11" s="61"/>
      <c r="POI11" s="61"/>
      <c r="POJ11" s="61"/>
      <c r="POK11" s="61"/>
      <c r="POL11" s="61"/>
      <c r="POM11" s="61"/>
      <c r="PON11" s="61"/>
      <c r="POO11" s="61"/>
      <c r="POP11" s="61"/>
      <c r="POQ11" s="61"/>
      <c r="POR11" s="61"/>
      <c r="POS11" s="61"/>
      <c r="POT11" s="61"/>
      <c r="POU11" s="61"/>
      <c r="POV11" s="61"/>
      <c r="POW11" s="61"/>
      <c r="POX11" s="61"/>
      <c r="POY11" s="61"/>
      <c r="POZ11" s="61"/>
      <c r="PPA11" s="61"/>
      <c r="PPB11" s="61"/>
      <c r="PPC11" s="61"/>
      <c r="PPD11" s="61"/>
      <c r="PPE11" s="61"/>
      <c r="PPF11" s="61"/>
      <c r="PPG11" s="61"/>
      <c r="PPH11" s="61"/>
      <c r="PPI11" s="61"/>
      <c r="PPJ11" s="61"/>
      <c r="PPK11" s="61"/>
      <c r="PPL11" s="61"/>
      <c r="PPM11" s="61"/>
      <c r="PPN11" s="61"/>
      <c r="PPO11" s="61"/>
      <c r="PPP11" s="61"/>
      <c r="PPQ11" s="61"/>
      <c r="PPR11" s="61"/>
      <c r="PPS11" s="61"/>
      <c r="PPT11" s="61"/>
      <c r="PPU11" s="61"/>
      <c r="PPV11" s="61"/>
      <c r="PPW11" s="61"/>
      <c r="PPX11" s="61"/>
      <c r="PPY11" s="61"/>
      <c r="PPZ11" s="61"/>
      <c r="PQA11" s="61"/>
      <c r="PQB11" s="61"/>
      <c r="PQC11" s="61"/>
      <c r="PQD11" s="61"/>
      <c r="PQE11" s="61"/>
      <c r="PQF11" s="61"/>
      <c r="PQG11" s="61"/>
      <c r="PQH11" s="61"/>
      <c r="PQI11" s="61"/>
      <c r="PQJ11" s="61"/>
      <c r="PQK11" s="61"/>
      <c r="PQL11" s="61"/>
      <c r="PQM11" s="61"/>
      <c r="PQN11" s="61"/>
      <c r="PQO11" s="61"/>
      <c r="PQP11" s="61"/>
      <c r="PQQ11" s="61"/>
      <c r="PQR11" s="61"/>
      <c r="PQS11" s="61"/>
      <c r="PQT11" s="61"/>
      <c r="PQU11" s="61"/>
      <c r="PQV11" s="61"/>
      <c r="PQW11" s="61"/>
      <c r="PQX11" s="61"/>
      <c r="PQY11" s="61"/>
      <c r="PQZ11" s="61"/>
      <c r="PRA11" s="61"/>
      <c r="PRB11" s="61"/>
      <c r="PRC11" s="61"/>
      <c r="PRD11" s="61"/>
      <c r="PRE11" s="61"/>
      <c r="PRF11" s="61"/>
      <c r="PRG11" s="61"/>
      <c r="PRH11" s="61"/>
      <c r="PRI11" s="61"/>
      <c r="PRJ11" s="61"/>
      <c r="PRK11" s="61"/>
      <c r="PRL11" s="61"/>
      <c r="PRM11" s="61"/>
      <c r="PRN11" s="61"/>
      <c r="PRO11" s="61"/>
      <c r="PRP11" s="61"/>
      <c r="PRQ11" s="61"/>
      <c r="PRR11" s="61"/>
      <c r="PRS11" s="61"/>
      <c r="PRT11" s="61"/>
      <c r="PRU11" s="61"/>
      <c r="PRV11" s="61"/>
      <c r="PRW11" s="61"/>
      <c r="PRX11" s="61"/>
      <c r="PRY11" s="61"/>
      <c r="PRZ11" s="61"/>
      <c r="PSA11" s="61"/>
      <c r="PSB11" s="61"/>
      <c r="PSC11" s="61"/>
      <c r="PSD11" s="61"/>
      <c r="PSE11" s="61"/>
      <c r="PSF11" s="61"/>
      <c r="PSG11" s="61"/>
      <c r="PSH11" s="61"/>
      <c r="PSI11" s="61"/>
      <c r="PSJ11" s="61"/>
      <c r="PSK11" s="61"/>
      <c r="PSL11" s="61"/>
      <c r="PSM11" s="61"/>
      <c r="PSN11" s="61"/>
      <c r="PSO11" s="61"/>
      <c r="PSP11" s="61"/>
      <c r="PSQ11" s="61"/>
      <c r="PSR11" s="61"/>
      <c r="PSS11" s="61"/>
      <c r="PST11" s="61"/>
      <c r="PSU11" s="61"/>
      <c r="PSV11" s="61"/>
      <c r="PSW11" s="61"/>
      <c r="PSX11" s="61"/>
      <c r="PSY11" s="61"/>
      <c r="PSZ11" s="61"/>
      <c r="PTA11" s="61"/>
      <c r="PTB11" s="61"/>
      <c r="PTC11" s="61"/>
      <c r="PTD11" s="61"/>
      <c r="PTE11" s="61"/>
      <c r="PTF11" s="61"/>
      <c r="PTG11" s="61"/>
      <c r="PTH11" s="61"/>
      <c r="PTI11" s="61"/>
      <c r="PTJ11" s="61"/>
      <c r="PTK11" s="61"/>
      <c r="PTL11" s="61"/>
      <c r="PTM11" s="61"/>
      <c r="PTN11" s="61"/>
      <c r="PTO11" s="61"/>
      <c r="PTP11" s="61"/>
      <c r="PTQ11" s="61"/>
      <c r="PTR11" s="61"/>
      <c r="PTS11" s="61"/>
      <c r="PTT11" s="61"/>
      <c r="PTU11" s="61"/>
      <c r="PTV11" s="61"/>
      <c r="PTW11" s="61"/>
      <c r="PTX11" s="61"/>
      <c r="PTY11" s="61"/>
      <c r="PTZ11" s="61"/>
      <c r="PUA11" s="61"/>
      <c r="PUB11" s="61"/>
      <c r="PUC11" s="61"/>
      <c r="PUD11" s="61"/>
      <c r="PUE11" s="61"/>
      <c r="PUF11" s="61"/>
      <c r="PUG11" s="61"/>
      <c r="PUH11" s="61"/>
      <c r="PUI11" s="61"/>
      <c r="PUJ11" s="61"/>
      <c r="PUK11" s="61"/>
      <c r="PUL11" s="61"/>
      <c r="PUM11" s="61"/>
      <c r="PUN11" s="61"/>
      <c r="PUO11" s="61"/>
      <c r="PUP11" s="61"/>
      <c r="PUQ11" s="61"/>
      <c r="PUR11" s="61"/>
      <c r="PUS11" s="61"/>
      <c r="PUT11" s="61"/>
      <c r="PUU11" s="61"/>
      <c r="PUV11" s="61"/>
      <c r="PUW11" s="61"/>
      <c r="PUX11" s="61"/>
      <c r="PUY11" s="61"/>
      <c r="PUZ11" s="61"/>
      <c r="PVA11" s="61"/>
      <c r="PVB11" s="61"/>
      <c r="PVC11" s="61"/>
      <c r="PVD11" s="61"/>
      <c r="PVE11" s="61"/>
      <c r="PVF11" s="61"/>
      <c r="PVG11" s="61"/>
      <c r="PVH11" s="61"/>
      <c r="PVI11" s="61"/>
      <c r="PVJ11" s="61"/>
      <c r="PVK11" s="61"/>
      <c r="PVL11" s="61"/>
      <c r="PVM11" s="61"/>
      <c r="PVN11" s="61"/>
      <c r="PVO11" s="61"/>
      <c r="PVP11" s="61"/>
      <c r="PVQ11" s="61"/>
      <c r="PVR11" s="61"/>
      <c r="PVS11" s="61"/>
      <c r="PVT11" s="61"/>
      <c r="PVU11" s="61"/>
      <c r="PVV11" s="61"/>
      <c r="PVW11" s="61"/>
      <c r="PVX11" s="61"/>
      <c r="PVY11" s="61"/>
      <c r="PVZ11" s="61"/>
      <c r="PWA11" s="61"/>
      <c r="PWB11" s="61"/>
      <c r="PWC11" s="61"/>
      <c r="PWD11" s="61"/>
      <c r="PWE11" s="61"/>
      <c r="PWF11" s="61"/>
      <c r="PWG11" s="61"/>
      <c r="PWH11" s="61"/>
      <c r="PWI11" s="61"/>
      <c r="PWJ11" s="61"/>
      <c r="PWK11" s="61"/>
      <c r="PWL11" s="61"/>
      <c r="PWM11" s="61"/>
      <c r="PWN11" s="61"/>
      <c r="PWO11" s="61"/>
      <c r="PWP11" s="61"/>
      <c r="PWQ11" s="61"/>
      <c r="PWR11" s="61"/>
      <c r="PWS11" s="61"/>
      <c r="PWT11" s="61"/>
      <c r="PWU11" s="61"/>
      <c r="PWV11" s="61"/>
      <c r="PWW11" s="61"/>
      <c r="PWX11" s="61"/>
      <c r="PWY11" s="61"/>
      <c r="PWZ11" s="61"/>
      <c r="PXA11" s="61"/>
      <c r="PXB11" s="61"/>
      <c r="PXC11" s="61"/>
      <c r="PXD11" s="61"/>
      <c r="PXE11" s="61"/>
      <c r="PXF11" s="61"/>
      <c r="PXG11" s="61"/>
      <c r="PXH11" s="61"/>
      <c r="PXI11" s="61"/>
      <c r="PXJ11" s="61"/>
      <c r="PXK11" s="61"/>
      <c r="PXL11" s="61"/>
      <c r="PXM11" s="61"/>
      <c r="PXN11" s="61"/>
      <c r="PXO11" s="61"/>
      <c r="PXP11" s="61"/>
      <c r="PXQ11" s="61"/>
      <c r="PXR11" s="61"/>
      <c r="PXS11" s="61"/>
      <c r="PXT11" s="61"/>
      <c r="PXU11" s="61"/>
      <c r="PXV11" s="61"/>
      <c r="PXW11" s="61"/>
      <c r="PXX11" s="61"/>
      <c r="PXY11" s="61"/>
      <c r="PXZ11" s="61"/>
      <c r="PYA11" s="61"/>
      <c r="PYB11" s="61"/>
      <c r="PYC11" s="61"/>
      <c r="PYD11" s="61"/>
      <c r="PYE11" s="61"/>
      <c r="PYF11" s="61"/>
      <c r="PYG11" s="61"/>
      <c r="PYH11" s="61"/>
      <c r="PYI11" s="61"/>
      <c r="PYJ11" s="61"/>
      <c r="PYK11" s="61"/>
      <c r="PYL11" s="61"/>
      <c r="PYM11" s="61"/>
      <c r="PYN11" s="61"/>
      <c r="PYO11" s="61"/>
      <c r="PYP11" s="61"/>
      <c r="PYQ11" s="61"/>
      <c r="PYR11" s="61"/>
      <c r="PYS11" s="61"/>
      <c r="PYT11" s="61"/>
      <c r="PYU11" s="61"/>
      <c r="PYV11" s="61"/>
      <c r="PYW11" s="61"/>
      <c r="PYX11" s="61"/>
      <c r="PYY11" s="61"/>
      <c r="PYZ11" s="61"/>
      <c r="PZA11" s="61"/>
      <c r="PZB11" s="61"/>
      <c r="PZC11" s="61"/>
      <c r="PZD11" s="61"/>
      <c r="PZE11" s="61"/>
      <c r="PZF11" s="61"/>
      <c r="PZG11" s="61"/>
      <c r="PZH11" s="61"/>
      <c r="PZI11" s="61"/>
      <c r="PZJ11" s="61"/>
      <c r="PZK11" s="61"/>
      <c r="PZL11" s="61"/>
      <c r="PZM11" s="61"/>
      <c r="PZN11" s="61"/>
      <c r="PZO11" s="61"/>
      <c r="PZP11" s="61"/>
      <c r="PZQ11" s="61"/>
      <c r="PZR11" s="61"/>
      <c r="PZS11" s="61"/>
      <c r="PZT11" s="61"/>
      <c r="PZU11" s="61"/>
      <c r="PZV11" s="61"/>
      <c r="PZW11" s="61"/>
      <c r="PZX11" s="61"/>
      <c r="PZY11" s="61"/>
      <c r="PZZ11" s="61"/>
      <c r="QAA11" s="61"/>
      <c r="QAB11" s="61"/>
      <c r="QAC11" s="61"/>
      <c r="QAD11" s="61"/>
      <c r="QAE11" s="61"/>
      <c r="QAF11" s="61"/>
      <c r="QAG11" s="61"/>
      <c r="QAH11" s="61"/>
      <c r="QAI11" s="61"/>
      <c r="QAJ11" s="61"/>
      <c r="QAK11" s="61"/>
      <c r="QAL11" s="61"/>
      <c r="QAM11" s="61"/>
      <c r="QAN11" s="61"/>
      <c r="QAO11" s="61"/>
      <c r="QAP11" s="61"/>
      <c r="QAQ11" s="61"/>
      <c r="QAR11" s="61"/>
      <c r="QAS11" s="61"/>
      <c r="QAT11" s="61"/>
      <c r="QAU11" s="61"/>
      <c r="QAV11" s="61"/>
      <c r="QAW11" s="61"/>
      <c r="QAX11" s="61"/>
      <c r="QAY11" s="61"/>
      <c r="QAZ11" s="61"/>
      <c r="QBA11" s="61"/>
      <c r="QBB11" s="61"/>
      <c r="QBC11" s="61"/>
      <c r="QBD11" s="61"/>
      <c r="QBE11" s="61"/>
      <c r="QBF11" s="61"/>
      <c r="QBG11" s="61"/>
      <c r="QBH11" s="61"/>
      <c r="QBI11" s="61"/>
      <c r="QBJ11" s="61"/>
      <c r="QBK11" s="61"/>
      <c r="QBL11" s="61"/>
      <c r="QBM11" s="61"/>
      <c r="QBN11" s="61"/>
      <c r="QBO11" s="61"/>
      <c r="QBP11" s="61"/>
      <c r="QBQ11" s="61"/>
      <c r="QBR11" s="61"/>
      <c r="QBS11" s="61"/>
      <c r="QBT11" s="61"/>
      <c r="QBU11" s="61"/>
      <c r="QBV11" s="61"/>
      <c r="QBW11" s="61"/>
      <c r="QBX11" s="61"/>
      <c r="QBY11" s="61"/>
      <c r="QBZ11" s="61"/>
      <c r="QCA11" s="61"/>
      <c r="QCB11" s="61"/>
      <c r="QCC11" s="61"/>
      <c r="QCD11" s="61"/>
      <c r="QCE11" s="61"/>
      <c r="QCF11" s="61"/>
      <c r="QCG11" s="61"/>
      <c r="QCH11" s="61"/>
      <c r="QCI11" s="61"/>
      <c r="QCJ11" s="61"/>
      <c r="QCK11" s="61"/>
      <c r="QCL11" s="61"/>
      <c r="QCM11" s="61"/>
      <c r="QCN11" s="61"/>
      <c r="QCO11" s="61"/>
      <c r="QCP11" s="61"/>
      <c r="QCQ11" s="61"/>
      <c r="QCR11" s="61"/>
      <c r="QCS11" s="61"/>
      <c r="QCT11" s="61"/>
      <c r="QCU11" s="61"/>
      <c r="QCV11" s="61"/>
      <c r="QCW11" s="61"/>
      <c r="QCX11" s="61"/>
      <c r="QCY11" s="61"/>
      <c r="QCZ11" s="61"/>
      <c r="QDA11" s="61"/>
      <c r="QDB11" s="61"/>
      <c r="QDC11" s="61"/>
      <c r="QDD11" s="61"/>
      <c r="QDE11" s="61"/>
      <c r="QDF11" s="61"/>
      <c r="QDG11" s="61"/>
      <c r="QDH11" s="61"/>
      <c r="QDI11" s="61"/>
      <c r="QDJ11" s="61"/>
      <c r="QDK11" s="61"/>
      <c r="QDL11" s="61"/>
      <c r="QDM11" s="61"/>
      <c r="QDN11" s="61"/>
      <c r="QDO11" s="61"/>
      <c r="QDP11" s="61"/>
      <c r="QDQ11" s="61"/>
      <c r="QDR11" s="61"/>
      <c r="QDS11" s="61"/>
      <c r="QDT11" s="61"/>
      <c r="QDU11" s="61"/>
      <c r="QDV11" s="61"/>
      <c r="QDW11" s="61"/>
      <c r="QDX11" s="61"/>
      <c r="QDY11" s="61"/>
      <c r="QDZ11" s="61"/>
      <c r="QEA11" s="61"/>
      <c r="QEB11" s="61"/>
      <c r="QEC11" s="61"/>
      <c r="QED11" s="61"/>
      <c r="QEE11" s="61"/>
      <c r="QEF11" s="61"/>
      <c r="QEG11" s="61"/>
      <c r="QEH11" s="61"/>
      <c r="QEI11" s="61"/>
      <c r="QEJ11" s="61"/>
      <c r="QEK11" s="61"/>
      <c r="QEL11" s="61"/>
      <c r="QEM11" s="61"/>
      <c r="QEN11" s="61"/>
      <c r="QEO11" s="61"/>
      <c r="QEP11" s="61"/>
      <c r="QEQ11" s="61"/>
      <c r="QER11" s="61"/>
      <c r="QES11" s="61"/>
      <c r="QET11" s="61"/>
      <c r="QEU11" s="61"/>
      <c r="QEV11" s="61"/>
      <c r="QEW11" s="61"/>
      <c r="QEX11" s="61"/>
      <c r="QEY11" s="61"/>
      <c r="QEZ11" s="61"/>
      <c r="QFA11" s="61"/>
      <c r="QFB11" s="61"/>
      <c r="QFC11" s="61"/>
      <c r="QFD11" s="61"/>
      <c r="QFE11" s="61"/>
      <c r="QFF11" s="61"/>
      <c r="QFG11" s="61"/>
      <c r="QFH11" s="61"/>
      <c r="QFI11" s="61"/>
      <c r="QFJ11" s="61"/>
      <c r="QFK11" s="61"/>
      <c r="QFL11" s="61"/>
      <c r="QFM11" s="61"/>
      <c r="QFN11" s="61"/>
      <c r="QFO11" s="61"/>
      <c r="QFP11" s="61"/>
      <c r="QFQ11" s="61"/>
      <c r="QFR11" s="61"/>
      <c r="QFS11" s="61"/>
      <c r="QFT11" s="61"/>
      <c r="QFU11" s="61"/>
      <c r="QFV11" s="61"/>
      <c r="QFW11" s="61"/>
      <c r="QFX11" s="61"/>
      <c r="QFY11" s="61"/>
      <c r="QFZ11" s="61"/>
      <c r="QGA11" s="61"/>
      <c r="QGB11" s="61"/>
      <c r="QGC11" s="61"/>
      <c r="QGD11" s="61"/>
      <c r="QGE11" s="61"/>
      <c r="QGF11" s="61"/>
      <c r="QGG11" s="61"/>
      <c r="QGH11" s="61"/>
      <c r="QGI11" s="61"/>
      <c r="QGJ11" s="61"/>
      <c r="QGK11" s="61"/>
      <c r="QGL11" s="61"/>
      <c r="QGM11" s="61"/>
      <c r="QGN11" s="61"/>
      <c r="QGO11" s="61"/>
      <c r="QGP11" s="61"/>
      <c r="QGQ11" s="61"/>
      <c r="QGR11" s="61"/>
      <c r="QGS11" s="61"/>
      <c r="QGT11" s="61"/>
      <c r="QGU11" s="61"/>
      <c r="QGV11" s="61"/>
      <c r="QGW11" s="61"/>
      <c r="QGX11" s="61"/>
      <c r="QGY11" s="61"/>
      <c r="QGZ11" s="61"/>
      <c r="QHA11" s="61"/>
      <c r="QHB11" s="61"/>
      <c r="QHC11" s="61"/>
      <c r="QHD11" s="61"/>
      <c r="QHE11" s="61"/>
      <c r="QHF11" s="61"/>
      <c r="QHG11" s="61"/>
      <c r="QHH11" s="61"/>
      <c r="QHI11" s="61"/>
      <c r="QHJ11" s="61"/>
      <c r="QHK11" s="61"/>
      <c r="QHL11" s="61"/>
      <c r="QHM11" s="61"/>
      <c r="QHN11" s="61"/>
      <c r="QHO11" s="61"/>
      <c r="QHP11" s="61"/>
      <c r="QHQ11" s="61"/>
      <c r="QHR11" s="61"/>
      <c r="QHS11" s="61"/>
      <c r="QHT11" s="61"/>
      <c r="QHU11" s="61"/>
      <c r="QHV11" s="61"/>
      <c r="QHW11" s="61"/>
      <c r="QHX11" s="61"/>
      <c r="QHY11" s="61"/>
      <c r="QHZ11" s="61"/>
      <c r="QIA11" s="61"/>
      <c r="QIB11" s="61"/>
      <c r="QIC11" s="61"/>
      <c r="QID11" s="61"/>
      <c r="QIE11" s="61"/>
      <c r="QIF11" s="61"/>
      <c r="QIG11" s="61"/>
      <c r="QIH11" s="61"/>
      <c r="QII11" s="61"/>
      <c r="QIJ11" s="61"/>
      <c r="QIK11" s="61"/>
      <c r="QIL11" s="61"/>
      <c r="QIM11" s="61"/>
      <c r="QIN11" s="61"/>
      <c r="QIO11" s="61"/>
      <c r="QIP11" s="61"/>
      <c r="QIQ11" s="61"/>
      <c r="QIR11" s="61"/>
      <c r="QIS11" s="61"/>
      <c r="QIT11" s="61"/>
      <c r="QIU11" s="61"/>
      <c r="QIV11" s="61"/>
      <c r="QIW11" s="61"/>
      <c r="QIX11" s="61"/>
      <c r="QIY11" s="61"/>
      <c r="QIZ11" s="61"/>
      <c r="QJA11" s="61"/>
      <c r="QJB11" s="61"/>
      <c r="QJC11" s="61"/>
      <c r="QJD11" s="61"/>
      <c r="QJE11" s="61"/>
      <c r="QJF11" s="61"/>
      <c r="QJG11" s="61"/>
      <c r="QJH11" s="61"/>
      <c r="QJI11" s="61"/>
      <c r="QJJ11" s="61"/>
      <c r="QJK11" s="61"/>
      <c r="QJL11" s="61"/>
      <c r="QJM11" s="61"/>
      <c r="QJN11" s="61"/>
      <c r="QJO11" s="61"/>
      <c r="QJP11" s="61"/>
      <c r="QJQ11" s="61"/>
      <c r="QJR11" s="61"/>
      <c r="QJS11" s="61"/>
      <c r="QJT11" s="61"/>
      <c r="QJU11" s="61"/>
      <c r="QJV11" s="61"/>
      <c r="QJW11" s="61"/>
      <c r="QJX11" s="61"/>
      <c r="QJY11" s="61"/>
      <c r="QJZ11" s="61"/>
      <c r="QKA11" s="61"/>
      <c r="QKB11" s="61"/>
      <c r="QKC11" s="61"/>
      <c r="QKD11" s="61"/>
      <c r="QKE11" s="61"/>
      <c r="QKF11" s="61"/>
      <c r="QKG11" s="61"/>
      <c r="QKH11" s="61"/>
      <c r="QKI11" s="61"/>
      <c r="QKJ11" s="61"/>
      <c r="QKK11" s="61"/>
      <c r="QKL11" s="61"/>
      <c r="QKM11" s="61"/>
      <c r="QKN11" s="61"/>
      <c r="QKO11" s="61"/>
      <c r="QKP11" s="61"/>
      <c r="QKQ11" s="61"/>
      <c r="QKR11" s="61"/>
      <c r="QKS11" s="61"/>
      <c r="QKT11" s="61"/>
      <c r="QKU11" s="61"/>
      <c r="QKV11" s="61"/>
      <c r="QKW11" s="61"/>
      <c r="QKX11" s="61"/>
      <c r="QKY11" s="61"/>
      <c r="QKZ11" s="61"/>
      <c r="QLA11" s="61"/>
      <c r="QLB11" s="61"/>
      <c r="QLC11" s="61"/>
      <c r="QLD11" s="61"/>
      <c r="QLE11" s="61"/>
      <c r="QLF11" s="61"/>
      <c r="QLG11" s="61"/>
      <c r="QLH11" s="61"/>
      <c r="QLI11" s="61"/>
      <c r="QLJ11" s="61"/>
      <c r="QLK11" s="61"/>
      <c r="QLL11" s="61"/>
      <c r="QLM11" s="61"/>
      <c r="QLN11" s="61"/>
      <c r="QLO11" s="61"/>
      <c r="QLP11" s="61"/>
      <c r="QLQ11" s="61"/>
      <c r="QLR11" s="61"/>
      <c r="QLS11" s="61"/>
      <c r="QLT11" s="61"/>
      <c r="QLU11" s="61"/>
      <c r="QLV11" s="61"/>
      <c r="QLW11" s="61"/>
      <c r="QLX11" s="61"/>
      <c r="QLY11" s="61"/>
      <c r="QLZ11" s="61"/>
      <c r="QMA11" s="61"/>
      <c r="QMB11" s="61"/>
      <c r="QMC11" s="61"/>
      <c r="QMD11" s="61"/>
      <c r="QME11" s="61"/>
      <c r="QMF11" s="61"/>
      <c r="QMG11" s="61"/>
      <c r="QMH11" s="61"/>
      <c r="QMI11" s="61"/>
      <c r="QMJ11" s="61"/>
      <c r="QMK11" s="61"/>
      <c r="QML11" s="61"/>
      <c r="QMM11" s="61"/>
      <c r="QMN11" s="61"/>
      <c r="QMO11" s="61"/>
      <c r="QMP11" s="61"/>
      <c r="QMQ11" s="61"/>
      <c r="QMR11" s="61"/>
      <c r="QMS11" s="61"/>
      <c r="QMT11" s="61"/>
      <c r="QMU11" s="61"/>
      <c r="QMV11" s="61"/>
      <c r="QMW11" s="61"/>
      <c r="QMX11" s="61"/>
      <c r="QMY11" s="61"/>
      <c r="QMZ11" s="61"/>
      <c r="QNA11" s="61"/>
      <c r="QNB11" s="61"/>
      <c r="QNC11" s="61"/>
      <c r="QND11" s="61"/>
      <c r="QNE11" s="61"/>
      <c r="QNF11" s="61"/>
      <c r="QNG11" s="61"/>
      <c r="QNH11" s="61"/>
      <c r="QNI11" s="61"/>
      <c r="QNJ11" s="61"/>
      <c r="QNK11" s="61"/>
      <c r="QNL11" s="61"/>
      <c r="QNM11" s="61"/>
      <c r="QNN11" s="61"/>
      <c r="QNO11" s="61"/>
      <c r="QNP11" s="61"/>
      <c r="QNQ11" s="61"/>
      <c r="QNR11" s="61"/>
      <c r="QNS11" s="61"/>
      <c r="QNT11" s="61"/>
      <c r="QNU11" s="61"/>
      <c r="QNV11" s="61"/>
      <c r="QNW11" s="61"/>
      <c r="QNX11" s="61"/>
      <c r="QNY11" s="61"/>
      <c r="QNZ11" s="61"/>
      <c r="QOA11" s="61"/>
      <c r="QOB11" s="61"/>
      <c r="QOC11" s="61"/>
      <c r="QOD11" s="61"/>
      <c r="QOE11" s="61"/>
      <c r="QOF11" s="61"/>
      <c r="QOG11" s="61"/>
      <c r="QOH11" s="61"/>
      <c r="QOI11" s="61"/>
      <c r="QOJ11" s="61"/>
      <c r="QOK11" s="61"/>
      <c r="QOL11" s="61"/>
      <c r="QOM11" s="61"/>
      <c r="QON11" s="61"/>
      <c r="QOO11" s="61"/>
      <c r="QOP11" s="61"/>
      <c r="QOQ11" s="61"/>
      <c r="QOR11" s="61"/>
      <c r="QOS11" s="61"/>
      <c r="QOT11" s="61"/>
      <c r="QOU11" s="61"/>
      <c r="QOV11" s="61"/>
      <c r="QOW11" s="61"/>
      <c r="QOX11" s="61"/>
      <c r="QOY11" s="61"/>
      <c r="QOZ11" s="61"/>
      <c r="QPA11" s="61"/>
      <c r="QPB11" s="61"/>
      <c r="QPC11" s="61"/>
      <c r="QPD11" s="61"/>
      <c r="QPE11" s="61"/>
      <c r="QPF11" s="61"/>
      <c r="QPG11" s="61"/>
      <c r="QPH11" s="61"/>
      <c r="QPI11" s="61"/>
      <c r="QPJ11" s="61"/>
      <c r="QPK11" s="61"/>
      <c r="QPL11" s="61"/>
      <c r="QPM11" s="61"/>
      <c r="QPN11" s="61"/>
      <c r="QPO11" s="61"/>
      <c r="QPP11" s="61"/>
      <c r="QPQ11" s="61"/>
      <c r="QPR11" s="61"/>
      <c r="QPS11" s="61"/>
      <c r="QPT11" s="61"/>
      <c r="QPU11" s="61"/>
      <c r="QPV11" s="61"/>
      <c r="QPW11" s="61"/>
      <c r="QPX11" s="61"/>
      <c r="QPY11" s="61"/>
      <c r="QPZ11" s="61"/>
      <c r="QQA11" s="61"/>
      <c r="QQB11" s="61"/>
      <c r="QQC11" s="61"/>
      <c r="QQD11" s="61"/>
      <c r="QQE11" s="61"/>
      <c r="QQF11" s="61"/>
      <c r="QQG11" s="61"/>
      <c r="QQH11" s="61"/>
      <c r="QQI11" s="61"/>
      <c r="QQJ11" s="61"/>
      <c r="QQK11" s="61"/>
      <c r="QQL11" s="61"/>
      <c r="QQM11" s="61"/>
      <c r="QQN11" s="61"/>
      <c r="QQO11" s="61"/>
      <c r="QQP11" s="61"/>
      <c r="QQQ11" s="61"/>
      <c r="QQR11" s="61"/>
      <c r="QQS11" s="61"/>
      <c r="QQT11" s="61"/>
      <c r="QQU11" s="61"/>
      <c r="QQV11" s="61"/>
      <c r="QQW11" s="61"/>
      <c r="QQX11" s="61"/>
      <c r="QQY11" s="61"/>
      <c r="QQZ11" s="61"/>
      <c r="QRA11" s="61"/>
      <c r="QRB11" s="61"/>
      <c r="QRC11" s="61"/>
      <c r="QRD11" s="61"/>
      <c r="QRE11" s="61"/>
      <c r="QRF11" s="61"/>
      <c r="QRG11" s="61"/>
      <c r="QRH11" s="61"/>
      <c r="QRI11" s="61"/>
      <c r="QRJ11" s="61"/>
      <c r="QRK11" s="61"/>
      <c r="QRL11" s="61"/>
      <c r="QRM11" s="61"/>
      <c r="QRN11" s="61"/>
      <c r="QRO11" s="61"/>
      <c r="QRP11" s="61"/>
      <c r="QRQ11" s="61"/>
      <c r="QRR11" s="61"/>
      <c r="QRS11" s="61"/>
      <c r="QRT11" s="61"/>
      <c r="QRU11" s="61"/>
      <c r="QRV11" s="61"/>
      <c r="QRW11" s="61"/>
      <c r="QRX11" s="61"/>
      <c r="QRY11" s="61"/>
      <c r="QRZ11" s="61"/>
      <c r="QSA11" s="61"/>
      <c r="QSB11" s="61"/>
      <c r="QSC11" s="61"/>
      <c r="QSD11" s="61"/>
      <c r="QSE11" s="61"/>
      <c r="QSF11" s="61"/>
      <c r="QSG11" s="61"/>
      <c r="QSH11" s="61"/>
      <c r="QSI11" s="61"/>
      <c r="QSJ11" s="61"/>
      <c r="QSK11" s="61"/>
      <c r="QSL11" s="61"/>
      <c r="QSM11" s="61"/>
      <c r="QSN11" s="61"/>
      <c r="QSO11" s="61"/>
      <c r="QSP11" s="61"/>
      <c r="QSQ11" s="61"/>
      <c r="QSR11" s="61"/>
      <c r="QSS11" s="61"/>
      <c r="QST11" s="61"/>
      <c r="QSU11" s="61"/>
      <c r="QSV11" s="61"/>
      <c r="QSW11" s="61"/>
      <c r="QSX11" s="61"/>
      <c r="QSY11" s="61"/>
      <c r="QSZ11" s="61"/>
      <c r="QTA11" s="61"/>
      <c r="QTB11" s="61"/>
      <c r="QTC11" s="61"/>
      <c r="QTD11" s="61"/>
      <c r="QTE11" s="61"/>
      <c r="QTF11" s="61"/>
      <c r="QTG11" s="61"/>
      <c r="QTH11" s="61"/>
      <c r="QTI11" s="61"/>
      <c r="QTJ11" s="61"/>
      <c r="QTK11" s="61"/>
      <c r="QTL11" s="61"/>
      <c r="QTM11" s="61"/>
      <c r="QTN11" s="61"/>
      <c r="QTO11" s="61"/>
      <c r="QTP11" s="61"/>
      <c r="QTQ11" s="61"/>
      <c r="QTR11" s="61"/>
      <c r="QTS11" s="61"/>
      <c r="QTT11" s="61"/>
      <c r="QTU11" s="61"/>
      <c r="QTV11" s="61"/>
      <c r="QTW11" s="61"/>
      <c r="QTX11" s="61"/>
      <c r="QTY11" s="61"/>
      <c r="QTZ11" s="61"/>
      <c r="QUA11" s="61"/>
      <c r="QUB11" s="61"/>
      <c r="QUC11" s="61"/>
      <c r="QUD11" s="61"/>
      <c r="QUE11" s="61"/>
      <c r="QUF11" s="61"/>
      <c r="QUG11" s="61"/>
      <c r="QUH11" s="61"/>
      <c r="QUI11" s="61"/>
      <c r="QUJ11" s="61"/>
      <c r="QUK11" s="61"/>
      <c r="QUL11" s="61"/>
      <c r="QUM11" s="61"/>
      <c r="QUN11" s="61"/>
      <c r="QUO11" s="61"/>
      <c r="QUP11" s="61"/>
      <c r="QUQ11" s="61"/>
      <c r="QUR11" s="61"/>
      <c r="QUS11" s="61"/>
      <c r="QUT11" s="61"/>
      <c r="QUU11" s="61"/>
      <c r="QUV11" s="61"/>
      <c r="QUW11" s="61"/>
      <c r="QUX11" s="61"/>
      <c r="QUY11" s="61"/>
      <c r="QUZ11" s="61"/>
      <c r="QVA11" s="61"/>
      <c r="QVB11" s="61"/>
      <c r="QVC11" s="61"/>
      <c r="QVD11" s="61"/>
      <c r="QVE11" s="61"/>
      <c r="QVF11" s="61"/>
      <c r="QVG11" s="61"/>
      <c r="QVH11" s="61"/>
      <c r="QVI11" s="61"/>
      <c r="QVJ11" s="61"/>
      <c r="QVK11" s="61"/>
      <c r="QVL11" s="61"/>
      <c r="QVM11" s="61"/>
      <c r="QVN11" s="61"/>
      <c r="QVO11" s="61"/>
      <c r="QVP11" s="61"/>
      <c r="QVQ11" s="61"/>
      <c r="QVR11" s="61"/>
      <c r="QVS11" s="61"/>
      <c r="QVT11" s="61"/>
      <c r="QVU11" s="61"/>
      <c r="QVV11" s="61"/>
      <c r="QVW11" s="61"/>
      <c r="QVX11" s="61"/>
      <c r="QVY11" s="61"/>
      <c r="QVZ11" s="61"/>
      <c r="QWA11" s="61"/>
      <c r="QWB11" s="61"/>
      <c r="QWC11" s="61"/>
      <c r="QWD11" s="61"/>
      <c r="QWE11" s="61"/>
      <c r="QWF11" s="61"/>
      <c r="QWG11" s="61"/>
      <c r="QWH11" s="61"/>
      <c r="QWI11" s="61"/>
      <c r="QWJ11" s="61"/>
      <c r="QWK11" s="61"/>
      <c r="QWL11" s="61"/>
      <c r="QWM11" s="61"/>
      <c r="QWN11" s="61"/>
      <c r="QWO11" s="61"/>
      <c r="QWP11" s="61"/>
      <c r="QWQ11" s="61"/>
      <c r="QWR11" s="61"/>
      <c r="QWS11" s="61"/>
      <c r="QWT11" s="61"/>
      <c r="QWU11" s="61"/>
      <c r="QWV11" s="61"/>
      <c r="QWW11" s="61"/>
      <c r="QWX11" s="61"/>
      <c r="QWY11" s="61"/>
      <c r="QWZ11" s="61"/>
      <c r="QXA11" s="61"/>
      <c r="QXB11" s="61"/>
      <c r="QXC11" s="61"/>
      <c r="QXD11" s="61"/>
      <c r="QXE11" s="61"/>
      <c r="QXF11" s="61"/>
      <c r="QXG11" s="61"/>
      <c r="QXH11" s="61"/>
      <c r="QXI11" s="61"/>
      <c r="QXJ11" s="61"/>
      <c r="QXK11" s="61"/>
      <c r="QXL11" s="61"/>
      <c r="QXM11" s="61"/>
      <c r="QXN11" s="61"/>
      <c r="QXO11" s="61"/>
      <c r="QXP11" s="61"/>
      <c r="QXQ11" s="61"/>
      <c r="QXR11" s="61"/>
      <c r="QXS11" s="61"/>
      <c r="QXT11" s="61"/>
      <c r="QXU11" s="61"/>
      <c r="QXV11" s="61"/>
      <c r="QXW11" s="61"/>
      <c r="QXX11" s="61"/>
      <c r="QXY11" s="61"/>
      <c r="QXZ11" s="61"/>
      <c r="QYA11" s="61"/>
      <c r="QYB11" s="61"/>
      <c r="QYC11" s="61"/>
      <c r="QYD11" s="61"/>
      <c r="QYE11" s="61"/>
      <c r="QYF11" s="61"/>
      <c r="QYG11" s="61"/>
      <c r="QYH11" s="61"/>
      <c r="QYI11" s="61"/>
      <c r="QYJ11" s="61"/>
      <c r="QYK11" s="61"/>
      <c r="QYL11" s="61"/>
      <c r="QYM11" s="61"/>
      <c r="QYN11" s="61"/>
      <c r="QYO11" s="61"/>
      <c r="QYP11" s="61"/>
      <c r="QYQ11" s="61"/>
      <c r="QYR11" s="61"/>
      <c r="QYS11" s="61"/>
      <c r="QYT11" s="61"/>
      <c r="QYU11" s="61"/>
      <c r="QYV11" s="61"/>
      <c r="QYW11" s="61"/>
      <c r="QYX11" s="61"/>
      <c r="QYY11" s="61"/>
      <c r="QYZ11" s="61"/>
      <c r="QZA11" s="61"/>
      <c r="QZB11" s="61"/>
      <c r="QZC11" s="61"/>
      <c r="QZD11" s="61"/>
      <c r="QZE11" s="61"/>
      <c r="QZF11" s="61"/>
      <c r="QZG11" s="61"/>
      <c r="QZH11" s="61"/>
      <c r="QZI11" s="61"/>
      <c r="QZJ11" s="61"/>
      <c r="QZK11" s="61"/>
      <c r="QZL11" s="61"/>
      <c r="QZM11" s="61"/>
      <c r="QZN11" s="61"/>
      <c r="QZO11" s="61"/>
      <c r="QZP11" s="61"/>
      <c r="QZQ11" s="61"/>
      <c r="QZR11" s="61"/>
      <c r="QZS11" s="61"/>
      <c r="QZT11" s="61"/>
      <c r="QZU11" s="61"/>
      <c r="QZV11" s="61"/>
      <c r="QZW11" s="61"/>
      <c r="QZX11" s="61"/>
      <c r="QZY11" s="61"/>
      <c r="QZZ11" s="61"/>
      <c r="RAA11" s="61"/>
      <c r="RAB11" s="61"/>
      <c r="RAC11" s="61"/>
      <c r="RAD11" s="61"/>
      <c r="RAE11" s="61"/>
      <c r="RAF11" s="61"/>
      <c r="RAG11" s="61"/>
      <c r="RAH11" s="61"/>
      <c r="RAI11" s="61"/>
      <c r="RAJ11" s="61"/>
      <c r="RAK11" s="61"/>
      <c r="RAL11" s="61"/>
      <c r="RAM11" s="61"/>
      <c r="RAN11" s="61"/>
      <c r="RAO11" s="61"/>
      <c r="RAP11" s="61"/>
      <c r="RAQ11" s="61"/>
      <c r="RAR11" s="61"/>
      <c r="RAS11" s="61"/>
      <c r="RAT11" s="61"/>
      <c r="RAU11" s="61"/>
      <c r="RAV11" s="61"/>
      <c r="RAW11" s="61"/>
      <c r="RAX11" s="61"/>
      <c r="RAY11" s="61"/>
      <c r="RAZ11" s="61"/>
      <c r="RBA11" s="61"/>
      <c r="RBB11" s="61"/>
      <c r="RBC11" s="61"/>
      <c r="RBD11" s="61"/>
      <c r="RBE11" s="61"/>
      <c r="RBF11" s="61"/>
      <c r="RBG11" s="61"/>
      <c r="RBH11" s="61"/>
      <c r="RBI11" s="61"/>
      <c r="RBJ11" s="61"/>
      <c r="RBK11" s="61"/>
      <c r="RBL11" s="61"/>
      <c r="RBM11" s="61"/>
      <c r="RBN11" s="61"/>
      <c r="RBO11" s="61"/>
      <c r="RBP11" s="61"/>
      <c r="RBQ11" s="61"/>
      <c r="RBR11" s="61"/>
      <c r="RBS11" s="61"/>
      <c r="RBT11" s="61"/>
      <c r="RBU11" s="61"/>
      <c r="RBV11" s="61"/>
      <c r="RBW11" s="61"/>
      <c r="RBX11" s="61"/>
      <c r="RBY11" s="61"/>
      <c r="RBZ11" s="61"/>
      <c r="RCA11" s="61"/>
      <c r="RCB11" s="61"/>
      <c r="RCC11" s="61"/>
      <c r="RCD11" s="61"/>
      <c r="RCE11" s="61"/>
      <c r="RCF11" s="61"/>
      <c r="RCG11" s="61"/>
      <c r="RCH11" s="61"/>
      <c r="RCI11" s="61"/>
      <c r="RCJ11" s="61"/>
      <c r="RCK11" s="61"/>
      <c r="RCL11" s="61"/>
      <c r="RCM11" s="61"/>
      <c r="RCN11" s="61"/>
      <c r="RCO11" s="61"/>
      <c r="RCP11" s="61"/>
      <c r="RCQ11" s="61"/>
      <c r="RCR11" s="61"/>
      <c r="RCS11" s="61"/>
      <c r="RCT11" s="61"/>
      <c r="RCU11" s="61"/>
      <c r="RCV11" s="61"/>
      <c r="RCW11" s="61"/>
      <c r="RCX11" s="61"/>
      <c r="RCY11" s="61"/>
      <c r="RCZ11" s="61"/>
      <c r="RDA11" s="61"/>
      <c r="RDB11" s="61"/>
      <c r="RDC11" s="61"/>
      <c r="RDD11" s="61"/>
      <c r="RDE11" s="61"/>
      <c r="RDF11" s="61"/>
      <c r="RDG11" s="61"/>
      <c r="RDH11" s="61"/>
      <c r="RDI11" s="61"/>
      <c r="RDJ11" s="61"/>
      <c r="RDK11" s="61"/>
      <c r="RDL11" s="61"/>
      <c r="RDM11" s="61"/>
      <c r="RDN11" s="61"/>
      <c r="RDO11" s="61"/>
      <c r="RDP11" s="61"/>
      <c r="RDQ11" s="61"/>
      <c r="RDR11" s="61"/>
      <c r="RDS11" s="61"/>
      <c r="RDT11" s="61"/>
      <c r="RDU11" s="61"/>
      <c r="RDV11" s="61"/>
      <c r="RDW11" s="61"/>
      <c r="RDX11" s="61"/>
      <c r="RDY11" s="61"/>
      <c r="RDZ11" s="61"/>
      <c r="REA11" s="61"/>
      <c r="REB11" s="61"/>
      <c r="REC11" s="61"/>
      <c r="RED11" s="61"/>
      <c r="REE11" s="61"/>
      <c r="REF11" s="61"/>
      <c r="REG11" s="61"/>
      <c r="REH11" s="61"/>
      <c r="REI11" s="61"/>
      <c r="REJ11" s="61"/>
      <c r="REK11" s="61"/>
      <c r="REL11" s="61"/>
      <c r="REM11" s="61"/>
      <c r="REN11" s="61"/>
      <c r="REO11" s="61"/>
      <c r="REP11" s="61"/>
      <c r="REQ11" s="61"/>
      <c r="RER11" s="61"/>
      <c r="RES11" s="61"/>
      <c r="RET11" s="61"/>
      <c r="REU11" s="61"/>
      <c r="REV11" s="61"/>
      <c r="REW11" s="61"/>
      <c r="REX11" s="61"/>
      <c r="REY11" s="61"/>
      <c r="REZ11" s="61"/>
      <c r="RFA11" s="61"/>
      <c r="RFB11" s="61"/>
      <c r="RFC11" s="61"/>
      <c r="RFD11" s="61"/>
      <c r="RFE11" s="61"/>
      <c r="RFF11" s="61"/>
      <c r="RFG11" s="61"/>
      <c r="RFH11" s="61"/>
      <c r="RFI11" s="61"/>
      <c r="RFJ11" s="61"/>
      <c r="RFK11" s="61"/>
      <c r="RFL11" s="61"/>
      <c r="RFM11" s="61"/>
      <c r="RFN11" s="61"/>
      <c r="RFO11" s="61"/>
      <c r="RFP11" s="61"/>
      <c r="RFQ11" s="61"/>
      <c r="RFR11" s="61"/>
      <c r="RFS11" s="61"/>
      <c r="RFT11" s="61"/>
      <c r="RFU11" s="61"/>
      <c r="RFV11" s="61"/>
      <c r="RFW11" s="61"/>
      <c r="RFX11" s="61"/>
      <c r="RFY11" s="61"/>
      <c r="RFZ11" s="61"/>
      <c r="RGA11" s="61"/>
      <c r="RGB11" s="61"/>
      <c r="RGC11" s="61"/>
      <c r="RGD11" s="61"/>
      <c r="RGE11" s="61"/>
      <c r="RGF11" s="61"/>
      <c r="RGG11" s="61"/>
      <c r="RGH11" s="61"/>
      <c r="RGI11" s="61"/>
      <c r="RGJ11" s="61"/>
      <c r="RGK11" s="61"/>
      <c r="RGL11" s="61"/>
      <c r="RGM11" s="61"/>
      <c r="RGN11" s="61"/>
      <c r="RGO11" s="61"/>
      <c r="RGP11" s="61"/>
      <c r="RGQ11" s="61"/>
      <c r="RGR11" s="61"/>
      <c r="RGS11" s="61"/>
      <c r="RGT11" s="61"/>
      <c r="RGU11" s="61"/>
      <c r="RGV11" s="61"/>
      <c r="RGW11" s="61"/>
      <c r="RGX11" s="61"/>
      <c r="RGY11" s="61"/>
      <c r="RGZ11" s="61"/>
      <c r="RHA11" s="61"/>
      <c r="RHB11" s="61"/>
      <c r="RHC11" s="61"/>
      <c r="RHD11" s="61"/>
      <c r="RHE11" s="61"/>
      <c r="RHF11" s="61"/>
      <c r="RHG11" s="61"/>
      <c r="RHH11" s="61"/>
      <c r="RHI11" s="61"/>
      <c r="RHJ11" s="61"/>
      <c r="RHK11" s="61"/>
      <c r="RHL11" s="61"/>
      <c r="RHM11" s="61"/>
      <c r="RHN11" s="61"/>
      <c r="RHO11" s="61"/>
      <c r="RHP11" s="61"/>
      <c r="RHQ11" s="61"/>
      <c r="RHR11" s="61"/>
      <c r="RHS11" s="61"/>
      <c r="RHT11" s="61"/>
      <c r="RHU11" s="61"/>
      <c r="RHV11" s="61"/>
      <c r="RHW11" s="61"/>
      <c r="RHX11" s="61"/>
      <c r="RHY11" s="61"/>
      <c r="RHZ11" s="61"/>
      <c r="RIA11" s="61"/>
      <c r="RIB11" s="61"/>
      <c r="RIC11" s="61"/>
      <c r="RID11" s="61"/>
      <c r="RIE11" s="61"/>
      <c r="RIF11" s="61"/>
      <c r="RIG11" s="61"/>
      <c r="RIH11" s="61"/>
      <c r="RII11" s="61"/>
      <c r="RIJ11" s="61"/>
      <c r="RIK11" s="61"/>
      <c r="RIL11" s="61"/>
      <c r="RIM11" s="61"/>
      <c r="RIN11" s="61"/>
      <c r="RIO11" s="61"/>
      <c r="RIP11" s="61"/>
      <c r="RIQ11" s="61"/>
      <c r="RIR11" s="61"/>
      <c r="RIS11" s="61"/>
      <c r="RIT11" s="61"/>
      <c r="RIU11" s="61"/>
      <c r="RIV11" s="61"/>
      <c r="RIW11" s="61"/>
      <c r="RIX11" s="61"/>
      <c r="RIY11" s="61"/>
      <c r="RIZ11" s="61"/>
      <c r="RJA11" s="61"/>
      <c r="RJB11" s="61"/>
      <c r="RJC11" s="61"/>
      <c r="RJD11" s="61"/>
      <c r="RJE11" s="61"/>
      <c r="RJF11" s="61"/>
      <c r="RJG11" s="61"/>
      <c r="RJH11" s="61"/>
      <c r="RJI11" s="61"/>
      <c r="RJJ11" s="61"/>
      <c r="RJK11" s="61"/>
      <c r="RJL11" s="61"/>
      <c r="RJM11" s="61"/>
      <c r="RJN11" s="61"/>
      <c r="RJO11" s="61"/>
      <c r="RJP11" s="61"/>
      <c r="RJQ11" s="61"/>
      <c r="RJR11" s="61"/>
      <c r="RJS11" s="61"/>
      <c r="RJT11" s="61"/>
      <c r="RJU11" s="61"/>
      <c r="RJV11" s="61"/>
      <c r="RJW11" s="61"/>
      <c r="RJX11" s="61"/>
      <c r="RJY11" s="61"/>
      <c r="RJZ11" s="61"/>
      <c r="RKA11" s="61"/>
      <c r="RKB11" s="61"/>
      <c r="RKC11" s="61"/>
      <c r="RKD11" s="61"/>
      <c r="RKE11" s="61"/>
      <c r="RKF11" s="61"/>
      <c r="RKG11" s="61"/>
      <c r="RKH11" s="61"/>
      <c r="RKI11" s="61"/>
      <c r="RKJ11" s="61"/>
      <c r="RKK11" s="61"/>
      <c r="RKL11" s="61"/>
      <c r="RKM11" s="61"/>
      <c r="RKN11" s="61"/>
      <c r="RKO11" s="61"/>
      <c r="RKP11" s="61"/>
      <c r="RKQ11" s="61"/>
      <c r="RKR11" s="61"/>
      <c r="RKS11" s="61"/>
      <c r="RKT11" s="61"/>
      <c r="RKU11" s="61"/>
      <c r="RKV11" s="61"/>
      <c r="RKW11" s="61"/>
      <c r="RKX11" s="61"/>
      <c r="RKY11" s="61"/>
      <c r="RKZ11" s="61"/>
      <c r="RLA11" s="61"/>
      <c r="RLB11" s="61"/>
      <c r="RLC11" s="61"/>
      <c r="RLD11" s="61"/>
      <c r="RLE11" s="61"/>
      <c r="RLF11" s="61"/>
      <c r="RLG11" s="61"/>
      <c r="RLH11" s="61"/>
      <c r="RLI11" s="61"/>
      <c r="RLJ11" s="61"/>
      <c r="RLK11" s="61"/>
      <c r="RLL11" s="61"/>
      <c r="RLM11" s="61"/>
      <c r="RLN11" s="61"/>
      <c r="RLO11" s="61"/>
      <c r="RLP11" s="61"/>
      <c r="RLQ11" s="61"/>
      <c r="RLR11" s="61"/>
      <c r="RLS11" s="61"/>
      <c r="RLT11" s="61"/>
      <c r="RLU11" s="61"/>
      <c r="RLV11" s="61"/>
      <c r="RLW11" s="61"/>
      <c r="RLX11" s="61"/>
      <c r="RLY11" s="61"/>
      <c r="RLZ11" s="61"/>
      <c r="RMA11" s="61"/>
      <c r="RMB11" s="61"/>
      <c r="RMC11" s="61"/>
      <c r="RMD11" s="61"/>
      <c r="RME11" s="61"/>
      <c r="RMF11" s="61"/>
      <c r="RMG11" s="61"/>
      <c r="RMH11" s="61"/>
      <c r="RMI11" s="61"/>
      <c r="RMJ11" s="61"/>
      <c r="RMK11" s="61"/>
      <c r="RML11" s="61"/>
      <c r="RMM11" s="61"/>
      <c r="RMN11" s="61"/>
      <c r="RMO11" s="61"/>
      <c r="RMP11" s="61"/>
      <c r="RMQ11" s="61"/>
      <c r="RMR11" s="61"/>
      <c r="RMS11" s="61"/>
      <c r="RMT11" s="61"/>
      <c r="RMU11" s="61"/>
      <c r="RMV11" s="61"/>
      <c r="RMW11" s="61"/>
      <c r="RMX11" s="61"/>
      <c r="RMY11" s="61"/>
      <c r="RMZ11" s="61"/>
      <c r="RNA11" s="61"/>
      <c r="RNB11" s="61"/>
      <c r="RNC11" s="61"/>
      <c r="RND11" s="61"/>
      <c r="RNE11" s="61"/>
      <c r="RNF11" s="61"/>
      <c r="RNG11" s="61"/>
      <c r="RNH11" s="61"/>
      <c r="RNI11" s="61"/>
      <c r="RNJ11" s="61"/>
      <c r="RNK11" s="61"/>
      <c r="RNL11" s="61"/>
      <c r="RNM11" s="61"/>
      <c r="RNN11" s="61"/>
      <c r="RNO11" s="61"/>
      <c r="RNP11" s="61"/>
      <c r="RNQ11" s="61"/>
      <c r="RNR11" s="61"/>
      <c r="RNS11" s="61"/>
      <c r="RNT11" s="61"/>
      <c r="RNU11" s="61"/>
      <c r="RNV11" s="61"/>
      <c r="RNW11" s="61"/>
      <c r="RNX11" s="61"/>
      <c r="RNY11" s="61"/>
      <c r="RNZ11" s="61"/>
      <c r="ROA11" s="61"/>
      <c r="ROB11" s="61"/>
      <c r="ROC11" s="61"/>
      <c r="ROD11" s="61"/>
      <c r="ROE11" s="61"/>
      <c r="ROF11" s="61"/>
      <c r="ROG11" s="61"/>
      <c r="ROH11" s="61"/>
      <c r="ROI11" s="61"/>
      <c r="ROJ11" s="61"/>
      <c r="ROK11" s="61"/>
      <c r="ROL11" s="61"/>
      <c r="ROM11" s="61"/>
      <c r="RON11" s="61"/>
      <c r="ROO11" s="61"/>
      <c r="ROP11" s="61"/>
      <c r="ROQ11" s="61"/>
      <c r="ROR11" s="61"/>
      <c r="ROS11" s="61"/>
      <c r="ROT11" s="61"/>
      <c r="ROU11" s="61"/>
      <c r="ROV11" s="61"/>
      <c r="ROW11" s="61"/>
      <c r="ROX11" s="61"/>
      <c r="ROY11" s="61"/>
      <c r="ROZ11" s="61"/>
      <c r="RPA11" s="61"/>
      <c r="RPB11" s="61"/>
      <c r="RPC11" s="61"/>
      <c r="RPD11" s="61"/>
      <c r="RPE11" s="61"/>
      <c r="RPF11" s="61"/>
      <c r="RPG11" s="61"/>
      <c r="RPH11" s="61"/>
      <c r="RPI11" s="61"/>
      <c r="RPJ11" s="61"/>
      <c r="RPK11" s="61"/>
      <c r="RPL11" s="61"/>
      <c r="RPM11" s="61"/>
      <c r="RPN11" s="61"/>
      <c r="RPO11" s="61"/>
      <c r="RPP11" s="61"/>
      <c r="RPQ11" s="61"/>
      <c r="RPR11" s="61"/>
      <c r="RPS11" s="61"/>
      <c r="RPT11" s="61"/>
      <c r="RPU11" s="61"/>
      <c r="RPV11" s="61"/>
      <c r="RPW11" s="61"/>
      <c r="RPX11" s="61"/>
      <c r="RPY11" s="61"/>
      <c r="RPZ11" s="61"/>
      <c r="RQA11" s="61"/>
      <c r="RQB11" s="61"/>
      <c r="RQC11" s="61"/>
      <c r="RQD11" s="61"/>
      <c r="RQE11" s="61"/>
      <c r="RQF11" s="61"/>
      <c r="RQG11" s="61"/>
      <c r="RQH11" s="61"/>
      <c r="RQI11" s="61"/>
      <c r="RQJ11" s="61"/>
      <c r="RQK11" s="61"/>
      <c r="RQL11" s="61"/>
      <c r="RQM11" s="61"/>
      <c r="RQN11" s="61"/>
      <c r="RQO11" s="61"/>
      <c r="RQP11" s="61"/>
      <c r="RQQ11" s="61"/>
      <c r="RQR11" s="61"/>
      <c r="RQS11" s="61"/>
      <c r="RQT11" s="61"/>
      <c r="RQU11" s="61"/>
      <c r="RQV11" s="61"/>
      <c r="RQW11" s="61"/>
      <c r="RQX11" s="61"/>
      <c r="RQY11" s="61"/>
      <c r="RQZ11" s="61"/>
      <c r="RRA11" s="61"/>
      <c r="RRB11" s="61"/>
      <c r="RRC11" s="61"/>
      <c r="RRD11" s="61"/>
      <c r="RRE11" s="61"/>
      <c r="RRF11" s="61"/>
      <c r="RRG11" s="61"/>
      <c r="RRH11" s="61"/>
      <c r="RRI11" s="61"/>
      <c r="RRJ11" s="61"/>
      <c r="RRK11" s="61"/>
      <c r="RRL11" s="61"/>
      <c r="RRM11" s="61"/>
      <c r="RRN11" s="61"/>
      <c r="RRO11" s="61"/>
      <c r="RRP11" s="61"/>
      <c r="RRQ11" s="61"/>
      <c r="RRR11" s="61"/>
      <c r="RRS11" s="61"/>
      <c r="RRT11" s="61"/>
      <c r="RRU11" s="61"/>
      <c r="RRV11" s="61"/>
      <c r="RRW11" s="61"/>
      <c r="RRX11" s="61"/>
      <c r="RRY11" s="61"/>
      <c r="RRZ11" s="61"/>
      <c r="RSA11" s="61"/>
      <c r="RSB11" s="61"/>
      <c r="RSC11" s="61"/>
      <c r="RSD11" s="61"/>
      <c r="RSE11" s="61"/>
      <c r="RSF11" s="61"/>
      <c r="RSG11" s="61"/>
      <c r="RSH11" s="61"/>
      <c r="RSI11" s="61"/>
      <c r="RSJ11" s="61"/>
      <c r="RSK11" s="61"/>
      <c r="RSL11" s="61"/>
      <c r="RSM11" s="61"/>
      <c r="RSN11" s="61"/>
      <c r="RSO11" s="61"/>
      <c r="RSP11" s="61"/>
      <c r="RSQ11" s="61"/>
      <c r="RSR11" s="61"/>
      <c r="RSS11" s="61"/>
      <c r="RST11" s="61"/>
      <c r="RSU11" s="61"/>
      <c r="RSV11" s="61"/>
      <c r="RSW11" s="61"/>
      <c r="RSX11" s="61"/>
      <c r="RSY11" s="61"/>
      <c r="RSZ11" s="61"/>
      <c r="RTA11" s="61"/>
      <c r="RTB11" s="61"/>
      <c r="RTC11" s="61"/>
      <c r="RTD11" s="61"/>
      <c r="RTE11" s="61"/>
      <c r="RTF11" s="61"/>
      <c r="RTG11" s="61"/>
      <c r="RTH11" s="61"/>
      <c r="RTI11" s="61"/>
      <c r="RTJ11" s="61"/>
      <c r="RTK11" s="61"/>
      <c r="RTL11" s="61"/>
      <c r="RTM11" s="61"/>
      <c r="RTN11" s="61"/>
      <c r="RTO11" s="61"/>
      <c r="RTP11" s="61"/>
      <c r="RTQ11" s="61"/>
      <c r="RTR11" s="61"/>
      <c r="RTS11" s="61"/>
      <c r="RTT11" s="61"/>
      <c r="RTU11" s="61"/>
      <c r="RTV11" s="61"/>
      <c r="RTW11" s="61"/>
      <c r="RTX11" s="61"/>
      <c r="RTY11" s="61"/>
      <c r="RTZ11" s="61"/>
      <c r="RUA11" s="61"/>
      <c r="RUB11" s="61"/>
      <c r="RUC11" s="61"/>
      <c r="RUD11" s="61"/>
      <c r="RUE11" s="61"/>
      <c r="RUF11" s="61"/>
      <c r="RUG11" s="61"/>
      <c r="RUH11" s="61"/>
      <c r="RUI11" s="61"/>
      <c r="RUJ11" s="61"/>
      <c r="RUK11" s="61"/>
      <c r="RUL11" s="61"/>
      <c r="RUM11" s="61"/>
      <c r="RUN11" s="61"/>
      <c r="RUO11" s="61"/>
      <c r="RUP11" s="61"/>
      <c r="RUQ11" s="61"/>
      <c r="RUR11" s="61"/>
      <c r="RUS11" s="61"/>
      <c r="RUT11" s="61"/>
      <c r="RUU11" s="61"/>
      <c r="RUV11" s="61"/>
      <c r="RUW11" s="61"/>
      <c r="RUX11" s="61"/>
      <c r="RUY11" s="61"/>
      <c r="RUZ11" s="61"/>
      <c r="RVA11" s="61"/>
      <c r="RVB11" s="61"/>
      <c r="RVC11" s="61"/>
      <c r="RVD11" s="61"/>
      <c r="RVE11" s="61"/>
      <c r="RVF11" s="61"/>
      <c r="RVG11" s="61"/>
      <c r="RVH11" s="61"/>
      <c r="RVI11" s="61"/>
      <c r="RVJ11" s="61"/>
      <c r="RVK11" s="61"/>
      <c r="RVL11" s="61"/>
      <c r="RVM11" s="61"/>
      <c r="RVN11" s="61"/>
      <c r="RVO11" s="61"/>
      <c r="RVP11" s="61"/>
      <c r="RVQ11" s="61"/>
      <c r="RVR11" s="61"/>
      <c r="RVS11" s="61"/>
      <c r="RVT11" s="61"/>
      <c r="RVU11" s="61"/>
      <c r="RVV11" s="61"/>
      <c r="RVW11" s="61"/>
      <c r="RVX11" s="61"/>
      <c r="RVY11" s="61"/>
      <c r="RVZ11" s="61"/>
      <c r="RWA11" s="61"/>
      <c r="RWB11" s="61"/>
      <c r="RWC11" s="61"/>
      <c r="RWD11" s="61"/>
      <c r="RWE11" s="61"/>
      <c r="RWF11" s="61"/>
      <c r="RWG11" s="61"/>
      <c r="RWH11" s="61"/>
      <c r="RWI11" s="61"/>
      <c r="RWJ11" s="61"/>
      <c r="RWK11" s="61"/>
      <c r="RWL11" s="61"/>
      <c r="RWM11" s="61"/>
      <c r="RWN11" s="61"/>
      <c r="RWO11" s="61"/>
      <c r="RWP11" s="61"/>
      <c r="RWQ11" s="61"/>
      <c r="RWR11" s="61"/>
      <c r="RWS11" s="61"/>
      <c r="RWT11" s="61"/>
      <c r="RWU11" s="61"/>
      <c r="RWV11" s="61"/>
      <c r="RWW11" s="61"/>
      <c r="RWX11" s="61"/>
      <c r="RWY11" s="61"/>
      <c r="RWZ11" s="61"/>
      <c r="RXA11" s="61"/>
      <c r="RXB11" s="61"/>
      <c r="RXC11" s="61"/>
      <c r="RXD11" s="61"/>
      <c r="RXE11" s="61"/>
      <c r="RXF11" s="61"/>
      <c r="RXG11" s="61"/>
      <c r="RXH11" s="61"/>
      <c r="RXI11" s="61"/>
      <c r="RXJ11" s="61"/>
      <c r="RXK11" s="61"/>
      <c r="RXL11" s="61"/>
      <c r="RXM11" s="61"/>
      <c r="RXN11" s="61"/>
      <c r="RXO11" s="61"/>
      <c r="RXP11" s="61"/>
      <c r="RXQ11" s="61"/>
      <c r="RXR11" s="61"/>
      <c r="RXS11" s="61"/>
      <c r="RXT11" s="61"/>
      <c r="RXU11" s="61"/>
      <c r="RXV11" s="61"/>
      <c r="RXW11" s="61"/>
      <c r="RXX11" s="61"/>
      <c r="RXY11" s="61"/>
      <c r="RXZ11" s="61"/>
      <c r="RYA11" s="61"/>
      <c r="RYB11" s="61"/>
      <c r="RYC11" s="61"/>
      <c r="RYD11" s="61"/>
      <c r="RYE11" s="61"/>
      <c r="RYF11" s="61"/>
      <c r="RYG11" s="61"/>
      <c r="RYH11" s="61"/>
      <c r="RYI11" s="61"/>
      <c r="RYJ11" s="61"/>
      <c r="RYK11" s="61"/>
      <c r="RYL11" s="61"/>
      <c r="RYM11" s="61"/>
      <c r="RYN11" s="61"/>
      <c r="RYO11" s="61"/>
      <c r="RYP11" s="61"/>
      <c r="RYQ11" s="61"/>
      <c r="RYR11" s="61"/>
      <c r="RYS11" s="61"/>
      <c r="RYT11" s="61"/>
      <c r="RYU11" s="61"/>
      <c r="RYV11" s="61"/>
      <c r="RYW11" s="61"/>
      <c r="RYX11" s="61"/>
      <c r="RYY11" s="61"/>
      <c r="RYZ11" s="61"/>
      <c r="RZA11" s="61"/>
      <c r="RZB11" s="61"/>
      <c r="RZC11" s="61"/>
      <c r="RZD11" s="61"/>
      <c r="RZE11" s="61"/>
      <c r="RZF11" s="61"/>
      <c r="RZG11" s="61"/>
      <c r="RZH11" s="61"/>
      <c r="RZI11" s="61"/>
      <c r="RZJ11" s="61"/>
      <c r="RZK11" s="61"/>
      <c r="RZL11" s="61"/>
      <c r="RZM11" s="61"/>
      <c r="RZN11" s="61"/>
      <c r="RZO11" s="61"/>
      <c r="RZP11" s="61"/>
      <c r="RZQ11" s="61"/>
      <c r="RZR11" s="61"/>
      <c r="RZS11" s="61"/>
      <c r="RZT11" s="61"/>
      <c r="RZU11" s="61"/>
      <c r="RZV11" s="61"/>
      <c r="RZW11" s="61"/>
      <c r="RZX11" s="61"/>
      <c r="RZY11" s="61"/>
      <c r="RZZ11" s="61"/>
      <c r="SAA11" s="61"/>
      <c r="SAB11" s="61"/>
      <c r="SAC11" s="61"/>
      <c r="SAD11" s="61"/>
      <c r="SAE11" s="61"/>
      <c r="SAF11" s="61"/>
      <c r="SAG11" s="61"/>
      <c r="SAH11" s="61"/>
      <c r="SAI11" s="61"/>
      <c r="SAJ11" s="61"/>
      <c r="SAK11" s="61"/>
      <c r="SAL11" s="61"/>
      <c r="SAM11" s="61"/>
      <c r="SAN11" s="61"/>
      <c r="SAO11" s="61"/>
      <c r="SAP11" s="61"/>
      <c r="SAQ11" s="61"/>
      <c r="SAR11" s="61"/>
      <c r="SAS11" s="61"/>
      <c r="SAT11" s="61"/>
      <c r="SAU11" s="61"/>
      <c r="SAV11" s="61"/>
      <c r="SAW11" s="61"/>
      <c r="SAX11" s="61"/>
      <c r="SAY11" s="61"/>
      <c r="SAZ11" s="61"/>
      <c r="SBA11" s="61"/>
      <c r="SBB11" s="61"/>
      <c r="SBC11" s="61"/>
      <c r="SBD11" s="61"/>
      <c r="SBE11" s="61"/>
      <c r="SBF11" s="61"/>
      <c r="SBG11" s="61"/>
      <c r="SBH11" s="61"/>
      <c r="SBI11" s="61"/>
      <c r="SBJ11" s="61"/>
      <c r="SBK11" s="61"/>
      <c r="SBL11" s="61"/>
      <c r="SBM11" s="61"/>
      <c r="SBN11" s="61"/>
      <c r="SBO11" s="61"/>
      <c r="SBP11" s="61"/>
      <c r="SBQ11" s="61"/>
      <c r="SBR11" s="61"/>
      <c r="SBS11" s="61"/>
      <c r="SBT11" s="61"/>
      <c r="SBU11" s="61"/>
      <c r="SBV11" s="61"/>
      <c r="SBW11" s="61"/>
      <c r="SBX11" s="61"/>
      <c r="SBY11" s="61"/>
      <c r="SBZ11" s="61"/>
      <c r="SCA11" s="61"/>
      <c r="SCB11" s="61"/>
      <c r="SCC11" s="61"/>
      <c r="SCD11" s="61"/>
      <c r="SCE11" s="61"/>
      <c r="SCF11" s="61"/>
      <c r="SCG11" s="61"/>
      <c r="SCH11" s="61"/>
      <c r="SCI11" s="61"/>
      <c r="SCJ11" s="61"/>
      <c r="SCK11" s="61"/>
      <c r="SCL11" s="61"/>
      <c r="SCM11" s="61"/>
      <c r="SCN11" s="61"/>
      <c r="SCO11" s="61"/>
      <c r="SCP11" s="61"/>
      <c r="SCQ11" s="61"/>
      <c r="SCR11" s="61"/>
      <c r="SCS11" s="61"/>
      <c r="SCT11" s="61"/>
      <c r="SCU11" s="61"/>
      <c r="SCV11" s="61"/>
      <c r="SCW11" s="61"/>
      <c r="SCX11" s="61"/>
      <c r="SCY11" s="61"/>
      <c r="SCZ11" s="61"/>
      <c r="SDA11" s="61"/>
      <c r="SDB11" s="61"/>
      <c r="SDC11" s="61"/>
      <c r="SDD11" s="61"/>
      <c r="SDE11" s="61"/>
      <c r="SDF11" s="61"/>
      <c r="SDG11" s="61"/>
      <c r="SDH11" s="61"/>
      <c r="SDI11" s="61"/>
      <c r="SDJ11" s="61"/>
      <c r="SDK11" s="61"/>
      <c r="SDL11" s="61"/>
      <c r="SDM11" s="61"/>
      <c r="SDN11" s="61"/>
      <c r="SDO11" s="61"/>
      <c r="SDP11" s="61"/>
      <c r="SDQ11" s="61"/>
      <c r="SDR11" s="61"/>
      <c r="SDS11" s="61"/>
      <c r="SDT11" s="61"/>
      <c r="SDU11" s="61"/>
      <c r="SDV11" s="61"/>
      <c r="SDW11" s="61"/>
      <c r="SDX11" s="61"/>
      <c r="SDY11" s="61"/>
      <c r="SDZ11" s="61"/>
      <c r="SEA11" s="61"/>
      <c r="SEB11" s="61"/>
      <c r="SEC11" s="61"/>
      <c r="SED11" s="61"/>
      <c r="SEE11" s="61"/>
      <c r="SEF11" s="61"/>
      <c r="SEG11" s="61"/>
      <c r="SEH11" s="61"/>
      <c r="SEI11" s="61"/>
      <c r="SEJ11" s="61"/>
      <c r="SEK11" s="61"/>
      <c r="SEL11" s="61"/>
      <c r="SEM11" s="61"/>
      <c r="SEN11" s="61"/>
      <c r="SEO11" s="61"/>
      <c r="SEP11" s="61"/>
      <c r="SEQ11" s="61"/>
      <c r="SER11" s="61"/>
      <c r="SES11" s="61"/>
      <c r="SET11" s="61"/>
      <c r="SEU11" s="61"/>
      <c r="SEV11" s="61"/>
      <c r="SEW11" s="61"/>
      <c r="SEX11" s="61"/>
      <c r="SEY11" s="61"/>
      <c r="SEZ11" s="61"/>
      <c r="SFA11" s="61"/>
      <c r="SFB11" s="61"/>
      <c r="SFC11" s="61"/>
      <c r="SFD11" s="61"/>
      <c r="SFE11" s="61"/>
      <c r="SFF11" s="61"/>
      <c r="SFG11" s="61"/>
      <c r="SFH11" s="61"/>
      <c r="SFI11" s="61"/>
      <c r="SFJ11" s="61"/>
      <c r="SFK11" s="61"/>
      <c r="SFL11" s="61"/>
      <c r="SFM11" s="61"/>
      <c r="SFN11" s="61"/>
      <c r="SFO11" s="61"/>
      <c r="SFP11" s="61"/>
      <c r="SFQ11" s="61"/>
      <c r="SFR11" s="61"/>
      <c r="SFS11" s="61"/>
      <c r="SFT11" s="61"/>
      <c r="SFU11" s="61"/>
      <c r="SFV11" s="61"/>
      <c r="SFW11" s="61"/>
      <c r="SFX11" s="61"/>
      <c r="SFY11" s="61"/>
      <c r="SFZ11" s="61"/>
      <c r="SGA11" s="61"/>
      <c r="SGB11" s="61"/>
      <c r="SGC11" s="61"/>
      <c r="SGD11" s="61"/>
      <c r="SGE11" s="61"/>
      <c r="SGF11" s="61"/>
      <c r="SGG11" s="61"/>
      <c r="SGH11" s="61"/>
      <c r="SGI11" s="61"/>
      <c r="SGJ11" s="61"/>
      <c r="SGK11" s="61"/>
      <c r="SGL11" s="61"/>
      <c r="SGM11" s="61"/>
      <c r="SGN11" s="61"/>
      <c r="SGO11" s="61"/>
      <c r="SGP11" s="61"/>
      <c r="SGQ11" s="61"/>
      <c r="SGR11" s="61"/>
      <c r="SGS11" s="61"/>
      <c r="SGT11" s="61"/>
      <c r="SGU11" s="61"/>
      <c r="SGV11" s="61"/>
      <c r="SGW11" s="61"/>
      <c r="SGX11" s="61"/>
      <c r="SGY11" s="61"/>
      <c r="SGZ11" s="61"/>
      <c r="SHA11" s="61"/>
      <c r="SHB11" s="61"/>
      <c r="SHC11" s="61"/>
      <c r="SHD11" s="61"/>
      <c r="SHE11" s="61"/>
      <c r="SHF11" s="61"/>
      <c r="SHG11" s="61"/>
      <c r="SHH11" s="61"/>
      <c r="SHI11" s="61"/>
      <c r="SHJ11" s="61"/>
      <c r="SHK11" s="61"/>
      <c r="SHL11" s="61"/>
      <c r="SHM11" s="61"/>
      <c r="SHN11" s="61"/>
      <c r="SHO11" s="61"/>
      <c r="SHP11" s="61"/>
      <c r="SHQ11" s="61"/>
      <c r="SHR11" s="61"/>
      <c r="SHS11" s="61"/>
      <c r="SHT11" s="61"/>
      <c r="SHU11" s="61"/>
      <c r="SHV11" s="61"/>
      <c r="SHW11" s="61"/>
      <c r="SHX11" s="61"/>
      <c r="SHY11" s="61"/>
      <c r="SHZ11" s="61"/>
      <c r="SIA11" s="61"/>
      <c r="SIB11" s="61"/>
      <c r="SIC11" s="61"/>
      <c r="SID11" s="61"/>
      <c r="SIE11" s="61"/>
      <c r="SIF11" s="61"/>
      <c r="SIG11" s="61"/>
      <c r="SIH11" s="61"/>
      <c r="SII11" s="61"/>
      <c r="SIJ11" s="61"/>
      <c r="SIK11" s="61"/>
      <c r="SIL11" s="61"/>
      <c r="SIM11" s="61"/>
      <c r="SIN11" s="61"/>
      <c r="SIO11" s="61"/>
      <c r="SIP11" s="61"/>
      <c r="SIQ11" s="61"/>
      <c r="SIR11" s="61"/>
      <c r="SIS11" s="61"/>
      <c r="SIT11" s="61"/>
      <c r="SIU11" s="61"/>
      <c r="SIV11" s="61"/>
      <c r="SIW11" s="61"/>
      <c r="SIX11" s="61"/>
      <c r="SIY11" s="61"/>
      <c r="SIZ11" s="61"/>
      <c r="SJA11" s="61"/>
      <c r="SJB11" s="61"/>
      <c r="SJC11" s="61"/>
      <c r="SJD11" s="61"/>
      <c r="SJE11" s="61"/>
      <c r="SJF11" s="61"/>
      <c r="SJG11" s="61"/>
      <c r="SJH11" s="61"/>
      <c r="SJI11" s="61"/>
      <c r="SJJ11" s="61"/>
      <c r="SJK11" s="61"/>
      <c r="SJL11" s="61"/>
      <c r="SJM11" s="61"/>
      <c r="SJN11" s="61"/>
      <c r="SJO11" s="61"/>
      <c r="SJP11" s="61"/>
      <c r="SJQ11" s="61"/>
      <c r="SJR11" s="61"/>
      <c r="SJS11" s="61"/>
      <c r="SJT11" s="61"/>
      <c r="SJU11" s="61"/>
      <c r="SJV11" s="61"/>
      <c r="SJW11" s="61"/>
      <c r="SJX11" s="61"/>
      <c r="SJY11" s="61"/>
      <c r="SJZ11" s="61"/>
      <c r="SKA11" s="61"/>
      <c r="SKB11" s="61"/>
      <c r="SKC11" s="61"/>
      <c r="SKD11" s="61"/>
      <c r="SKE11" s="61"/>
      <c r="SKF11" s="61"/>
      <c r="SKG11" s="61"/>
      <c r="SKH11" s="61"/>
      <c r="SKI11" s="61"/>
      <c r="SKJ11" s="61"/>
      <c r="SKK11" s="61"/>
      <c r="SKL11" s="61"/>
      <c r="SKM11" s="61"/>
      <c r="SKN11" s="61"/>
      <c r="SKO11" s="61"/>
      <c r="SKP11" s="61"/>
      <c r="SKQ11" s="61"/>
      <c r="SKR11" s="61"/>
      <c r="SKS11" s="61"/>
      <c r="SKT11" s="61"/>
      <c r="SKU11" s="61"/>
      <c r="SKV11" s="61"/>
      <c r="SKW11" s="61"/>
      <c r="SKX11" s="61"/>
      <c r="SKY11" s="61"/>
      <c r="SKZ11" s="61"/>
      <c r="SLA11" s="61"/>
      <c r="SLB11" s="61"/>
      <c r="SLC11" s="61"/>
      <c r="SLD11" s="61"/>
      <c r="SLE11" s="61"/>
      <c r="SLF11" s="61"/>
      <c r="SLG11" s="61"/>
      <c r="SLH11" s="61"/>
      <c r="SLI11" s="61"/>
      <c r="SLJ11" s="61"/>
      <c r="SLK11" s="61"/>
      <c r="SLL11" s="61"/>
      <c r="SLM11" s="61"/>
      <c r="SLN11" s="61"/>
      <c r="SLO11" s="61"/>
      <c r="SLP11" s="61"/>
      <c r="SLQ11" s="61"/>
      <c r="SLR11" s="61"/>
      <c r="SLS11" s="61"/>
      <c r="SLT11" s="61"/>
      <c r="SLU11" s="61"/>
      <c r="SLV11" s="61"/>
      <c r="SLW11" s="61"/>
      <c r="SLX11" s="61"/>
      <c r="SLY11" s="61"/>
      <c r="SLZ11" s="61"/>
      <c r="SMA11" s="61"/>
      <c r="SMB11" s="61"/>
      <c r="SMC11" s="61"/>
      <c r="SMD11" s="61"/>
      <c r="SME11" s="61"/>
      <c r="SMF11" s="61"/>
      <c r="SMG11" s="61"/>
      <c r="SMH11" s="61"/>
      <c r="SMI11" s="61"/>
      <c r="SMJ11" s="61"/>
      <c r="SMK11" s="61"/>
      <c r="SML11" s="61"/>
      <c r="SMM11" s="61"/>
      <c r="SMN11" s="61"/>
      <c r="SMO11" s="61"/>
      <c r="SMP11" s="61"/>
      <c r="SMQ11" s="61"/>
      <c r="SMR11" s="61"/>
      <c r="SMS11" s="61"/>
      <c r="SMT11" s="61"/>
      <c r="SMU11" s="61"/>
      <c r="SMV11" s="61"/>
      <c r="SMW11" s="61"/>
      <c r="SMX11" s="61"/>
      <c r="SMY11" s="61"/>
      <c r="SMZ11" s="61"/>
      <c r="SNA11" s="61"/>
      <c r="SNB11" s="61"/>
      <c r="SNC11" s="61"/>
      <c r="SND11" s="61"/>
      <c r="SNE11" s="61"/>
      <c r="SNF11" s="61"/>
      <c r="SNG11" s="61"/>
      <c r="SNH11" s="61"/>
      <c r="SNI11" s="61"/>
      <c r="SNJ11" s="61"/>
      <c r="SNK11" s="61"/>
      <c r="SNL11" s="61"/>
      <c r="SNM11" s="61"/>
      <c r="SNN11" s="61"/>
      <c r="SNO11" s="61"/>
      <c r="SNP11" s="61"/>
      <c r="SNQ11" s="61"/>
      <c r="SNR11" s="61"/>
      <c r="SNS11" s="61"/>
      <c r="SNT11" s="61"/>
      <c r="SNU11" s="61"/>
      <c r="SNV11" s="61"/>
      <c r="SNW11" s="61"/>
      <c r="SNX11" s="61"/>
      <c r="SNY11" s="61"/>
      <c r="SNZ11" s="61"/>
      <c r="SOA11" s="61"/>
      <c r="SOB11" s="61"/>
      <c r="SOC11" s="61"/>
      <c r="SOD11" s="61"/>
      <c r="SOE11" s="61"/>
      <c r="SOF11" s="61"/>
      <c r="SOG11" s="61"/>
      <c r="SOH11" s="61"/>
      <c r="SOI11" s="61"/>
      <c r="SOJ11" s="61"/>
      <c r="SOK11" s="61"/>
      <c r="SOL11" s="61"/>
      <c r="SOM11" s="61"/>
      <c r="SON11" s="61"/>
      <c r="SOO11" s="61"/>
      <c r="SOP11" s="61"/>
      <c r="SOQ11" s="61"/>
      <c r="SOR11" s="61"/>
      <c r="SOS11" s="61"/>
      <c r="SOT11" s="61"/>
      <c r="SOU11" s="61"/>
      <c r="SOV11" s="61"/>
      <c r="SOW11" s="61"/>
      <c r="SOX11" s="61"/>
      <c r="SOY11" s="61"/>
      <c r="SOZ11" s="61"/>
      <c r="SPA11" s="61"/>
      <c r="SPB11" s="61"/>
      <c r="SPC11" s="61"/>
      <c r="SPD11" s="61"/>
      <c r="SPE11" s="61"/>
      <c r="SPF11" s="61"/>
      <c r="SPG11" s="61"/>
      <c r="SPH11" s="61"/>
      <c r="SPI11" s="61"/>
      <c r="SPJ11" s="61"/>
      <c r="SPK11" s="61"/>
      <c r="SPL11" s="61"/>
      <c r="SPM11" s="61"/>
      <c r="SPN11" s="61"/>
      <c r="SPO11" s="61"/>
      <c r="SPP11" s="61"/>
      <c r="SPQ11" s="61"/>
      <c r="SPR11" s="61"/>
      <c r="SPS11" s="61"/>
      <c r="SPT11" s="61"/>
      <c r="SPU11" s="61"/>
      <c r="SPV11" s="61"/>
      <c r="SPW11" s="61"/>
      <c r="SPX11" s="61"/>
      <c r="SPY11" s="61"/>
      <c r="SPZ11" s="61"/>
      <c r="SQA11" s="61"/>
      <c r="SQB11" s="61"/>
      <c r="SQC11" s="61"/>
      <c r="SQD11" s="61"/>
      <c r="SQE11" s="61"/>
      <c r="SQF11" s="61"/>
      <c r="SQG11" s="61"/>
      <c r="SQH11" s="61"/>
      <c r="SQI11" s="61"/>
      <c r="SQJ11" s="61"/>
      <c r="SQK11" s="61"/>
      <c r="SQL11" s="61"/>
      <c r="SQM11" s="61"/>
      <c r="SQN11" s="61"/>
      <c r="SQO11" s="61"/>
      <c r="SQP11" s="61"/>
      <c r="SQQ11" s="61"/>
      <c r="SQR11" s="61"/>
      <c r="SQS11" s="61"/>
      <c r="SQT11" s="61"/>
      <c r="SQU11" s="61"/>
      <c r="SQV11" s="61"/>
      <c r="SQW11" s="61"/>
      <c r="SQX11" s="61"/>
      <c r="SQY11" s="61"/>
      <c r="SQZ11" s="61"/>
      <c r="SRA11" s="61"/>
      <c r="SRB11" s="61"/>
      <c r="SRC11" s="61"/>
      <c r="SRD11" s="61"/>
      <c r="SRE11" s="61"/>
      <c r="SRF11" s="61"/>
      <c r="SRG11" s="61"/>
      <c r="SRH11" s="61"/>
      <c r="SRI11" s="61"/>
      <c r="SRJ11" s="61"/>
      <c r="SRK11" s="61"/>
      <c r="SRL11" s="61"/>
      <c r="SRM11" s="61"/>
      <c r="SRN11" s="61"/>
      <c r="SRO11" s="61"/>
      <c r="SRP11" s="61"/>
      <c r="SRQ11" s="61"/>
      <c r="SRR11" s="61"/>
      <c r="SRS11" s="61"/>
      <c r="SRT11" s="61"/>
      <c r="SRU11" s="61"/>
      <c r="SRV11" s="61"/>
      <c r="SRW11" s="61"/>
      <c r="SRX11" s="61"/>
      <c r="SRY11" s="61"/>
      <c r="SRZ11" s="61"/>
      <c r="SSA11" s="61"/>
      <c r="SSB11" s="61"/>
      <c r="SSC11" s="61"/>
      <c r="SSD11" s="61"/>
      <c r="SSE11" s="61"/>
      <c r="SSF11" s="61"/>
      <c r="SSG11" s="61"/>
      <c r="SSH11" s="61"/>
      <c r="SSI11" s="61"/>
      <c r="SSJ11" s="61"/>
      <c r="SSK11" s="61"/>
      <c r="SSL11" s="61"/>
      <c r="SSM11" s="61"/>
      <c r="SSN11" s="61"/>
      <c r="SSO11" s="61"/>
      <c r="SSP11" s="61"/>
      <c r="SSQ11" s="61"/>
      <c r="SSR11" s="61"/>
      <c r="SSS11" s="61"/>
      <c r="SST11" s="61"/>
      <c r="SSU11" s="61"/>
      <c r="SSV11" s="61"/>
      <c r="SSW11" s="61"/>
      <c r="SSX11" s="61"/>
      <c r="SSY11" s="61"/>
      <c r="SSZ11" s="61"/>
      <c r="STA11" s="61"/>
      <c r="STB11" s="61"/>
      <c r="STC11" s="61"/>
      <c r="STD11" s="61"/>
      <c r="STE11" s="61"/>
      <c r="STF11" s="61"/>
      <c r="STG11" s="61"/>
      <c r="STH11" s="61"/>
      <c r="STI11" s="61"/>
      <c r="STJ11" s="61"/>
      <c r="STK11" s="61"/>
      <c r="STL11" s="61"/>
      <c r="STM11" s="61"/>
      <c r="STN11" s="61"/>
      <c r="STO11" s="61"/>
      <c r="STP11" s="61"/>
      <c r="STQ11" s="61"/>
      <c r="STR11" s="61"/>
      <c r="STS11" s="61"/>
      <c r="STT11" s="61"/>
      <c r="STU11" s="61"/>
      <c r="STV11" s="61"/>
      <c r="STW11" s="61"/>
      <c r="STX11" s="61"/>
      <c r="STY11" s="61"/>
      <c r="STZ11" s="61"/>
      <c r="SUA11" s="61"/>
      <c r="SUB11" s="61"/>
      <c r="SUC11" s="61"/>
      <c r="SUD11" s="61"/>
      <c r="SUE11" s="61"/>
      <c r="SUF11" s="61"/>
      <c r="SUG11" s="61"/>
      <c r="SUH11" s="61"/>
      <c r="SUI11" s="61"/>
      <c r="SUJ11" s="61"/>
      <c r="SUK11" s="61"/>
      <c r="SUL11" s="61"/>
      <c r="SUM11" s="61"/>
      <c r="SUN11" s="61"/>
      <c r="SUO11" s="61"/>
      <c r="SUP11" s="61"/>
      <c r="SUQ11" s="61"/>
      <c r="SUR11" s="61"/>
      <c r="SUS11" s="61"/>
      <c r="SUT11" s="61"/>
      <c r="SUU11" s="61"/>
      <c r="SUV11" s="61"/>
      <c r="SUW11" s="61"/>
      <c r="SUX11" s="61"/>
      <c r="SUY11" s="61"/>
      <c r="SUZ11" s="61"/>
      <c r="SVA11" s="61"/>
      <c r="SVB11" s="61"/>
      <c r="SVC11" s="61"/>
      <c r="SVD11" s="61"/>
      <c r="SVE11" s="61"/>
      <c r="SVF11" s="61"/>
      <c r="SVG11" s="61"/>
      <c r="SVH11" s="61"/>
      <c r="SVI11" s="61"/>
      <c r="SVJ11" s="61"/>
      <c r="SVK11" s="61"/>
      <c r="SVL11" s="61"/>
      <c r="SVM11" s="61"/>
      <c r="SVN11" s="61"/>
      <c r="SVO11" s="61"/>
      <c r="SVP11" s="61"/>
      <c r="SVQ11" s="61"/>
      <c r="SVR11" s="61"/>
      <c r="SVS11" s="61"/>
      <c r="SVT11" s="61"/>
      <c r="SVU11" s="61"/>
      <c r="SVV11" s="61"/>
      <c r="SVW11" s="61"/>
      <c r="SVX11" s="61"/>
      <c r="SVY11" s="61"/>
      <c r="SVZ11" s="61"/>
      <c r="SWA11" s="61"/>
      <c r="SWB11" s="61"/>
      <c r="SWC11" s="61"/>
      <c r="SWD11" s="61"/>
      <c r="SWE11" s="61"/>
      <c r="SWF11" s="61"/>
      <c r="SWG11" s="61"/>
      <c r="SWH11" s="61"/>
      <c r="SWI11" s="61"/>
      <c r="SWJ11" s="61"/>
      <c r="SWK11" s="61"/>
      <c r="SWL11" s="61"/>
      <c r="SWM11" s="61"/>
      <c r="SWN11" s="61"/>
      <c r="SWO11" s="61"/>
      <c r="SWP11" s="61"/>
      <c r="SWQ11" s="61"/>
      <c r="SWR11" s="61"/>
      <c r="SWS11" s="61"/>
      <c r="SWT11" s="61"/>
      <c r="SWU11" s="61"/>
      <c r="SWV11" s="61"/>
      <c r="SWW11" s="61"/>
      <c r="SWX11" s="61"/>
      <c r="SWY11" s="61"/>
      <c r="SWZ11" s="61"/>
      <c r="SXA11" s="61"/>
      <c r="SXB11" s="61"/>
      <c r="SXC11" s="61"/>
      <c r="SXD11" s="61"/>
      <c r="SXE11" s="61"/>
      <c r="SXF11" s="61"/>
      <c r="SXG11" s="61"/>
      <c r="SXH11" s="61"/>
      <c r="SXI11" s="61"/>
      <c r="SXJ11" s="61"/>
      <c r="SXK11" s="61"/>
      <c r="SXL11" s="61"/>
      <c r="SXM11" s="61"/>
      <c r="SXN11" s="61"/>
      <c r="SXO11" s="61"/>
      <c r="SXP11" s="61"/>
      <c r="SXQ11" s="61"/>
      <c r="SXR11" s="61"/>
      <c r="SXS11" s="61"/>
      <c r="SXT11" s="61"/>
      <c r="SXU11" s="61"/>
      <c r="SXV11" s="61"/>
      <c r="SXW11" s="61"/>
      <c r="SXX11" s="61"/>
      <c r="SXY11" s="61"/>
      <c r="SXZ11" s="61"/>
      <c r="SYA11" s="61"/>
      <c r="SYB11" s="61"/>
      <c r="SYC11" s="61"/>
      <c r="SYD11" s="61"/>
      <c r="SYE11" s="61"/>
      <c r="SYF11" s="61"/>
      <c r="SYG11" s="61"/>
      <c r="SYH11" s="61"/>
      <c r="SYI11" s="61"/>
      <c r="SYJ11" s="61"/>
      <c r="SYK11" s="61"/>
      <c r="SYL11" s="61"/>
      <c r="SYM11" s="61"/>
      <c r="SYN11" s="61"/>
      <c r="SYO11" s="61"/>
      <c r="SYP11" s="61"/>
      <c r="SYQ11" s="61"/>
      <c r="SYR11" s="61"/>
      <c r="SYS11" s="61"/>
      <c r="SYT11" s="61"/>
      <c r="SYU11" s="61"/>
      <c r="SYV11" s="61"/>
      <c r="SYW11" s="61"/>
      <c r="SYX11" s="61"/>
      <c r="SYY11" s="61"/>
      <c r="SYZ11" s="61"/>
      <c r="SZA11" s="61"/>
      <c r="SZB11" s="61"/>
      <c r="SZC11" s="61"/>
      <c r="SZD11" s="61"/>
      <c r="SZE11" s="61"/>
      <c r="SZF11" s="61"/>
      <c r="SZG11" s="61"/>
      <c r="SZH11" s="61"/>
      <c r="SZI11" s="61"/>
      <c r="SZJ11" s="61"/>
      <c r="SZK11" s="61"/>
      <c r="SZL11" s="61"/>
      <c r="SZM11" s="61"/>
      <c r="SZN11" s="61"/>
      <c r="SZO11" s="61"/>
      <c r="SZP11" s="61"/>
      <c r="SZQ11" s="61"/>
      <c r="SZR11" s="61"/>
      <c r="SZS11" s="61"/>
      <c r="SZT11" s="61"/>
      <c r="SZU11" s="61"/>
      <c r="SZV11" s="61"/>
      <c r="SZW11" s="61"/>
      <c r="SZX11" s="61"/>
      <c r="SZY11" s="61"/>
      <c r="SZZ11" s="61"/>
      <c r="TAA11" s="61"/>
      <c r="TAB11" s="61"/>
      <c r="TAC11" s="61"/>
      <c r="TAD11" s="61"/>
      <c r="TAE11" s="61"/>
      <c r="TAF11" s="61"/>
      <c r="TAG11" s="61"/>
      <c r="TAH11" s="61"/>
      <c r="TAI11" s="61"/>
      <c r="TAJ11" s="61"/>
      <c r="TAK11" s="61"/>
      <c r="TAL11" s="61"/>
      <c r="TAM11" s="61"/>
      <c r="TAN11" s="61"/>
      <c r="TAO11" s="61"/>
      <c r="TAP11" s="61"/>
      <c r="TAQ11" s="61"/>
      <c r="TAR11" s="61"/>
      <c r="TAS11" s="61"/>
      <c r="TAT11" s="61"/>
      <c r="TAU11" s="61"/>
      <c r="TAV11" s="61"/>
      <c r="TAW11" s="61"/>
      <c r="TAX11" s="61"/>
      <c r="TAY11" s="61"/>
      <c r="TAZ11" s="61"/>
      <c r="TBA11" s="61"/>
      <c r="TBB11" s="61"/>
      <c r="TBC11" s="61"/>
      <c r="TBD11" s="61"/>
      <c r="TBE11" s="61"/>
      <c r="TBF11" s="61"/>
      <c r="TBG11" s="61"/>
      <c r="TBH11" s="61"/>
      <c r="TBI11" s="61"/>
      <c r="TBJ11" s="61"/>
      <c r="TBK11" s="61"/>
      <c r="TBL11" s="61"/>
      <c r="TBM11" s="61"/>
      <c r="TBN11" s="61"/>
      <c r="TBO11" s="61"/>
      <c r="TBP11" s="61"/>
      <c r="TBQ11" s="61"/>
      <c r="TBR11" s="61"/>
      <c r="TBS11" s="61"/>
      <c r="TBT11" s="61"/>
      <c r="TBU11" s="61"/>
      <c r="TBV11" s="61"/>
      <c r="TBW11" s="61"/>
      <c r="TBX11" s="61"/>
      <c r="TBY11" s="61"/>
      <c r="TBZ11" s="61"/>
      <c r="TCA11" s="61"/>
      <c r="TCB11" s="61"/>
      <c r="TCC11" s="61"/>
      <c r="TCD11" s="61"/>
      <c r="TCE11" s="61"/>
      <c r="TCF11" s="61"/>
      <c r="TCG11" s="61"/>
      <c r="TCH11" s="61"/>
      <c r="TCI11" s="61"/>
      <c r="TCJ11" s="61"/>
      <c r="TCK11" s="61"/>
      <c r="TCL11" s="61"/>
      <c r="TCM11" s="61"/>
      <c r="TCN11" s="61"/>
      <c r="TCO11" s="61"/>
      <c r="TCP11" s="61"/>
      <c r="TCQ11" s="61"/>
      <c r="TCR11" s="61"/>
      <c r="TCS11" s="61"/>
      <c r="TCT11" s="61"/>
      <c r="TCU11" s="61"/>
      <c r="TCV11" s="61"/>
      <c r="TCW11" s="61"/>
      <c r="TCX11" s="61"/>
      <c r="TCY11" s="61"/>
      <c r="TCZ11" s="61"/>
      <c r="TDA11" s="61"/>
      <c r="TDB11" s="61"/>
      <c r="TDC11" s="61"/>
      <c r="TDD11" s="61"/>
      <c r="TDE11" s="61"/>
      <c r="TDF11" s="61"/>
      <c r="TDG11" s="61"/>
      <c r="TDH11" s="61"/>
      <c r="TDI11" s="61"/>
      <c r="TDJ11" s="61"/>
      <c r="TDK11" s="61"/>
      <c r="TDL11" s="61"/>
      <c r="TDM11" s="61"/>
      <c r="TDN11" s="61"/>
      <c r="TDO11" s="61"/>
      <c r="TDP11" s="61"/>
      <c r="TDQ11" s="61"/>
      <c r="TDR11" s="61"/>
      <c r="TDS11" s="61"/>
      <c r="TDT11" s="61"/>
      <c r="TDU11" s="61"/>
      <c r="TDV11" s="61"/>
      <c r="TDW11" s="61"/>
      <c r="TDX11" s="61"/>
      <c r="TDY11" s="61"/>
      <c r="TDZ11" s="61"/>
      <c r="TEA11" s="61"/>
      <c r="TEB11" s="61"/>
      <c r="TEC11" s="61"/>
      <c r="TED11" s="61"/>
      <c r="TEE11" s="61"/>
      <c r="TEF11" s="61"/>
      <c r="TEG11" s="61"/>
      <c r="TEH11" s="61"/>
      <c r="TEI11" s="61"/>
      <c r="TEJ11" s="61"/>
      <c r="TEK11" s="61"/>
      <c r="TEL11" s="61"/>
      <c r="TEM11" s="61"/>
      <c r="TEN11" s="61"/>
      <c r="TEO11" s="61"/>
      <c r="TEP11" s="61"/>
      <c r="TEQ11" s="61"/>
      <c r="TER11" s="61"/>
      <c r="TES11" s="61"/>
      <c r="TET11" s="61"/>
      <c r="TEU11" s="61"/>
      <c r="TEV11" s="61"/>
      <c r="TEW11" s="61"/>
      <c r="TEX11" s="61"/>
      <c r="TEY11" s="61"/>
      <c r="TEZ11" s="61"/>
      <c r="TFA11" s="61"/>
      <c r="TFB11" s="61"/>
      <c r="TFC11" s="61"/>
      <c r="TFD11" s="61"/>
      <c r="TFE11" s="61"/>
      <c r="TFF11" s="61"/>
      <c r="TFG11" s="61"/>
      <c r="TFH11" s="61"/>
      <c r="TFI11" s="61"/>
      <c r="TFJ11" s="61"/>
      <c r="TFK11" s="61"/>
      <c r="TFL11" s="61"/>
      <c r="TFM11" s="61"/>
      <c r="TFN11" s="61"/>
      <c r="TFO11" s="61"/>
      <c r="TFP11" s="61"/>
      <c r="TFQ11" s="61"/>
      <c r="TFR11" s="61"/>
      <c r="TFS11" s="61"/>
      <c r="TFT11" s="61"/>
      <c r="TFU11" s="61"/>
      <c r="TFV11" s="61"/>
      <c r="TFW11" s="61"/>
      <c r="TFX11" s="61"/>
      <c r="TFY11" s="61"/>
      <c r="TFZ11" s="61"/>
      <c r="TGA11" s="61"/>
      <c r="TGB11" s="61"/>
      <c r="TGC11" s="61"/>
      <c r="TGD11" s="61"/>
      <c r="TGE11" s="61"/>
      <c r="TGF11" s="61"/>
      <c r="TGG11" s="61"/>
      <c r="TGH11" s="61"/>
      <c r="TGI11" s="61"/>
      <c r="TGJ11" s="61"/>
      <c r="TGK11" s="61"/>
      <c r="TGL11" s="61"/>
      <c r="TGM11" s="61"/>
      <c r="TGN11" s="61"/>
      <c r="TGO11" s="61"/>
      <c r="TGP11" s="61"/>
      <c r="TGQ11" s="61"/>
      <c r="TGR11" s="61"/>
      <c r="TGS11" s="61"/>
      <c r="TGT11" s="61"/>
      <c r="TGU11" s="61"/>
      <c r="TGV11" s="61"/>
      <c r="TGW11" s="61"/>
      <c r="TGX11" s="61"/>
      <c r="TGY11" s="61"/>
      <c r="TGZ11" s="61"/>
      <c r="THA11" s="61"/>
      <c r="THB11" s="61"/>
      <c r="THC11" s="61"/>
      <c r="THD11" s="61"/>
      <c r="THE11" s="61"/>
      <c r="THF11" s="61"/>
      <c r="THG11" s="61"/>
      <c r="THH11" s="61"/>
      <c r="THI11" s="61"/>
      <c r="THJ11" s="61"/>
      <c r="THK11" s="61"/>
      <c r="THL11" s="61"/>
      <c r="THM11" s="61"/>
      <c r="THN11" s="61"/>
      <c r="THO11" s="61"/>
      <c r="THP11" s="61"/>
      <c r="THQ11" s="61"/>
      <c r="THR11" s="61"/>
      <c r="THS11" s="61"/>
      <c r="THT11" s="61"/>
      <c r="THU11" s="61"/>
      <c r="THV11" s="61"/>
      <c r="THW11" s="61"/>
      <c r="THX11" s="61"/>
      <c r="THY11" s="61"/>
      <c r="THZ11" s="61"/>
      <c r="TIA11" s="61"/>
      <c r="TIB11" s="61"/>
      <c r="TIC11" s="61"/>
      <c r="TID11" s="61"/>
      <c r="TIE11" s="61"/>
      <c r="TIF11" s="61"/>
      <c r="TIG11" s="61"/>
      <c r="TIH11" s="61"/>
      <c r="TII11" s="61"/>
      <c r="TIJ11" s="61"/>
      <c r="TIK11" s="61"/>
      <c r="TIL11" s="61"/>
      <c r="TIM11" s="61"/>
      <c r="TIN11" s="61"/>
      <c r="TIO11" s="61"/>
      <c r="TIP11" s="61"/>
      <c r="TIQ11" s="61"/>
      <c r="TIR11" s="61"/>
      <c r="TIS11" s="61"/>
      <c r="TIT11" s="61"/>
      <c r="TIU11" s="61"/>
      <c r="TIV11" s="61"/>
      <c r="TIW11" s="61"/>
      <c r="TIX11" s="61"/>
      <c r="TIY11" s="61"/>
      <c r="TIZ11" s="61"/>
      <c r="TJA11" s="61"/>
      <c r="TJB11" s="61"/>
      <c r="TJC11" s="61"/>
      <c r="TJD11" s="61"/>
      <c r="TJE11" s="61"/>
      <c r="TJF11" s="61"/>
      <c r="TJG11" s="61"/>
      <c r="TJH11" s="61"/>
      <c r="TJI11" s="61"/>
      <c r="TJJ11" s="61"/>
      <c r="TJK11" s="61"/>
      <c r="TJL11" s="61"/>
      <c r="TJM11" s="61"/>
      <c r="TJN11" s="61"/>
      <c r="TJO11" s="61"/>
      <c r="TJP11" s="61"/>
      <c r="TJQ11" s="61"/>
      <c r="TJR11" s="61"/>
      <c r="TJS11" s="61"/>
      <c r="TJT11" s="61"/>
      <c r="TJU11" s="61"/>
      <c r="TJV11" s="61"/>
      <c r="TJW11" s="61"/>
      <c r="TJX11" s="61"/>
      <c r="TJY11" s="61"/>
      <c r="TJZ11" s="61"/>
      <c r="TKA11" s="61"/>
      <c r="TKB11" s="61"/>
      <c r="TKC11" s="61"/>
      <c r="TKD11" s="61"/>
      <c r="TKE11" s="61"/>
      <c r="TKF11" s="61"/>
      <c r="TKG11" s="61"/>
      <c r="TKH11" s="61"/>
      <c r="TKI11" s="61"/>
      <c r="TKJ11" s="61"/>
      <c r="TKK11" s="61"/>
      <c r="TKL11" s="61"/>
      <c r="TKM11" s="61"/>
      <c r="TKN11" s="61"/>
      <c r="TKO11" s="61"/>
      <c r="TKP11" s="61"/>
      <c r="TKQ11" s="61"/>
      <c r="TKR11" s="61"/>
      <c r="TKS11" s="61"/>
      <c r="TKT11" s="61"/>
      <c r="TKU11" s="61"/>
      <c r="TKV11" s="61"/>
      <c r="TKW11" s="61"/>
      <c r="TKX11" s="61"/>
      <c r="TKY11" s="61"/>
      <c r="TKZ11" s="61"/>
      <c r="TLA11" s="61"/>
      <c r="TLB11" s="61"/>
      <c r="TLC11" s="61"/>
      <c r="TLD11" s="61"/>
      <c r="TLE11" s="61"/>
      <c r="TLF11" s="61"/>
      <c r="TLG11" s="61"/>
      <c r="TLH11" s="61"/>
      <c r="TLI11" s="61"/>
      <c r="TLJ11" s="61"/>
      <c r="TLK11" s="61"/>
      <c r="TLL11" s="61"/>
      <c r="TLM11" s="61"/>
      <c r="TLN11" s="61"/>
      <c r="TLO11" s="61"/>
      <c r="TLP11" s="61"/>
      <c r="TLQ11" s="61"/>
      <c r="TLR11" s="61"/>
      <c r="TLS11" s="61"/>
      <c r="TLT11" s="61"/>
      <c r="TLU11" s="61"/>
      <c r="TLV11" s="61"/>
      <c r="TLW11" s="61"/>
      <c r="TLX11" s="61"/>
      <c r="TLY11" s="61"/>
      <c r="TLZ11" s="61"/>
      <c r="TMA11" s="61"/>
      <c r="TMB11" s="61"/>
      <c r="TMC11" s="61"/>
      <c r="TMD11" s="61"/>
      <c r="TME11" s="61"/>
      <c r="TMF11" s="61"/>
      <c r="TMG11" s="61"/>
      <c r="TMH11" s="61"/>
      <c r="TMI11" s="61"/>
      <c r="TMJ11" s="61"/>
      <c r="TMK11" s="61"/>
      <c r="TML11" s="61"/>
      <c r="TMM11" s="61"/>
      <c r="TMN11" s="61"/>
      <c r="TMO11" s="61"/>
      <c r="TMP11" s="61"/>
      <c r="TMQ11" s="61"/>
      <c r="TMR11" s="61"/>
      <c r="TMS11" s="61"/>
      <c r="TMT11" s="61"/>
      <c r="TMU11" s="61"/>
      <c r="TMV11" s="61"/>
      <c r="TMW11" s="61"/>
      <c r="TMX11" s="61"/>
      <c r="TMY11" s="61"/>
      <c r="TMZ11" s="61"/>
      <c r="TNA11" s="61"/>
      <c r="TNB11" s="61"/>
      <c r="TNC11" s="61"/>
      <c r="TND11" s="61"/>
      <c r="TNE11" s="61"/>
      <c r="TNF11" s="61"/>
      <c r="TNG11" s="61"/>
      <c r="TNH11" s="61"/>
      <c r="TNI11" s="61"/>
      <c r="TNJ11" s="61"/>
      <c r="TNK11" s="61"/>
      <c r="TNL11" s="61"/>
      <c r="TNM11" s="61"/>
      <c r="TNN11" s="61"/>
      <c r="TNO11" s="61"/>
      <c r="TNP11" s="61"/>
      <c r="TNQ11" s="61"/>
      <c r="TNR11" s="61"/>
      <c r="TNS11" s="61"/>
      <c r="TNT11" s="61"/>
      <c r="TNU11" s="61"/>
      <c r="TNV11" s="61"/>
      <c r="TNW11" s="61"/>
      <c r="TNX11" s="61"/>
      <c r="TNY11" s="61"/>
      <c r="TNZ11" s="61"/>
      <c r="TOA11" s="61"/>
      <c r="TOB11" s="61"/>
      <c r="TOC11" s="61"/>
      <c r="TOD11" s="61"/>
      <c r="TOE11" s="61"/>
      <c r="TOF11" s="61"/>
      <c r="TOG11" s="61"/>
      <c r="TOH11" s="61"/>
      <c r="TOI11" s="61"/>
      <c r="TOJ11" s="61"/>
      <c r="TOK11" s="61"/>
      <c r="TOL11" s="61"/>
      <c r="TOM11" s="61"/>
      <c r="TON11" s="61"/>
      <c r="TOO11" s="61"/>
      <c r="TOP11" s="61"/>
      <c r="TOQ11" s="61"/>
      <c r="TOR11" s="61"/>
      <c r="TOS11" s="61"/>
      <c r="TOT11" s="61"/>
      <c r="TOU11" s="61"/>
      <c r="TOV11" s="61"/>
      <c r="TOW11" s="61"/>
      <c r="TOX11" s="61"/>
      <c r="TOY11" s="61"/>
      <c r="TOZ11" s="61"/>
      <c r="TPA11" s="61"/>
      <c r="TPB11" s="61"/>
      <c r="TPC11" s="61"/>
      <c r="TPD11" s="61"/>
      <c r="TPE11" s="61"/>
      <c r="TPF11" s="61"/>
      <c r="TPG11" s="61"/>
      <c r="TPH11" s="61"/>
      <c r="TPI11" s="61"/>
      <c r="TPJ11" s="61"/>
      <c r="TPK11" s="61"/>
      <c r="TPL11" s="61"/>
      <c r="TPM11" s="61"/>
      <c r="TPN11" s="61"/>
      <c r="TPO11" s="61"/>
      <c r="TPP11" s="61"/>
      <c r="TPQ11" s="61"/>
      <c r="TPR11" s="61"/>
      <c r="TPS11" s="61"/>
      <c r="TPT11" s="61"/>
      <c r="TPU11" s="61"/>
      <c r="TPV11" s="61"/>
      <c r="TPW11" s="61"/>
      <c r="TPX11" s="61"/>
      <c r="TPY11" s="61"/>
      <c r="TPZ11" s="61"/>
      <c r="TQA11" s="61"/>
      <c r="TQB11" s="61"/>
      <c r="TQC11" s="61"/>
      <c r="TQD11" s="61"/>
      <c r="TQE11" s="61"/>
      <c r="TQF11" s="61"/>
      <c r="TQG11" s="61"/>
      <c r="TQH11" s="61"/>
      <c r="TQI11" s="61"/>
      <c r="TQJ11" s="61"/>
      <c r="TQK11" s="61"/>
      <c r="TQL11" s="61"/>
      <c r="TQM11" s="61"/>
      <c r="TQN11" s="61"/>
      <c r="TQO11" s="61"/>
      <c r="TQP11" s="61"/>
      <c r="TQQ11" s="61"/>
      <c r="TQR11" s="61"/>
      <c r="TQS11" s="61"/>
      <c r="TQT11" s="61"/>
      <c r="TQU11" s="61"/>
      <c r="TQV11" s="61"/>
      <c r="TQW11" s="61"/>
      <c r="TQX11" s="61"/>
      <c r="TQY11" s="61"/>
      <c r="TQZ11" s="61"/>
      <c r="TRA11" s="61"/>
      <c r="TRB11" s="61"/>
      <c r="TRC11" s="61"/>
      <c r="TRD11" s="61"/>
      <c r="TRE11" s="61"/>
      <c r="TRF11" s="61"/>
      <c r="TRG11" s="61"/>
      <c r="TRH11" s="61"/>
      <c r="TRI11" s="61"/>
      <c r="TRJ11" s="61"/>
      <c r="TRK11" s="61"/>
      <c r="TRL11" s="61"/>
      <c r="TRM11" s="61"/>
      <c r="TRN11" s="61"/>
      <c r="TRO11" s="61"/>
      <c r="TRP11" s="61"/>
      <c r="TRQ11" s="61"/>
      <c r="TRR11" s="61"/>
      <c r="TRS11" s="61"/>
      <c r="TRT11" s="61"/>
      <c r="TRU11" s="61"/>
      <c r="TRV11" s="61"/>
      <c r="TRW11" s="61"/>
      <c r="TRX11" s="61"/>
      <c r="TRY11" s="61"/>
      <c r="TRZ11" s="61"/>
      <c r="TSA11" s="61"/>
      <c r="TSB11" s="61"/>
      <c r="TSC11" s="61"/>
      <c r="TSD11" s="61"/>
      <c r="TSE11" s="61"/>
      <c r="TSF11" s="61"/>
      <c r="TSG11" s="61"/>
      <c r="TSH11" s="61"/>
      <c r="TSI11" s="61"/>
      <c r="TSJ11" s="61"/>
      <c r="TSK11" s="61"/>
      <c r="TSL11" s="61"/>
      <c r="TSM11" s="61"/>
      <c r="TSN11" s="61"/>
      <c r="TSO11" s="61"/>
      <c r="TSP11" s="61"/>
      <c r="TSQ11" s="61"/>
      <c r="TSR11" s="61"/>
      <c r="TSS11" s="61"/>
      <c r="TST11" s="61"/>
      <c r="TSU11" s="61"/>
      <c r="TSV11" s="61"/>
      <c r="TSW11" s="61"/>
      <c r="TSX11" s="61"/>
      <c r="TSY11" s="61"/>
      <c r="TSZ11" s="61"/>
      <c r="TTA11" s="61"/>
      <c r="TTB11" s="61"/>
      <c r="TTC11" s="61"/>
      <c r="TTD11" s="61"/>
      <c r="TTE11" s="61"/>
      <c r="TTF11" s="61"/>
      <c r="TTG11" s="61"/>
      <c r="TTH11" s="61"/>
      <c r="TTI11" s="61"/>
      <c r="TTJ11" s="61"/>
      <c r="TTK11" s="61"/>
      <c r="TTL11" s="61"/>
      <c r="TTM11" s="61"/>
      <c r="TTN11" s="61"/>
      <c r="TTO11" s="61"/>
      <c r="TTP11" s="61"/>
      <c r="TTQ11" s="61"/>
      <c r="TTR11" s="61"/>
      <c r="TTS11" s="61"/>
      <c r="TTT11" s="61"/>
      <c r="TTU11" s="61"/>
      <c r="TTV11" s="61"/>
      <c r="TTW11" s="61"/>
      <c r="TTX11" s="61"/>
      <c r="TTY11" s="61"/>
      <c r="TTZ11" s="61"/>
      <c r="TUA11" s="61"/>
      <c r="TUB11" s="61"/>
      <c r="TUC11" s="61"/>
      <c r="TUD11" s="61"/>
      <c r="TUE11" s="61"/>
      <c r="TUF11" s="61"/>
      <c r="TUG11" s="61"/>
      <c r="TUH11" s="61"/>
      <c r="TUI11" s="61"/>
      <c r="TUJ11" s="61"/>
      <c r="TUK11" s="61"/>
      <c r="TUL11" s="61"/>
      <c r="TUM11" s="61"/>
      <c r="TUN11" s="61"/>
      <c r="TUO11" s="61"/>
      <c r="TUP11" s="61"/>
      <c r="TUQ11" s="61"/>
      <c r="TUR11" s="61"/>
      <c r="TUS11" s="61"/>
      <c r="TUT11" s="61"/>
      <c r="TUU11" s="61"/>
      <c r="TUV11" s="61"/>
      <c r="TUW11" s="61"/>
      <c r="TUX11" s="61"/>
      <c r="TUY11" s="61"/>
      <c r="TUZ11" s="61"/>
      <c r="TVA11" s="61"/>
      <c r="TVB11" s="61"/>
      <c r="TVC11" s="61"/>
      <c r="TVD11" s="61"/>
      <c r="TVE11" s="61"/>
      <c r="TVF11" s="61"/>
      <c r="TVG11" s="61"/>
      <c r="TVH11" s="61"/>
      <c r="TVI11" s="61"/>
      <c r="TVJ11" s="61"/>
      <c r="TVK11" s="61"/>
      <c r="TVL11" s="61"/>
      <c r="TVM11" s="61"/>
      <c r="TVN11" s="61"/>
      <c r="TVO11" s="61"/>
      <c r="TVP11" s="61"/>
      <c r="TVQ11" s="61"/>
      <c r="TVR11" s="61"/>
      <c r="TVS11" s="61"/>
      <c r="TVT11" s="61"/>
      <c r="TVU11" s="61"/>
      <c r="TVV11" s="61"/>
      <c r="TVW11" s="61"/>
      <c r="TVX11" s="61"/>
      <c r="TVY11" s="61"/>
      <c r="TVZ11" s="61"/>
      <c r="TWA11" s="61"/>
      <c r="TWB11" s="61"/>
      <c r="TWC11" s="61"/>
      <c r="TWD11" s="61"/>
      <c r="TWE11" s="61"/>
      <c r="TWF11" s="61"/>
      <c r="TWG11" s="61"/>
      <c r="TWH11" s="61"/>
      <c r="TWI11" s="61"/>
      <c r="TWJ11" s="61"/>
      <c r="TWK11" s="61"/>
      <c r="TWL11" s="61"/>
      <c r="TWM11" s="61"/>
      <c r="TWN11" s="61"/>
      <c r="TWO11" s="61"/>
      <c r="TWP11" s="61"/>
      <c r="TWQ11" s="61"/>
      <c r="TWR11" s="61"/>
      <c r="TWS11" s="61"/>
      <c r="TWT11" s="61"/>
      <c r="TWU11" s="61"/>
      <c r="TWV11" s="61"/>
      <c r="TWW11" s="61"/>
      <c r="TWX11" s="61"/>
      <c r="TWY11" s="61"/>
      <c r="TWZ11" s="61"/>
      <c r="TXA11" s="61"/>
      <c r="TXB11" s="61"/>
      <c r="TXC11" s="61"/>
      <c r="TXD11" s="61"/>
      <c r="TXE11" s="61"/>
      <c r="TXF11" s="61"/>
      <c r="TXG11" s="61"/>
      <c r="TXH11" s="61"/>
      <c r="TXI11" s="61"/>
      <c r="TXJ11" s="61"/>
      <c r="TXK11" s="61"/>
      <c r="TXL11" s="61"/>
      <c r="TXM11" s="61"/>
      <c r="TXN11" s="61"/>
      <c r="TXO11" s="61"/>
      <c r="TXP11" s="61"/>
      <c r="TXQ11" s="61"/>
      <c r="TXR11" s="61"/>
      <c r="TXS11" s="61"/>
      <c r="TXT11" s="61"/>
      <c r="TXU11" s="61"/>
      <c r="TXV11" s="61"/>
      <c r="TXW11" s="61"/>
      <c r="TXX11" s="61"/>
      <c r="TXY11" s="61"/>
      <c r="TXZ11" s="61"/>
      <c r="TYA11" s="61"/>
      <c r="TYB11" s="61"/>
      <c r="TYC11" s="61"/>
      <c r="TYD11" s="61"/>
      <c r="TYE11" s="61"/>
      <c r="TYF11" s="61"/>
      <c r="TYG11" s="61"/>
      <c r="TYH11" s="61"/>
      <c r="TYI11" s="61"/>
      <c r="TYJ11" s="61"/>
      <c r="TYK11" s="61"/>
      <c r="TYL11" s="61"/>
      <c r="TYM11" s="61"/>
      <c r="TYN11" s="61"/>
      <c r="TYO11" s="61"/>
      <c r="TYP11" s="61"/>
      <c r="TYQ11" s="61"/>
      <c r="TYR11" s="61"/>
      <c r="TYS11" s="61"/>
      <c r="TYT11" s="61"/>
      <c r="TYU11" s="61"/>
      <c r="TYV11" s="61"/>
      <c r="TYW11" s="61"/>
      <c r="TYX11" s="61"/>
      <c r="TYY11" s="61"/>
      <c r="TYZ11" s="61"/>
      <c r="TZA11" s="61"/>
      <c r="TZB11" s="61"/>
      <c r="TZC11" s="61"/>
      <c r="TZD11" s="61"/>
      <c r="TZE11" s="61"/>
      <c r="TZF11" s="61"/>
      <c r="TZG11" s="61"/>
      <c r="TZH11" s="61"/>
      <c r="TZI11" s="61"/>
      <c r="TZJ11" s="61"/>
      <c r="TZK11" s="61"/>
      <c r="TZL11" s="61"/>
      <c r="TZM11" s="61"/>
      <c r="TZN11" s="61"/>
      <c r="TZO11" s="61"/>
      <c r="TZP11" s="61"/>
      <c r="TZQ11" s="61"/>
      <c r="TZR11" s="61"/>
      <c r="TZS11" s="61"/>
      <c r="TZT11" s="61"/>
      <c r="TZU11" s="61"/>
      <c r="TZV11" s="61"/>
      <c r="TZW11" s="61"/>
      <c r="TZX11" s="61"/>
      <c r="TZY11" s="61"/>
      <c r="TZZ11" s="61"/>
      <c r="UAA11" s="61"/>
      <c r="UAB11" s="61"/>
      <c r="UAC11" s="61"/>
      <c r="UAD11" s="61"/>
      <c r="UAE11" s="61"/>
      <c r="UAF11" s="61"/>
      <c r="UAG11" s="61"/>
      <c r="UAH11" s="61"/>
      <c r="UAI11" s="61"/>
      <c r="UAJ11" s="61"/>
      <c r="UAK11" s="61"/>
      <c r="UAL11" s="61"/>
      <c r="UAM11" s="61"/>
      <c r="UAN11" s="61"/>
      <c r="UAO11" s="61"/>
      <c r="UAP11" s="61"/>
      <c r="UAQ11" s="61"/>
      <c r="UAR11" s="61"/>
      <c r="UAS11" s="61"/>
      <c r="UAT11" s="61"/>
      <c r="UAU11" s="61"/>
      <c r="UAV11" s="61"/>
      <c r="UAW11" s="61"/>
      <c r="UAX11" s="61"/>
      <c r="UAY11" s="61"/>
      <c r="UAZ11" s="61"/>
      <c r="UBA11" s="61"/>
      <c r="UBB11" s="61"/>
      <c r="UBC11" s="61"/>
      <c r="UBD11" s="61"/>
      <c r="UBE11" s="61"/>
      <c r="UBF11" s="61"/>
      <c r="UBG11" s="61"/>
      <c r="UBH11" s="61"/>
      <c r="UBI11" s="61"/>
      <c r="UBJ11" s="61"/>
      <c r="UBK11" s="61"/>
      <c r="UBL11" s="61"/>
      <c r="UBM11" s="61"/>
      <c r="UBN11" s="61"/>
      <c r="UBO11" s="61"/>
      <c r="UBP11" s="61"/>
      <c r="UBQ11" s="61"/>
      <c r="UBR11" s="61"/>
      <c r="UBS11" s="61"/>
      <c r="UBT11" s="61"/>
      <c r="UBU11" s="61"/>
      <c r="UBV11" s="61"/>
      <c r="UBW11" s="61"/>
      <c r="UBX11" s="61"/>
      <c r="UBY11" s="61"/>
      <c r="UBZ11" s="61"/>
      <c r="UCA11" s="61"/>
      <c r="UCB11" s="61"/>
      <c r="UCC11" s="61"/>
      <c r="UCD11" s="61"/>
      <c r="UCE11" s="61"/>
      <c r="UCF11" s="61"/>
      <c r="UCG11" s="61"/>
      <c r="UCH11" s="61"/>
      <c r="UCI11" s="61"/>
      <c r="UCJ11" s="61"/>
      <c r="UCK11" s="61"/>
      <c r="UCL11" s="61"/>
      <c r="UCM11" s="61"/>
      <c r="UCN11" s="61"/>
      <c r="UCO11" s="61"/>
      <c r="UCP11" s="61"/>
      <c r="UCQ11" s="61"/>
      <c r="UCR11" s="61"/>
      <c r="UCS11" s="61"/>
      <c r="UCT11" s="61"/>
      <c r="UCU11" s="61"/>
      <c r="UCV11" s="61"/>
      <c r="UCW11" s="61"/>
      <c r="UCX11" s="61"/>
      <c r="UCY11" s="61"/>
      <c r="UCZ11" s="61"/>
      <c r="UDA11" s="61"/>
      <c r="UDB11" s="61"/>
      <c r="UDC11" s="61"/>
      <c r="UDD11" s="61"/>
      <c r="UDE11" s="61"/>
      <c r="UDF11" s="61"/>
      <c r="UDG11" s="61"/>
      <c r="UDH11" s="61"/>
      <c r="UDI11" s="61"/>
      <c r="UDJ11" s="61"/>
      <c r="UDK11" s="61"/>
      <c r="UDL11" s="61"/>
      <c r="UDM11" s="61"/>
      <c r="UDN11" s="61"/>
      <c r="UDO11" s="61"/>
      <c r="UDP11" s="61"/>
      <c r="UDQ11" s="61"/>
      <c r="UDR11" s="61"/>
      <c r="UDS11" s="61"/>
      <c r="UDT11" s="61"/>
      <c r="UDU11" s="61"/>
      <c r="UDV11" s="61"/>
      <c r="UDW11" s="61"/>
      <c r="UDX11" s="61"/>
      <c r="UDY11" s="61"/>
      <c r="UDZ11" s="61"/>
      <c r="UEA11" s="61"/>
      <c r="UEB11" s="61"/>
      <c r="UEC11" s="61"/>
      <c r="UED11" s="61"/>
      <c r="UEE11" s="61"/>
      <c r="UEF11" s="61"/>
      <c r="UEG11" s="61"/>
      <c r="UEH11" s="61"/>
      <c r="UEI11" s="61"/>
      <c r="UEJ11" s="61"/>
      <c r="UEK11" s="61"/>
      <c r="UEL11" s="61"/>
      <c r="UEM11" s="61"/>
      <c r="UEN11" s="61"/>
      <c r="UEO11" s="61"/>
      <c r="UEP11" s="61"/>
      <c r="UEQ11" s="61"/>
      <c r="UER11" s="61"/>
      <c r="UES11" s="61"/>
      <c r="UET11" s="61"/>
      <c r="UEU11" s="61"/>
      <c r="UEV11" s="61"/>
      <c r="UEW11" s="61"/>
      <c r="UEX11" s="61"/>
      <c r="UEY11" s="61"/>
      <c r="UEZ11" s="61"/>
      <c r="UFA11" s="61"/>
      <c r="UFB11" s="61"/>
      <c r="UFC11" s="61"/>
      <c r="UFD11" s="61"/>
      <c r="UFE11" s="61"/>
      <c r="UFF11" s="61"/>
      <c r="UFG11" s="61"/>
      <c r="UFH11" s="61"/>
      <c r="UFI11" s="61"/>
      <c r="UFJ11" s="61"/>
      <c r="UFK11" s="61"/>
      <c r="UFL11" s="61"/>
      <c r="UFM11" s="61"/>
      <c r="UFN11" s="61"/>
      <c r="UFO11" s="61"/>
      <c r="UFP11" s="61"/>
      <c r="UFQ11" s="61"/>
      <c r="UFR11" s="61"/>
      <c r="UFS11" s="61"/>
      <c r="UFT11" s="61"/>
      <c r="UFU11" s="61"/>
      <c r="UFV11" s="61"/>
      <c r="UFW11" s="61"/>
      <c r="UFX11" s="61"/>
      <c r="UFY11" s="61"/>
      <c r="UFZ11" s="61"/>
      <c r="UGA11" s="61"/>
      <c r="UGB11" s="61"/>
      <c r="UGC11" s="61"/>
      <c r="UGD11" s="61"/>
      <c r="UGE11" s="61"/>
      <c r="UGF11" s="61"/>
      <c r="UGG11" s="61"/>
      <c r="UGH11" s="61"/>
      <c r="UGI11" s="61"/>
      <c r="UGJ11" s="61"/>
      <c r="UGK11" s="61"/>
      <c r="UGL11" s="61"/>
      <c r="UGM11" s="61"/>
      <c r="UGN11" s="61"/>
      <c r="UGO11" s="61"/>
      <c r="UGP11" s="61"/>
      <c r="UGQ11" s="61"/>
      <c r="UGR11" s="61"/>
      <c r="UGS11" s="61"/>
      <c r="UGT11" s="61"/>
      <c r="UGU11" s="61"/>
      <c r="UGV11" s="61"/>
      <c r="UGW11" s="61"/>
      <c r="UGX11" s="61"/>
      <c r="UGY11" s="61"/>
      <c r="UGZ11" s="61"/>
      <c r="UHA11" s="61"/>
      <c r="UHB11" s="61"/>
      <c r="UHC11" s="61"/>
      <c r="UHD11" s="61"/>
      <c r="UHE11" s="61"/>
      <c r="UHF11" s="61"/>
      <c r="UHG11" s="61"/>
      <c r="UHH11" s="61"/>
      <c r="UHI11" s="61"/>
      <c r="UHJ11" s="61"/>
      <c r="UHK11" s="61"/>
      <c r="UHL11" s="61"/>
      <c r="UHM11" s="61"/>
      <c r="UHN11" s="61"/>
      <c r="UHO11" s="61"/>
      <c r="UHP11" s="61"/>
      <c r="UHQ11" s="61"/>
      <c r="UHR11" s="61"/>
      <c r="UHS11" s="61"/>
      <c r="UHT11" s="61"/>
      <c r="UHU11" s="61"/>
      <c r="UHV11" s="61"/>
      <c r="UHW11" s="61"/>
      <c r="UHX11" s="61"/>
      <c r="UHY11" s="61"/>
      <c r="UHZ11" s="61"/>
      <c r="UIA11" s="61"/>
      <c r="UIB11" s="61"/>
      <c r="UIC11" s="61"/>
      <c r="UID11" s="61"/>
      <c r="UIE11" s="61"/>
      <c r="UIF11" s="61"/>
      <c r="UIG11" s="61"/>
      <c r="UIH11" s="61"/>
      <c r="UII11" s="61"/>
      <c r="UIJ11" s="61"/>
      <c r="UIK11" s="61"/>
      <c r="UIL11" s="61"/>
      <c r="UIM11" s="61"/>
      <c r="UIN11" s="61"/>
      <c r="UIO11" s="61"/>
      <c r="UIP11" s="61"/>
      <c r="UIQ11" s="61"/>
      <c r="UIR11" s="61"/>
      <c r="UIS11" s="61"/>
      <c r="UIT11" s="61"/>
      <c r="UIU11" s="61"/>
      <c r="UIV11" s="61"/>
      <c r="UIW11" s="61"/>
      <c r="UIX11" s="61"/>
      <c r="UIY11" s="61"/>
      <c r="UIZ11" s="61"/>
      <c r="UJA11" s="61"/>
      <c r="UJB11" s="61"/>
      <c r="UJC11" s="61"/>
      <c r="UJD11" s="61"/>
      <c r="UJE11" s="61"/>
      <c r="UJF11" s="61"/>
      <c r="UJG11" s="61"/>
      <c r="UJH11" s="61"/>
      <c r="UJI11" s="61"/>
      <c r="UJJ11" s="61"/>
      <c r="UJK11" s="61"/>
      <c r="UJL11" s="61"/>
      <c r="UJM11" s="61"/>
      <c r="UJN11" s="61"/>
      <c r="UJO11" s="61"/>
      <c r="UJP11" s="61"/>
      <c r="UJQ11" s="61"/>
      <c r="UJR11" s="61"/>
      <c r="UJS11" s="61"/>
      <c r="UJT11" s="61"/>
      <c r="UJU11" s="61"/>
      <c r="UJV11" s="61"/>
      <c r="UJW11" s="61"/>
      <c r="UJX11" s="61"/>
      <c r="UJY11" s="61"/>
      <c r="UJZ11" s="61"/>
      <c r="UKA11" s="61"/>
      <c r="UKB11" s="61"/>
      <c r="UKC11" s="61"/>
      <c r="UKD11" s="61"/>
      <c r="UKE11" s="61"/>
      <c r="UKF11" s="61"/>
      <c r="UKG11" s="61"/>
      <c r="UKH11" s="61"/>
      <c r="UKI11" s="61"/>
      <c r="UKJ11" s="61"/>
      <c r="UKK11" s="61"/>
      <c r="UKL11" s="61"/>
      <c r="UKM11" s="61"/>
      <c r="UKN11" s="61"/>
      <c r="UKO11" s="61"/>
      <c r="UKP11" s="61"/>
      <c r="UKQ11" s="61"/>
      <c r="UKR11" s="61"/>
      <c r="UKS11" s="61"/>
      <c r="UKT11" s="61"/>
      <c r="UKU11" s="61"/>
      <c r="UKV11" s="61"/>
      <c r="UKW11" s="61"/>
      <c r="UKX11" s="61"/>
      <c r="UKY11" s="61"/>
      <c r="UKZ11" s="61"/>
      <c r="ULA11" s="61"/>
      <c r="ULB11" s="61"/>
      <c r="ULC11" s="61"/>
      <c r="ULD11" s="61"/>
      <c r="ULE11" s="61"/>
      <c r="ULF11" s="61"/>
      <c r="ULG11" s="61"/>
      <c r="ULH11" s="61"/>
      <c r="ULI11" s="61"/>
      <c r="ULJ11" s="61"/>
      <c r="ULK11" s="61"/>
      <c r="ULL11" s="61"/>
      <c r="ULM11" s="61"/>
      <c r="ULN11" s="61"/>
      <c r="ULO11" s="61"/>
      <c r="ULP11" s="61"/>
      <c r="ULQ11" s="61"/>
      <c r="ULR11" s="61"/>
      <c r="ULS11" s="61"/>
      <c r="ULT11" s="61"/>
      <c r="ULU11" s="61"/>
      <c r="ULV11" s="61"/>
      <c r="ULW11" s="61"/>
      <c r="ULX11" s="61"/>
      <c r="ULY11" s="61"/>
      <c r="ULZ11" s="61"/>
      <c r="UMA11" s="61"/>
      <c r="UMB11" s="61"/>
      <c r="UMC11" s="61"/>
      <c r="UMD11" s="61"/>
      <c r="UME11" s="61"/>
      <c r="UMF11" s="61"/>
      <c r="UMG11" s="61"/>
      <c r="UMH11" s="61"/>
      <c r="UMI11" s="61"/>
      <c r="UMJ11" s="61"/>
      <c r="UMK11" s="61"/>
      <c r="UML11" s="61"/>
      <c r="UMM11" s="61"/>
      <c r="UMN11" s="61"/>
      <c r="UMO11" s="61"/>
      <c r="UMP11" s="61"/>
      <c r="UMQ11" s="61"/>
      <c r="UMR11" s="61"/>
      <c r="UMS11" s="61"/>
      <c r="UMT11" s="61"/>
      <c r="UMU11" s="61"/>
      <c r="UMV11" s="61"/>
      <c r="UMW11" s="61"/>
      <c r="UMX11" s="61"/>
      <c r="UMY11" s="61"/>
      <c r="UMZ11" s="61"/>
      <c r="UNA11" s="61"/>
      <c r="UNB11" s="61"/>
      <c r="UNC11" s="61"/>
      <c r="UND11" s="61"/>
      <c r="UNE11" s="61"/>
      <c r="UNF11" s="61"/>
      <c r="UNG11" s="61"/>
      <c r="UNH11" s="61"/>
      <c r="UNI11" s="61"/>
      <c r="UNJ11" s="61"/>
      <c r="UNK11" s="61"/>
      <c r="UNL11" s="61"/>
      <c r="UNM11" s="61"/>
      <c r="UNN11" s="61"/>
      <c r="UNO11" s="61"/>
      <c r="UNP11" s="61"/>
      <c r="UNQ11" s="61"/>
      <c r="UNR11" s="61"/>
      <c r="UNS11" s="61"/>
      <c r="UNT11" s="61"/>
      <c r="UNU11" s="61"/>
      <c r="UNV11" s="61"/>
      <c r="UNW11" s="61"/>
      <c r="UNX11" s="61"/>
      <c r="UNY11" s="61"/>
      <c r="UNZ11" s="61"/>
      <c r="UOA11" s="61"/>
      <c r="UOB11" s="61"/>
      <c r="UOC11" s="61"/>
      <c r="UOD11" s="61"/>
      <c r="UOE11" s="61"/>
      <c r="UOF11" s="61"/>
      <c r="UOG11" s="61"/>
      <c r="UOH11" s="61"/>
      <c r="UOI11" s="61"/>
      <c r="UOJ11" s="61"/>
      <c r="UOK11" s="61"/>
      <c r="UOL11" s="61"/>
      <c r="UOM11" s="61"/>
      <c r="UON11" s="61"/>
      <c r="UOO11" s="61"/>
      <c r="UOP11" s="61"/>
      <c r="UOQ11" s="61"/>
      <c r="UOR11" s="61"/>
      <c r="UOS11" s="61"/>
      <c r="UOT11" s="61"/>
      <c r="UOU11" s="61"/>
      <c r="UOV11" s="61"/>
      <c r="UOW11" s="61"/>
      <c r="UOX11" s="61"/>
      <c r="UOY11" s="61"/>
      <c r="UOZ11" s="61"/>
      <c r="UPA11" s="61"/>
      <c r="UPB11" s="61"/>
      <c r="UPC11" s="61"/>
      <c r="UPD11" s="61"/>
      <c r="UPE11" s="61"/>
      <c r="UPF11" s="61"/>
      <c r="UPG11" s="61"/>
      <c r="UPH11" s="61"/>
      <c r="UPI11" s="61"/>
      <c r="UPJ11" s="61"/>
      <c r="UPK11" s="61"/>
      <c r="UPL11" s="61"/>
      <c r="UPM11" s="61"/>
      <c r="UPN11" s="61"/>
      <c r="UPO11" s="61"/>
      <c r="UPP11" s="61"/>
      <c r="UPQ11" s="61"/>
      <c r="UPR11" s="61"/>
      <c r="UPS11" s="61"/>
      <c r="UPT11" s="61"/>
      <c r="UPU11" s="61"/>
      <c r="UPV11" s="61"/>
      <c r="UPW11" s="61"/>
      <c r="UPX11" s="61"/>
      <c r="UPY11" s="61"/>
      <c r="UPZ11" s="61"/>
      <c r="UQA11" s="61"/>
      <c r="UQB11" s="61"/>
      <c r="UQC11" s="61"/>
      <c r="UQD11" s="61"/>
      <c r="UQE11" s="61"/>
      <c r="UQF11" s="61"/>
      <c r="UQG11" s="61"/>
      <c r="UQH11" s="61"/>
      <c r="UQI11" s="61"/>
      <c r="UQJ11" s="61"/>
      <c r="UQK11" s="61"/>
      <c r="UQL11" s="61"/>
      <c r="UQM11" s="61"/>
      <c r="UQN11" s="61"/>
      <c r="UQO11" s="61"/>
      <c r="UQP11" s="61"/>
      <c r="UQQ11" s="61"/>
      <c r="UQR11" s="61"/>
      <c r="UQS11" s="61"/>
      <c r="UQT11" s="61"/>
      <c r="UQU11" s="61"/>
      <c r="UQV11" s="61"/>
      <c r="UQW11" s="61"/>
      <c r="UQX11" s="61"/>
      <c r="UQY11" s="61"/>
      <c r="UQZ11" s="61"/>
      <c r="URA11" s="61"/>
      <c r="URB11" s="61"/>
      <c r="URC11" s="61"/>
      <c r="URD11" s="61"/>
      <c r="URE11" s="61"/>
      <c r="URF11" s="61"/>
      <c r="URG11" s="61"/>
      <c r="URH11" s="61"/>
      <c r="URI11" s="61"/>
      <c r="URJ11" s="61"/>
      <c r="URK11" s="61"/>
      <c r="URL11" s="61"/>
      <c r="URM11" s="61"/>
      <c r="URN11" s="61"/>
      <c r="URO11" s="61"/>
      <c r="URP11" s="61"/>
      <c r="URQ11" s="61"/>
      <c r="URR11" s="61"/>
      <c r="URS11" s="61"/>
      <c r="URT11" s="61"/>
      <c r="URU11" s="61"/>
      <c r="URV11" s="61"/>
      <c r="URW11" s="61"/>
      <c r="URX11" s="61"/>
      <c r="URY11" s="61"/>
      <c r="URZ11" s="61"/>
      <c r="USA11" s="61"/>
      <c r="USB11" s="61"/>
      <c r="USC11" s="61"/>
      <c r="USD11" s="61"/>
      <c r="USE11" s="61"/>
      <c r="USF11" s="61"/>
      <c r="USG11" s="61"/>
      <c r="USH11" s="61"/>
      <c r="USI11" s="61"/>
      <c r="USJ11" s="61"/>
      <c r="USK11" s="61"/>
      <c r="USL11" s="61"/>
      <c r="USM11" s="61"/>
      <c r="USN11" s="61"/>
      <c r="USO11" s="61"/>
      <c r="USP11" s="61"/>
      <c r="USQ11" s="61"/>
      <c r="USR11" s="61"/>
      <c r="USS11" s="61"/>
      <c r="UST11" s="61"/>
      <c r="USU11" s="61"/>
      <c r="USV11" s="61"/>
      <c r="USW11" s="61"/>
      <c r="USX11" s="61"/>
      <c r="USY11" s="61"/>
      <c r="USZ11" s="61"/>
      <c r="UTA11" s="61"/>
      <c r="UTB11" s="61"/>
      <c r="UTC11" s="61"/>
      <c r="UTD11" s="61"/>
      <c r="UTE11" s="61"/>
      <c r="UTF11" s="61"/>
      <c r="UTG11" s="61"/>
      <c r="UTH11" s="61"/>
      <c r="UTI11" s="61"/>
      <c r="UTJ11" s="61"/>
      <c r="UTK11" s="61"/>
      <c r="UTL11" s="61"/>
      <c r="UTM11" s="61"/>
      <c r="UTN11" s="61"/>
      <c r="UTO11" s="61"/>
      <c r="UTP11" s="61"/>
      <c r="UTQ11" s="61"/>
      <c r="UTR11" s="61"/>
      <c r="UTS11" s="61"/>
      <c r="UTT11" s="61"/>
      <c r="UTU11" s="61"/>
      <c r="UTV11" s="61"/>
      <c r="UTW11" s="61"/>
      <c r="UTX11" s="61"/>
      <c r="UTY11" s="61"/>
      <c r="UTZ11" s="61"/>
      <c r="UUA11" s="61"/>
      <c r="UUB11" s="61"/>
      <c r="UUC11" s="61"/>
      <c r="UUD11" s="61"/>
      <c r="UUE11" s="61"/>
      <c r="UUF11" s="61"/>
      <c r="UUG11" s="61"/>
      <c r="UUH11" s="61"/>
      <c r="UUI11" s="61"/>
      <c r="UUJ11" s="61"/>
      <c r="UUK11" s="61"/>
      <c r="UUL11" s="61"/>
      <c r="UUM11" s="61"/>
      <c r="UUN11" s="61"/>
      <c r="UUO11" s="61"/>
      <c r="UUP11" s="61"/>
      <c r="UUQ11" s="61"/>
      <c r="UUR11" s="61"/>
      <c r="UUS11" s="61"/>
      <c r="UUT11" s="61"/>
      <c r="UUU11" s="61"/>
      <c r="UUV11" s="61"/>
      <c r="UUW11" s="61"/>
      <c r="UUX11" s="61"/>
      <c r="UUY11" s="61"/>
      <c r="UUZ11" s="61"/>
      <c r="UVA11" s="61"/>
      <c r="UVB11" s="61"/>
      <c r="UVC11" s="61"/>
      <c r="UVD11" s="61"/>
      <c r="UVE11" s="61"/>
      <c r="UVF11" s="61"/>
      <c r="UVG11" s="61"/>
      <c r="UVH11" s="61"/>
      <c r="UVI11" s="61"/>
      <c r="UVJ11" s="61"/>
      <c r="UVK11" s="61"/>
      <c r="UVL11" s="61"/>
      <c r="UVM11" s="61"/>
      <c r="UVN11" s="61"/>
      <c r="UVO11" s="61"/>
      <c r="UVP11" s="61"/>
      <c r="UVQ11" s="61"/>
      <c r="UVR11" s="61"/>
      <c r="UVS11" s="61"/>
      <c r="UVT11" s="61"/>
      <c r="UVU11" s="61"/>
      <c r="UVV11" s="61"/>
      <c r="UVW11" s="61"/>
      <c r="UVX11" s="61"/>
      <c r="UVY11" s="61"/>
      <c r="UVZ11" s="61"/>
      <c r="UWA11" s="61"/>
      <c r="UWB11" s="61"/>
      <c r="UWC11" s="61"/>
      <c r="UWD11" s="61"/>
      <c r="UWE11" s="61"/>
      <c r="UWF11" s="61"/>
      <c r="UWG11" s="61"/>
      <c r="UWH11" s="61"/>
      <c r="UWI11" s="61"/>
      <c r="UWJ11" s="61"/>
      <c r="UWK11" s="61"/>
      <c r="UWL11" s="61"/>
      <c r="UWM11" s="61"/>
      <c r="UWN11" s="61"/>
      <c r="UWO11" s="61"/>
      <c r="UWP11" s="61"/>
      <c r="UWQ11" s="61"/>
      <c r="UWR11" s="61"/>
      <c r="UWS11" s="61"/>
      <c r="UWT11" s="61"/>
      <c r="UWU11" s="61"/>
      <c r="UWV11" s="61"/>
      <c r="UWW11" s="61"/>
      <c r="UWX11" s="61"/>
      <c r="UWY11" s="61"/>
      <c r="UWZ11" s="61"/>
      <c r="UXA11" s="61"/>
      <c r="UXB11" s="61"/>
      <c r="UXC11" s="61"/>
      <c r="UXD11" s="61"/>
      <c r="UXE11" s="61"/>
      <c r="UXF11" s="61"/>
      <c r="UXG11" s="61"/>
      <c r="UXH11" s="61"/>
      <c r="UXI11" s="61"/>
      <c r="UXJ11" s="61"/>
      <c r="UXK11" s="61"/>
      <c r="UXL11" s="61"/>
      <c r="UXM11" s="61"/>
      <c r="UXN11" s="61"/>
      <c r="UXO11" s="61"/>
      <c r="UXP11" s="61"/>
      <c r="UXQ11" s="61"/>
      <c r="UXR11" s="61"/>
      <c r="UXS11" s="61"/>
      <c r="UXT11" s="61"/>
      <c r="UXU11" s="61"/>
      <c r="UXV11" s="61"/>
      <c r="UXW11" s="61"/>
      <c r="UXX11" s="61"/>
      <c r="UXY11" s="61"/>
      <c r="UXZ11" s="61"/>
      <c r="UYA11" s="61"/>
      <c r="UYB11" s="61"/>
      <c r="UYC11" s="61"/>
      <c r="UYD11" s="61"/>
      <c r="UYE11" s="61"/>
      <c r="UYF11" s="61"/>
      <c r="UYG11" s="61"/>
      <c r="UYH11" s="61"/>
      <c r="UYI11" s="61"/>
      <c r="UYJ11" s="61"/>
      <c r="UYK11" s="61"/>
      <c r="UYL11" s="61"/>
      <c r="UYM11" s="61"/>
      <c r="UYN11" s="61"/>
      <c r="UYO11" s="61"/>
      <c r="UYP11" s="61"/>
      <c r="UYQ11" s="61"/>
      <c r="UYR11" s="61"/>
      <c r="UYS11" s="61"/>
      <c r="UYT11" s="61"/>
      <c r="UYU11" s="61"/>
      <c r="UYV11" s="61"/>
      <c r="UYW11" s="61"/>
      <c r="UYX11" s="61"/>
      <c r="UYY11" s="61"/>
      <c r="UYZ11" s="61"/>
      <c r="UZA11" s="61"/>
      <c r="UZB11" s="61"/>
      <c r="UZC11" s="61"/>
      <c r="UZD11" s="61"/>
      <c r="UZE11" s="61"/>
      <c r="UZF11" s="61"/>
      <c r="UZG11" s="61"/>
      <c r="UZH11" s="61"/>
      <c r="UZI11" s="61"/>
      <c r="UZJ11" s="61"/>
      <c r="UZK11" s="61"/>
      <c r="UZL11" s="61"/>
      <c r="UZM11" s="61"/>
      <c r="UZN11" s="61"/>
      <c r="UZO11" s="61"/>
      <c r="UZP11" s="61"/>
      <c r="UZQ11" s="61"/>
      <c r="UZR11" s="61"/>
      <c r="UZS11" s="61"/>
      <c r="UZT11" s="61"/>
      <c r="UZU11" s="61"/>
      <c r="UZV11" s="61"/>
      <c r="UZW11" s="61"/>
      <c r="UZX11" s="61"/>
      <c r="UZY11" s="61"/>
      <c r="UZZ11" s="61"/>
      <c r="VAA11" s="61"/>
      <c r="VAB11" s="61"/>
      <c r="VAC11" s="61"/>
      <c r="VAD11" s="61"/>
      <c r="VAE11" s="61"/>
      <c r="VAF11" s="61"/>
      <c r="VAG11" s="61"/>
      <c r="VAH11" s="61"/>
      <c r="VAI11" s="61"/>
      <c r="VAJ11" s="61"/>
      <c r="VAK11" s="61"/>
      <c r="VAL11" s="61"/>
      <c r="VAM11" s="61"/>
      <c r="VAN11" s="61"/>
      <c r="VAO11" s="61"/>
      <c r="VAP11" s="61"/>
      <c r="VAQ11" s="61"/>
      <c r="VAR11" s="61"/>
      <c r="VAS11" s="61"/>
      <c r="VAT11" s="61"/>
      <c r="VAU11" s="61"/>
      <c r="VAV11" s="61"/>
      <c r="VAW11" s="61"/>
      <c r="VAX11" s="61"/>
      <c r="VAY11" s="61"/>
      <c r="VAZ11" s="61"/>
      <c r="VBA11" s="61"/>
      <c r="VBB11" s="61"/>
      <c r="VBC11" s="61"/>
      <c r="VBD11" s="61"/>
      <c r="VBE11" s="61"/>
      <c r="VBF11" s="61"/>
      <c r="VBG11" s="61"/>
      <c r="VBH11" s="61"/>
      <c r="VBI11" s="61"/>
      <c r="VBJ11" s="61"/>
      <c r="VBK11" s="61"/>
      <c r="VBL11" s="61"/>
      <c r="VBM11" s="61"/>
      <c r="VBN11" s="61"/>
      <c r="VBO11" s="61"/>
      <c r="VBP11" s="61"/>
      <c r="VBQ11" s="61"/>
      <c r="VBR11" s="61"/>
      <c r="VBS11" s="61"/>
      <c r="VBT11" s="61"/>
      <c r="VBU11" s="61"/>
      <c r="VBV11" s="61"/>
      <c r="VBW11" s="61"/>
      <c r="VBX11" s="61"/>
      <c r="VBY11" s="61"/>
      <c r="VBZ11" s="61"/>
      <c r="VCA11" s="61"/>
      <c r="VCB11" s="61"/>
      <c r="VCC11" s="61"/>
      <c r="VCD11" s="61"/>
      <c r="VCE11" s="61"/>
      <c r="VCF11" s="61"/>
      <c r="VCG11" s="61"/>
      <c r="VCH11" s="61"/>
      <c r="VCI11" s="61"/>
      <c r="VCJ11" s="61"/>
      <c r="VCK11" s="61"/>
      <c r="VCL11" s="61"/>
      <c r="VCM11" s="61"/>
      <c r="VCN11" s="61"/>
      <c r="VCO11" s="61"/>
      <c r="VCP11" s="61"/>
      <c r="VCQ11" s="61"/>
      <c r="VCR11" s="61"/>
      <c r="VCS11" s="61"/>
      <c r="VCT11" s="61"/>
      <c r="VCU11" s="61"/>
      <c r="VCV11" s="61"/>
      <c r="VCW11" s="61"/>
      <c r="VCX11" s="61"/>
      <c r="VCY11" s="61"/>
      <c r="VCZ11" s="61"/>
      <c r="VDA11" s="61"/>
      <c r="VDB11" s="61"/>
      <c r="VDC11" s="61"/>
      <c r="VDD11" s="61"/>
      <c r="VDE11" s="61"/>
      <c r="VDF11" s="61"/>
      <c r="VDG11" s="61"/>
      <c r="VDH11" s="61"/>
      <c r="VDI11" s="61"/>
      <c r="VDJ11" s="61"/>
      <c r="VDK11" s="61"/>
      <c r="VDL11" s="61"/>
      <c r="VDM11" s="61"/>
      <c r="VDN11" s="61"/>
      <c r="VDO11" s="61"/>
      <c r="VDP11" s="61"/>
      <c r="VDQ11" s="61"/>
      <c r="VDR11" s="61"/>
      <c r="VDS11" s="61"/>
      <c r="VDT11" s="61"/>
      <c r="VDU11" s="61"/>
      <c r="VDV11" s="61"/>
      <c r="VDW11" s="61"/>
      <c r="VDX11" s="61"/>
      <c r="VDY11" s="61"/>
      <c r="VDZ11" s="61"/>
      <c r="VEA11" s="61"/>
      <c r="VEB11" s="61"/>
      <c r="VEC11" s="61"/>
      <c r="VED11" s="61"/>
      <c r="VEE11" s="61"/>
      <c r="VEF11" s="61"/>
      <c r="VEG11" s="61"/>
      <c r="VEH11" s="61"/>
      <c r="VEI11" s="61"/>
      <c r="VEJ11" s="61"/>
      <c r="VEK11" s="61"/>
      <c r="VEL11" s="61"/>
      <c r="VEM11" s="61"/>
      <c r="VEN11" s="61"/>
      <c r="VEO11" s="61"/>
      <c r="VEP11" s="61"/>
      <c r="VEQ11" s="61"/>
      <c r="VER11" s="61"/>
      <c r="VES11" s="61"/>
      <c r="VET11" s="61"/>
      <c r="VEU11" s="61"/>
      <c r="VEV11" s="61"/>
      <c r="VEW11" s="61"/>
      <c r="VEX11" s="61"/>
      <c r="VEY11" s="61"/>
      <c r="VEZ11" s="61"/>
      <c r="VFA11" s="61"/>
      <c r="VFB11" s="61"/>
      <c r="VFC11" s="61"/>
      <c r="VFD11" s="61"/>
      <c r="VFE11" s="61"/>
      <c r="VFF11" s="61"/>
      <c r="VFG11" s="61"/>
      <c r="VFH11" s="61"/>
      <c r="VFI11" s="61"/>
      <c r="VFJ11" s="61"/>
      <c r="VFK11" s="61"/>
      <c r="VFL11" s="61"/>
      <c r="VFM11" s="61"/>
      <c r="VFN11" s="61"/>
      <c r="VFO11" s="61"/>
      <c r="VFP11" s="61"/>
      <c r="VFQ11" s="61"/>
      <c r="VFR11" s="61"/>
      <c r="VFS11" s="61"/>
      <c r="VFT11" s="61"/>
      <c r="VFU11" s="61"/>
      <c r="VFV11" s="61"/>
      <c r="VFW11" s="61"/>
      <c r="VFX11" s="61"/>
      <c r="VFY11" s="61"/>
      <c r="VFZ11" s="61"/>
      <c r="VGA11" s="61"/>
      <c r="VGB11" s="61"/>
      <c r="VGC11" s="61"/>
      <c r="VGD11" s="61"/>
      <c r="VGE11" s="61"/>
      <c r="VGF11" s="61"/>
      <c r="VGG11" s="61"/>
      <c r="VGH11" s="61"/>
      <c r="VGI11" s="61"/>
      <c r="VGJ11" s="61"/>
      <c r="VGK11" s="61"/>
      <c r="VGL11" s="61"/>
      <c r="VGM11" s="61"/>
      <c r="VGN11" s="61"/>
      <c r="VGO11" s="61"/>
      <c r="VGP11" s="61"/>
      <c r="VGQ11" s="61"/>
      <c r="VGR11" s="61"/>
      <c r="VGS11" s="61"/>
      <c r="VGT11" s="61"/>
      <c r="VGU11" s="61"/>
      <c r="VGV11" s="61"/>
      <c r="VGW11" s="61"/>
      <c r="VGX11" s="61"/>
      <c r="VGY11" s="61"/>
      <c r="VGZ11" s="61"/>
      <c r="VHA11" s="61"/>
      <c r="VHB11" s="61"/>
      <c r="VHC11" s="61"/>
      <c r="VHD11" s="61"/>
      <c r="VHE11" s="61"/>
      <c r="VHF11" s="61"/>
      <c r="VHG11" s="61"/>
      <c r="VHH11" s="61"/>
      <c r="VHI11" s="61"/>
      <c r="VHJ11" s="61"/>
      <c r="VHK11" s="61"/>
      <c r="VHL11" s="61"/>
      <c r="VHM11" s="61"/>
      <c r="VHN11" s="61"/>
      <c r="VHO11" s="61"/>
      <c r="VHP11" s="61"/>
      <c r="VHQ11" s="61"/>
      <c r="VHR11" s="61"/>
      <c r="VHS11" s="61"/>
      <c r="VHT11" s="61"/>
      <c r="VHU11" s="61"/>
      <c r="VHV11" s="61"/>
      <c r="VHW11" s="61"/>
      <c r="VHX11" s="61"/>
      <c r="VHY11" s="61"/>
      <c r="VHZ11" s="61"/>
      <c r="VIA11" s="61"/>
      <c r="VIB11" s="61"/>
      <c r="VIC11" s="61"/>
      <c r="VID11" s="61"/>
      <c r="VIE11" s="61"/>
      <c r="VIF11" s="61"/>
      <c r="VIG11" s="61"/>
      <c r="VIH11" s="61"/>
      <c r="VII11" s="61"/>
      <c r="VIJ11" s="61"/>
      <c r="VIK11" s="61"/>
      <c r="VIL11" s="61"/>
      <c r="VIM11" s="61"/>
      <c r="VIN11" s="61"/>
      <c r="VIO11" s="61"/>
      <c r="VIP11" s="61"/>
      <c r="VIQ11" s="61"/>
      <c r="VIR11" s="61"/>
      <c r="VIS11" s="61"/>
      <c r="VIT11" s="61"/>
      <c r="VIU11" s="61"/>
      <c r="VIV11" s="61"/>
      <c r="VIW11" s="61"/>
      <c r="VIX11" s="61"/>
      <c r="VIY11" s="61"/>
      <c r="VIZ11" s="61"/>
      <c r="VJA11" s="61"/>
      <c r="VJB11" s="61"/>
      <c r="VJC11" s="61"/>
      <c r="VJD11" s="61"/>
      <c r="VJE11" s="61"/>
      <c r="VJF11" s="61"/>
      <c r="VJG11" s="61"/>
      <c r="VJH11" s="61"/>
      <c r="VJI11" s="61"/>
      <c r="VJJ11" s="61"/>
      <c r="VJK11" s="61"/>
      <c r="VJL11" s="61"/>
      <c r="VJM11" s="61"/>
      <c r="VJN11" s="61"/>
      <c r="VJO11" s="61"/>
      <c r="VJP11" s="61"/>
      <c r="VJQ11" s="61"/>
      <c r="VJR11" s="61"/>
      <c r="VJS11" s="61"/>
      <c r="VJT11" s="61"/>
      <c r="VJU11" s="61"/>
      <c r="VJV11" s="61"/>
      <c r="VJW11" s="61"/>
      <c r="VJX11" s="61"/>
      <c r="VJY11" s="61"/>
      <c r="VJZ11" s="61"/>
      <c r="VKA11" s="61"/>
      <c r="VKB11" s="61"/>
      <c r="VKC11" s="61"/>
      <c r="VKD11" s="61"/>
      <c r="VKE11" s="61"/>
      <c r="VKF11" s="61"/>
      <c r="VKG11" s="61"/>
      <c r="VKH11" s="61"/>
      <c r="VKI11" s="61"/>
      <c r="VKJ11" s="61"/>
      <c r="VKK11" s="61"/>
      <c r="VKL11" s="61"/>
      <c r="VKM11" s="61"/>
      <c r="VKN11" s="61"/>
      <c r="VKO11" s="61"/>
      <c r="VKP11" s="61"/>
      <c r="VKQ11" s="61"/>
      <c r="VKR11" s="61"/>
      <c r="VKS11" s="61"/>
      <c r="VKT11" s="61"/>
      <c r="VKU11" s="61"/>
      <c r="VKV11" s="61"/>
      <c r="VKW11" s="61"/>
      <c r="VKX11" s="61"/>
      <c r="VKY11" s="61"/>
      <c r="VKZ11" s="61"/>
      <c r="VLA11" s="61"/>
      <c r="VLB11" s="61"/>
      <c r="VLC11" s="61"/>
      <c r="VLD11" s="61"/>
      <c r="VLE11" s="61"/>
      <c r="VLF11" s="61"/>
      <c r="VLG11" s="61"/>
      <c r="VLH11" s="61"/>
      <c r="VLI11" s="61"/>
      <c r="VLJ11" s="61"/>
      <c r="VLK11" s="61"/>
      <c r="VLL11" s="61"/>
      <c r="VLM11" s="61"/>
      <c r="VLN11" s="61"/>
      <c r="VLO11" s="61"/>
      <c r="VLP11" s="61"/>
      <c r="VLQ11" s="61"/>
      <c r="VLR11" s="61"/>
      <c r="VLS11" s="61"/>
      <c r="VLT11" s="61"/>
      <c r="VLU11" s="61"/>
      <c r="VLV11" s="61"/>
      <c r="VLW11" s="61"/>
      <c r="VLX11" s="61"/>
      <c r="VLY11" s="61"/>
      <c r="VLZ11" s="61"/>
      <c r="VMA11" s="61"/>
      <c r="VMB11" s="61"/>
      <c r="VMC11" s="61"/>
      <c r="VMD11" s="61"/>
      <c r="VME11" s="61"/>
      <c r="VMF11" s="61"/>
      <c r="VMG11" s="61"/>
      <c r="VMH11" s="61"/>
      <c r="VMI11" s="61"/>
      <c r="VMJ11" s="61"/>
      <c r="VMK11" s="61"/>
      <c r="VML11" s="61"/>
      <c r="VMM11" s="61"/>
      <c r="VMN11" s="61"/>
      <c r="VMO11" s="61"/>
      <c r="VMP11" s="61"/>
      <c r="VMQ11" s="61"/>
      <c r="VMR11" s="61"/>
      <c r="VMS11" s="61"/>
      <c r="VMT11" s="61"/>
      <c r="VMU11" s="61"/>
      <c r="VMV11" s="61"/>
      <c r="VMW11" s="61"/>
      <c r="VMX11" s="61"/>
      <c r="VMY11" s="61"/>
      <c r="VMZ11" s="61"/>
      <c r="VNA11" s="61"/>
      <c r="VNB11" s="61"/>
      <c r="VNC11" s="61"/>
      <c r="VND11" s="61"/>
      <c r="VNE11" s="61"/>
      <c r="VNF11" s="61"/>
      <c r="VNG11" s="61"/>
      <c r="VNH11" s="61"/>
      <c r="VNI11" s="61"/>
      <c r="VNJ11" s="61"/>
      <c r="VNK11" s="61"/>
      <c r="VNL11" s="61"/>
      <c r="VNM11" s="61"/>
      <c r="VNN11" s="61"/>
      <c r="VNO11" s="61"/>
      <c r="VNP11" s="61"/>
      <c r="VNQ11" s="61"/>
      <c r="VNR11" s="61"/>
      <c r="VNS11" s="61"/>
      <c r="VNT11" s="61"/>
      <c r="VNU11" s="61"/>
      <c r="VNV11" s="61"/>
      <c r="VNW11" s="61"/>
      <c r="VNX11" s="61"/>
      <c r="VNY11" s="61"/>
      <c r="VNZ11" s="61"/>
      <c r="VOA11" s="61"/>
      <c r="VOB11" s="61"/>
      <c r="VOC11" s="61"/>
      <c r="VOD11" s="61"/>
      <c r="VOE11" s="61"/>
      <c r="VOF11" s="61"/>
      <c r="VOG11" s="61"/>
      <c r="VOH11" s="61"/>
      <c r="VOI11" s="61"/>
      <c r="VOJ11" s="61"/>
      <c r="VOK11" s="61"/>
      <c r="VOL11" s="61"/>
      <c r="VOM11" s="61"/>
      <c r="VON11" s="61"/>
      <c r="VOO11" s="61"/>
      <c r="VOP11" s="61"/>
      <c r="VOQ11" s="61"/>
      <c r="VOR11" s="61"/>
      <c r="VOS11" s="61"/>
      <c r="VOT11" s="61"/>
      <c r="VOU11" s="61"/>
      <c r="VOV11" s="61"/>
      <c r="VOW11" s="61"/>
      <c r="VOX11" s="61"/>
      <c r="VOY11" s="61"/>
      <c r="VOZ11" s="61"/>
      <c r="VPA11" s="61"/>
      <c r="VPB11" s="61"/>
      <c r="VPC11" s="61"/>
      <c r="VPD11" s="61"/>
      <c r="VPE11" s="61"/>
      <c r="VPF11" s="61"/>
      <c r="VPG11" s="61"/>
      <c r="VPH11" s="61"/>
      <c r="VPI11" s="61"/>
      <c r="VPJ11" s="61"/>
      <c r="VPK11" s="61"/>
      <c r="VPL11" s="61"/>
      <c r="VPM11" s="61"/>
      <c r="VPN11" s="61"/>
      <c r="VPO11" s="61"/>
      <c r="VPP11" s="61"/>
      <c r="VPQ11" s="61"/>
      <c r="VPR11" s="61"/>
      <c r="VPS11" s="61"/>
      <c r="VPT11" s="61"/>
      <c r="VPU11" s="61"/>
      <c r="VPV11" s="61"/>
      <c r="VPW11" s="61"/>
      <c r="VPX11" s="61"/>
      <c r="VPY11" s="61"/>
      <c r="VPZ11" s="61"/>
      <c r="VQA11" s="61"/>
      <c r="VQB11" s="61"/>
      <c r="VQC11" s="61"/>
      <c r="VQD11" s="61"/>
      <c r="VQE11" s="61"/>
      <c r="VQF11" s="61"/>
      <c r="VQG11" s="61"/>
      <c r="VQH11" s="61"/>
      <c r="VQI11" s="61"/>
      <c r="VQJ11" s="61"/>
      <c r="VQK11" s="61"/>
      <c r="VQL11" s="61"/>
      <c r="VQM11" s="61"/>
      <c r="VQN11" s="61"/>
      <c r="VQO11" s="61"/>
      <c r="VQP11" s="61"/>
      <c r="VQQ11" s="61"/>
      <c r="VQR11" s="61"/>
      <c r="VQS11" s="61"/>
      <c r="VQT11" s="61"/>
      <c r="VQU11" s="61"/>
      <c r="VQV11" s="61"/>
      <c r="VQW11" s="61"/>
      <c r="VQX11" s="61"/>
      <c r="VQY11" s="61"/>
      <c r="VQZ11" s="61"/>
      <c r="VRA11" s="61"/>
      <c r="VRB11" s="61"/>
      <c r="VRC11" s="61"/>
      <c r="VRD11" s="61"/>
      <c r="VRE11" s="61"/>
      <c r="VRF11" s="61"/>
      <c r="VRG11" s="61"/>
      <c r="VRH11" s="61"/>
      <c r="VRI11" s="61"/>
      <c r="VRJ11" s="61"/>
      <c r="VRK11" s="61"/>
      <c r="VRL11" s="61"/>
      <c r="VRM11" s="61"/>
      <c r="VRN11" s="61"/>
      <c r="VRO11" s="61"/>
      <c r="VRP11" s="61"/>
      <c r="VRQ11" s="61"/>
      <c r="VRR11" s="61"/>
      <c r="VRS11" s="61"/>
      <c r="VRT11" s="61"/>
      <c r="VRU11" s="61"/>
      <c r="VRV11" s="61"/>
      <c r="VRW11" s="61"/>
      <c r="VRX11" s="61"/>
      <c r="VRY11" s="61"/>
      <c r="VRZ11" s="61"/>
      <c r="VSA11" s="61"/>
      <c r="VSB11" s="61"/>
      <c r="VSC11" s="61"/>
      <c r="VSD11" s="61"/>
      <c r="VSE11" s="61"/>
      <c r="VSF11" s="61"/>
      <c r="VSG11" s="61"/>
      <c r="VSH11" s="61"/>
      <c r="VSI11" s="61"/>
      <c r="VSJ11" s="61"/>
      <c r="VSK11" s="61"/>
      <c r="VSL11" s="61"/>
      <c r="VSM11" s="61"/>
      <c r="VSN11" s="61"/>
      <c r="VSO11" s="61"/>
      <c r="VSP11" s="61"/>
      <c r="VSQ11" s="61"/>
      <c r="VSR11" s="61"/>
      <c r="VSS11" s="61"/>
      <c r="VST11" s="61"/>
      <c r="VSU11" s="61"/>
      <c r="VSV11" s="61"/>
      <c r="VSW11" s="61"/>
      <c r="VSX11" s="61"/>
      <c r="VSY11" s="61"/>
      <c r="VSZ11" s="61"/>
      <c r="VTA11" s="61"/>
      <c r="VTB11" s="61"/>
      <c r="VTC11" s="61"/>
      <c r="VTD11" s="61"/>
      <c r="VTE11" s="61"/>
      <c r="VTF11" s="61"/>
      <c r="VTG11" s="61"/>
      <c r="VTH11" s="61"/>
      <c r="VTI11" s="61"/>
      <c r="VTJ11" s="61"/>
      <c r="VTK11" s="61"/>
      <c r="VTL11" s="61"/>
      <c r="VTM11" s="61"/>
      <c r="VTN11" s="61"/>
      <c r="VTO11" s="61"/>
      <c r="VTP11" s="61"/>
      <c r="VTQ11" s="61"/>
      <c r="VTR11" s="61"/>
      <c r="VTS11" s="61"/>
      <c r="VTT11" s="61"/>
      <c r="VTU11" s="61"/>
      <c r="VTV11" s="61"/>
      <c r="VTW11" s="61"/>
      <c r="VTX11" s="61"/>
      <c r="VTY11" s="61"/>
      <c r="VTZ11" s="61"/>
      <c r="VUA11" s="61"/>
      <c r="VUB11" s="61"/>
      <c r="VUC11" s="61"/>
      <c r="VUD11" s="61"/>
      <c r="VUE11" s="61"/>
      <c r="VUF11" s="61"/>
      <c r="VUG11" s="61"/>
      <c r="VUH11" s="61"/>
      <c r="VUI11" s="61"/>
      <c r="VUJ11" s="61"/>
      <c r="VUK11" s="61"/>
      <c r="VUL11" s="61"/>
      <c r="VUM11" s="61"/>
      <c r="VUN11" s="61"/>
      <c r="VUO11" s="61"/>
      <c r="VUP11" s="61"/>
      <c r="VUQ11" s="61"/>
      <c r="VUR11" s="61"/>
      <c r="VUS11" s="61"/>
      <c r="VUT11" s="61"/>
      <c r="VUU11" s="61"/>
      <c r="VUV11" s="61"/>
      <c r="VUW11" s="61"/>
      <c r="VUX11" s="61"/>
      <c r="VUY11" s="61"/>
      <c r="VUZ11" s="61"/>
      <c r="VVA11" s="61"/>
      <c r="VVB11" s="61"/>
      <c r="VVC11" s="61"/>
      <c r="VVD11" s="61"/>
      <c r="VVE11" s="61"/>
      <c r="VVF11" s="61"/>
      <c r="VVG11" s="61"/>
      <c r="VVH11" s="61"/>
      <c r="VVI11" s="61"/>
      <c r="VVJ11" s="61"/>
      <c r="VVK11" s="61"/>
      <c r="VVL11" s="61"/>
      <c r="VVM11" s="61"/>
      <c r="VVN11" s="61"/>
      <c r="VVO11" s="61"/>
      <c r="VVP11" s="61"/>
      <c r="VVQ11" s="61"/>
      <c r="VVR11" s="61"/>
      <c r="VVS11" s="61"/>
      <c r="VVT11" s="61"/>
      <c r="VVU11" s="61"/>
      <c r="VVV11" s="61"/>
      <c r="VVW11" s="61"/>
      <c r="VVX11" s="61"/>
      <c r="VVY11" s="61"/>
      <c r="VVZ11" s="61"/>
      <c r="VWA11" s="61"/>
      <c r="VWB11" s="61"/>
      <c r="VWC11" s="61"/>
      <c r="VWD11" s="61"/>
      <c r="VWE11" s="61"/>
      <c r="VWF11" s="61"/>
      <c r="VWG11" s="61"/>
      <c r="VWH11" s="61"/>
      <c r="VWI11" s="61"/>
      <c r="VWJ11" s="61"/>
      <c r="VWK11" s="61"/>
      <c r="VWL11" s="61"/>
      <c r="VWM11" s="61"/>
      <c r="VWN11" s="61"/>
      <c r="VWO11" s="61"/>
      <c r="VWP11" s="61"/>
      <c r="VWQ11" s="61"/>
      <c r="VWR11" s="61"/>
      <c r="VWS11" s="61"/>
      <c r="VWT11" s="61"/>
      <c r="VWU11" s="61"/>
      <c r="VWV11" s="61"/>
      <c r="VWW11" s="61"/>
      <c r="VWX11" s="61"/>
      <c r="VWY11" s="61"/>
      <c r="VWZ11" s="61"/>
      <c r="VXA11" s="61"/>
      <c r="VXB11" s="61"/>
      <c r="VXC11" s="61"/>
      <c r="VXD11" s="61"/>
      <c r="VXE11" s="61"/>
      <c r="VXF11" s="61"/>
      <c r="VXG11" s="61"/>
      <c r="VXH11" s="61"/>
      <c r="VXI11" s="61"/>
      <c r="VXJ11" s="61"/>
      <c r="VXK11" s="61"/>
      <c r="VXL11" s="61"/>
      <c r="VXM11" s="61"/>
      <c r="VXN11" s="61"/>
      <c r="VXO11" s="61"/>
      <c r="VXP11" s="61"/>
      <c r="VXQ11" s="61"/>
      <c r="VXR11" s="61"/>
      <c r="VXS11" s="61"/>
      <c r="VXT11" s="61"/>
      <c r="VXU11" s="61"/>
      <c r="VXV11" s="61"/>
      <c r="VXW11" s="61"/>
      <c r="VXX11" s="61"/>
      <c r="VXY11" s="61"/>
      <c r="VXZ11" s="61"/>
      <c r="VYA11" s="61"/>
      <c r="VYB11" s="61"/>
      <c r="VYC11" s="61"/>
      <c r="VYD11" s="61"/>
      <c r="VYE11" s="61"/>
      <c r="VYF11" s="61"/>
      <c r="VYG11" s="61"/>
      <c r="VYH11" s="61"/>
      <c r="VYI11" s="61"/>
      <c r="VYJ11" s="61"/>
      <c r="VYK11" s="61"/>
      <c r="VYL11" s="61"/>
      <c r="VYM11" s="61"/>
      <c r="VYN11" s="61"/>
      <c r="VYO11" s="61"/>
      <c r="VYP11" s="61"/>
      <c r="VYQ11" s="61"/>
      <c r="VYR11" s="61"/>
      <c r="VYS11" s="61"/>
      <c r="VYT11" s="61"/>
      <c r="VYU11" s="61"/>
      <c r="VYV11" s="61"/>
      <c r="VYW11" s="61"/>
      <c r="VYX11" s="61"/>
      <c r="VYY11" s="61"/>
      <c r="VYZ11" s="61"/>
      <c r="VZA11" s="61"/>
      <c r="VZB11" s="61"/>
      <c r="VZC11" s="61"/>
      <c r="VZD11" s="61"/>
      <c r="VZE11" s="61"/>
      <c r="VZF11" s="61"/>
      <c r="VZG11" s="61"/>
      <c r="VZH11" s="61"/>
      <c r="VZI11" s="61"/>
      <c r="VZJ11" s="61"/>
      <c r="VZK11" s="61"/>
      <c r="VZL11" s="61"/>
      <c r="VZM11" s="61"/>
      <c r="VZN11" s="61"/>
      <c r="VZO11" s="61"/>
      <c r="VZP11" s="61"/>
      <c r="VZQ11" s="61"/>
      <c r="VZR11" s="61"/>
      <c r="VZS11" s="61"/>
      <c r="VZT11" s="61"/>
      <c r="VZU11" s="61"/>
      <c r="VZV11" s="61"/>
      <c r="VZW11" s="61"/>
      <c r="VZX11" s="61"/>
      <c r="VZY11" s="61"/>
      <c r="VZZ11" s="61"/>
      <c r="WAA11" s="61"/>
      <c r="WAB11" s="61"/>
      <c r="WAC11" s="61"/>
      <c r="WAD11" s="61"/>
      <c r="WAE11" s="61"/>
      <c r="WAF11" s="61"/>
      <c r="WAG11" s="61"/>
      <c r="WAH11" s="61"/>
      <c r="WAI11" s="61"/>
      <c r="WAJ11" s="61"/>
      <c r="WAK11" s="61"/>
      <c r="WAL11" s="61"/>
      <c r="WAM11" s="61"/>
      <c r="WAN11" s="61"/>
      <c r="WAO11" s="61"/>
      <c r="WAP11" s="61"/>
      <c r="WAQ11" s="61"/>
      <c r="WAR11" s="61"/>
      <c r="WAS11" s="61"/>
      <c r="WAT11" s="61"/>
      <c r="WAU11" s="61"/>
      <c r="WAV11" s="61"/>
      <c r="WAW11" s="61"/>
      <c r="WAX11" s="61"/>
      <c r="WAY11" s="61"/>
      <c r="WAZ11" s="61"/>
      <c r="WBA11" s="61"/>
      <c r="WBB11" s="61"/>
      <c r="WBC11" s="61"/>
      <c r="WBD11" s="61"/>
      <c r="WBE11" s="61"/>
      <c r="WBF11" s="61"/>
      <c r="WBG11" s="61"/>
      <c r="WBH11" s="61"/>
      <c r="WBI11" s="61"/>
      <c r="WBJ11" s="61"/>
      <c r="WBK11" s="61"/>
      <c r="WBL11" s="61"/>
      <c r="WBM11" s="61"/>
      <c r="WBN11" s="61"/>
      <c r="WBO11" s="61"/>
      <c r="WBP11" s="61"/>
      <c r="WBQ11" s="61"/>
      <c r="WBR11" s="61"/>
      <c r="WBS11" s="61"/>
      <c r="WBT11" s="61"/>
      <c r="WBU11" s="61"/>
      <c r="WBV11" s="61"/>
      <c r="WBW11" s="61"/>
      <c r="WBX11" s="61"/>
      <c r="WBY11" s="61"/>
      <c r="WBZ11" s="61"/>
      <c r="WCA11" s="61"/>
      <c r="WCB11" s="61"/>
      <c r="WCC11" s="61"/>
      <c r="WCD11" s="61"/>
      <c r="WCE11" s="61"/>
      <c r="WCF11" s="61"/>
      <c r="WCG11" s="61"/>
      <c r="WCH11" s="61"/>
      <c r="WCI11" s="61"/>
      <c r="WCJ11" s="61"/>
      <c r="WCK11" s="61"/>
      <c r="WCL11" s="61"/>
      <c r="WCM11" s="61"/>
      <c r="WCN11" s="61"/>
      <c r="WCO11" s="61"/>
      <c r="WCP11" s="61"/>
      <c r="WCQ11" s="61"/>
      <c r="WCR11" s="61"/>
      <c r="WCS11" s="61"/>
      <c r="WCT11" s="61"/>
      <c r="WCU11" s="61"/>
      <c r="WCV11" s="61"/>
      <c r="WCW11" s="61"/>
      <c r="WCX11" s="61"/>
      <c r="WCY11" s="61"/>
      <c r="WCZ11" s="61"/>
      <c r="WDA11" s="61"/>
      <c r="WDB11" s="61"/>
      <c r="WDC11" s="61"/>
      <c r="WDD11" s="61"/>
      <c r="WDE11" s="61"/>
      <c r="WDF11" s="61"/>
      <c r="WDG11" s="61"/>
      <c r="WDH11" s="61"/>
      <c r="WDI11" s="61"/>
      <c r="WDJ11" s="61"/>
      <c r="WDK11" s="61"/>
      <c r="WDL11" s="61"/>
      <c r="WDM11" s="61"/>
      <c r="WDN11" s="61"/>
      <c r="WDO11" s="61"/>
      <c r="WDP11" s="61"/>
      <c r="WDQ11" s="61"/>
      <c r="WDR11" s="61"/>
      <c r="WDS11" s="61"/>
      <c r="WDT11" s="61"/>
      <c r="WDU11" s="61"/>
      <c r="WDV11" s="61"/>
      <c r="WDW11" s="61"/>
      <c r="WDX11" s="61"/>
      <c r="WDY11" s="61"/>
      <c r="WDZ11" s="61"/>
      <c r="WEA11" s="61"/>
      <c r="WEB11" s="61"/>
      <c r="WEC11" s="61"/>
      <c r="WED11" s="61"/>
      <c r="WEE11" s="61"/>
      <c r="WEF11" s="61"/>
      <c r="WEG11" s="61"/>
      <c r="WEH11" s="61"/>
      <c r="WEI11" s="61"/>
      <c r="WEJ11" s="61"/>
      <c r="WEK11" s="61"/>
      <c r="WEL11" s="61"/>
      <c r="WEM11" s="61"/>
      <c r="WEN11" s="61"/>
      <c r="WEO11" s="61"/>
      <c r="WEP11" s="61"/>
      <c r="WEQ11" s="61"/>
      <c r="WER11" s="61"/>
      <c r="WES11" s="61"/>
      <c r="WET11" s="61"/>
      <c r="WEU11" s="61"/>
      <c r="WEV11" s="61"/>
      <c r="WEW11" s="61"/>
      <c r="WEX11" s="61"/>
      <c r="WEY11" s="61"/>
      <c r="WEZ11" s="61"/>
      <c r="WFA11" s="61"/>
      <c r="WFB11" s="61"/>
      <c r="WFC11" s="61"/>
      <c r="WFD11" s="61"/>
      <c r="WFE11" s="61"/>
      <c r="WFF11" s="61"/>
      <c r="WFG11" s="61"/>
      <c r="WFH11" s="61"/>
      <c r="WFI11" s="61"/>
      <c r="WFJ11" s="61"/>
      <c r="WFK11" s="61"/>
      <c r="WFL11" s="61"/>
      <c r="WFM11" s="61"/>
      <c r="WFN11" s="61"/>
      <c r="WFO11" s="61"/>
      <c r="WFP11" s="61"/>
      <c r="WFQ11" s="61"/>
      <c r="WFR11" s="61"/>
      <c r="WFS11" s="61"/>
      <c r="WFT11" s="61"/>
      <c r="WFU11" s="61"/>
      <c r="WFV11" s="61"/>
      <c r="WFW11" s="61"/>
      <c r="WFX11" s="61"/>
      <c r="WFY11" s="61"/>
      <c r="WFZ11" s="61"/>
      <c r="WGA11" s="61"/>
      <c r="WGB11" s="61"/>
      <c r="WGC11" s="61"/>
      <c r="WGD11" s="61"/>
      <c r="WGE11" s="61"/>
      <c r="WGF11" s="61"/>
      <c r="WGG11" s="61"/>
      <c r="WGH11" s="61"/>
      <c r="WGI11" s="61"/>
      <c r="WGJ11" s="61"/>
      <c r="WGK11" s="61"/>
      <c r="WGL11" s="61"/>
      <c r="WGM11" s="61"/>
      <c r="WGN11" s="61"/>
      <c r="WGO11" s="61"/>
      <c r="WGP11" s="61"/>
      <c r="WGQ11" s="61"/>
      <c r="WGR11" s="61"/>
      <c r="WGS11" s="61"/>
      <c r="WGT11" s="61"/>
      <c r="WGU11" s="61"/>
      <c r="WGV11" s="61"/>
      <c r="WGW11" s="61"/>
      <c r="WGX11" s="61"/>
      <c r="WGY11" s="61"/>
      <c r="WGZ11" s="61"/>
      <c r="WHA11" s="61"/>
      <c r="WHB11" s="61"/>
      <c r="WHC11" s="61"/>
      <c r="WHD11" s="61"/>
      <c r="WHE11" s="61"/>
      <c r="WHF11" s="61"/>
      <c r="WHG11" s="61"/>
      <c r="WHH11" s="61"/>
      <c r="WHI11" s="61"/>
      <c r="WHJ11" s="61"/>
      <c r="WHK11" s="61"/>
      <c r="WHL11" s="61"/>
      <c r="WHM11" s="61"/>
      <c r="WHN11" s="61"/>
      <c r="WHO11" s="61"/>
      <c r="WHP11" s="61"/>
      <c r="WHQ11" s="61"/>
      <c r="WHR11" s="61"/>
      <c r="WHS11" s="61"/>
      <c r="WHT11" s="61"/>
      <c r="WHU11" s="61"/>
      <c r="WHV11" s="61"/>
      <c r="WHW11" s="61"/>
      <c r="WHX11" s="61"/>
      <c r="WHY11" s="61"/>
      <c r="WHZ11" s="61"/>
      <c r="WIA11" s="61"/>
      <c r="WIB11" s="61"/>
      <c r="WIC11" s="61"/>
      <c r="WID11" s="61"/>
      <c r="WIE11" s="61"/>
      <c r="WIF11" s="61"/>
      <c r="WIG11" s="61"/>
      <c r="WIH11" s="61"/>
      <c r="WII11" s="61"/>
      <c r="WIJ11" s="61"/>
      <c r="WIK11" s="61"/>
      <c r="WIL11" s="61"/>
      <c r="WIM11" s="61"/>
      <c r="WIN11" s="61"/>
      <c r="WIO11" s="61"/>
      <c r="WIP11" s="61"/>
      <c r="WIQ11" s="61"/>
      <c r="WIR11" s="61"/>
      <c r="WIS11" s="61"/>
      <c r="WIT11" s="61"/>
      <c r="WIU11" s="61"/>
      <c r="WIV11" s="61"/>
      <c r="WIW11" s="61"/>
      <c r="WIX11" s="61"/>
      <c r="WIY11" s="61"/>
      <c r="WIZ11" s="61"/>
      <c r="WJA11" s="61"/>
      <c r="WJB11" s="61"/>
      <c r="WJC11" s="61"/>
      <c r="WJD11" s="61"/>
      <c r="WJE11" s="61"/>
      <c r="WJF11" s="61"/>
      <c r="WJG11" s="61"/>
      <c r="WJH11" s="61"/>
      <c r="WJI11" s="61"/>
      <c r="WJJ11" s="61"/>
      <c r="WJK11" s="61"/>
      <c r="WJL11" s="61"/>
      <c r="WJM11" s="61"/>
      <c r="WJN11" s="61"/>
      <c r="WJO11" s="61"/>
      <c r="WJP11" s="61"/>
      <c r="WJQ11" s="61"/>
      <c r="WJR11" s="61"/>
      <c r="WJS11" s="61"/>
      <c r="WJT11" s="61"/>
      <c r="WJU11" s="61"/>
      <c r="WJV11" s="61"/>
      <c r="WJW11" s="61"/>
      <c r="WJX11" s="61"/>
      <c r="WJY11" s="61"/>
      <c r="WJZ11" s="61"/>
      <c r="WKA11" s="61"/>
      <c r="WKB11" s="61"/>
      <c r="WKC11" s="61"/>
      <c r="WKD11" s="61"/>
      <c r="WKE11" s="61"/>
      <c r="WKF11" s="61"/>
      <c r="WKG11" s="61"/>
      <c r="WKH11" s="61"/>
      <c r="WKI11" s="61"/>
      <c r="WKJ11" s="61"/>
      <c r="WKK11" s="61"/>
      <c r="WKL11" s="61"/>
      <c r="WKM11" s="61"/>
      <c r="WKN11" s="61"/>
      <c r="WKO11" s="61"/>
      <c r="WKP11" s="61"/>
      <c r="WKQ11" s="61"/>
      <c r="WKR11" s="61"/>
      <c r="WKS11" s="61"/>
      <c r="WKT11" s="61"/>
      <c r="WKU11" s="61"/>
      <c r="WKV11" s="61"/>
      <c r="WKW11" s="61"/>
      <c r="WKX11" s="61"/>
      <c r="WKY11" s="61"/>
      <c r="WKZ11" s="61"/>
      <c r="WLA11" s="61"/>
      <c r="WLB11" s="61"/>
      <c r="WLC11" s="61"/>
      <c r="WLD11" s="61"/>
      <c r="WLE11" s="61"/>
      <c r="WLF11" s="61"/>
      <c r="WLG11" s="61"/>
      <c r="WLH11" s="61"/>
      <c r="WLI11" s="61"/>
      <c r="WLJ11" s="61"/>
      <c r="WLK11" s="61"/>
      <c r="WLL11" s="61"/>
      <c r="WLM11" s="61"/>
      <c r="WLN11" s="61"/>
      <c r="WLO11" s="61"/>
      <c r="WLP11" s="61"/>
      <c r="WLQ11" s="61"/>
      <c r="WLR11" s="61"/>
      <c r="WLS11" s="61"/>
      <c r="WLT11" s="61"/>
      <c r="WLU11" s="61"/>
      <c r="WLV11" s="61"/>
      <c r="WLW11" s="61"/>
      <c r="WLX11" s="61"/>
      <c r="WLY11" s="61"/>
      <c r="WLZ11" s="61"/>
      <c r="WMA11" s="61"/>
      <c r="WMB11" s="61"/>
      <c r="WMC11" s="61"/>
      <c r="WMD11" s="61"/>
      <c r="WME11" s="61"/>
      <c r="WMF11" s="61"/>
      <c r="WMG11" s="61"/>
      <c r="WMH11" s="61"/>
      <c r="WMI11" s="61"/>
      <c r="WMJ11" s="61"/>
      <c r="WMK11" s="61"/>
      <c r="WML11" s="61"/>
      <c r="WMM11" s="61"/>
      <c r="WMN11" s="61"/>
      <c r="WMO11" s="61"/>
      <c r="WMP11" s="61"/>
      <c r="WMQ11" s="61"/>
      <c r="WMR11" s="61"/>
      <c r="WMS11" s="61"/>
      <c r="WMT11" s="61"/>
      <c r="WMU11" s="61"/>
      <c r="WMV11" s="61"/>
      <c r="WMW11" s="61"/>
      <c r="WMX11" s="61"/>
      <c r="WMY11" s="61"/>
      <c r="WMZ11" s="61"/>
      <c r="WNA11" s="61"/>
      <c r="WNB11" s="61"/>
      <c r="WNC11" s="61"/>
      <c r="WND11" s="61"/>
      <c r="WNE11" s="61"/>
      <c r="WNF11" s="61"/>
      <c r="WNG11" s="61"/>
      <c r="WNH11" s="61"/>
      <c r="WNI11" s="61"/>
      <c r="WNJ11" s="61"/>
      <c r="WNK11" s="61"/>
      <c r="WNL11" s="61"/>
      <c r="WNM11" s="61"/>
      <c r="WNN11" s="61"/>
      <c r="WNO11" s="61"/>
      <c r="WNP11" s="61"/>
      <c r="WNQ11" s="61"/>
      <c r="WNR11" s="61"/>
      <c r="WNS11" s="61"/>
      <c r="WNT11" s="61"/>
      <c r="WNU11" s="61"/>
      <c r="WNV11" s="61"/>
      <c r="WNW11" s="61"/>
      <c r="WNX11" s="61"/>
      <c r="WNY11" s="61"/>
      <c r="WNZ11" s="61"/>
      <c r="WOA11" s="61"/>
      <c r="WOB11" s="61"/>
      <c r="WOC11" s="61"/>
      <c r="WOD11" s="61"/>
      <c r="WOE11" s="61"/>
      <c r="WOF11" s="61"/>
      <c r="WOG11" s="61"/>
      <c r="WOH11" s="61"/>
      <c r="WOI11" s="61"/>
      <c r="WOJ11" s="61"/>
      <c r="WOK11" s="61"/>
      <c r="WOL11" s="61"/>
      <c r="WOM11" s="61"/>
      <c r="WON11" s="61"/>
      <c r="WOO11" s="61"/>
      <c r="WOP11" s="61"/>
      <c r="WOQ11" s="61"/>
      <c r="WOR11" s="61"/>
      <c r="WOS11" s="61"/>
      <c r="WOT11" s="61"/>
      <c r="WOU11" s="61"/>
      <c r="WOV11" s="61"/>
      <c r="WOW11" s="61"/>
      <c r="WOX11" s="61"/>
      <c r="WOY11" s="61"/>
      <c r="WOZ11" s="61"/>
      <c r="WPA11" s="61"/>
      <c r="WPB11" s="61"/>
      <c r="WPC11" s="61"/>
      <c r="WPD11" s="61"/>
      <c r="WPE11" s="61"/>
      <c r="WPF11" s="61"/>
      <c r="WPG11" s="61"/>
      <c r="WPH11" s="61"/>
      <c r="WPI11" s="61"/>
      <c r="WPJ11" s="61"/>
      <c r="WPK11" s="61"/>
      <c r="WPL11" s="61"/>
      <c r="WPM11" s="61"/>
      <c r="WPN11" s="61"/>
      <c r="WPO11" s="61"/>
      <c r="WPP11" s="61"/>
      <c r="WPQ11" s="61"/>
      <c r="WPR11" s="61"/>
      <c r="WPS11" s="61"/>
      <c r="WPT11" s="61"/>
      <c r="WPU11" s="61"/>
      <c r="WPV11" s="61"/>
      <c r="WPW11" s="61"/>
      <c r="WPX11" s="61"/>
      <c r="WPY11" s="61"/>
      <c r="WPZ11" s="61"/>
      <c r="WQA11" s="61"/>
      <c r="WQB11" s="61"/>
      <c r="WQC11" s="61"/>
      <c r="WQD11" s="61"/>
      <c r="WQE11" s="61"/>
      <c r="WQF11" s="61"/>
      <c r="WQG11" s="61"/>
      <c r="WQH11" s="61"/>
      <c r="WQI11" s="61"/>
      <c r="WQJ11" s="61"/>
      <c r="WQK11" s="61"/>
      <c r="WQL11" s="61"/>
      <c r="WQM11" s="61"/>
      <c r="WQN11" s="61"/>
      <c r="WQO11" s="61"/>
      <c r="WQP11" s="61"/>
      <c r="WQQ11" s="61"/>
      <c r="WQR11" s="61"/>
      <c r="WQS11" s="61"/>
      <c r="WQT11" s="61"/>
      <c r="WQU11" s="61"/>
      <c r="WQV11" s="61"/>
      <c r="WQW11" s="61"/>
      <c r="WQX11" s="61"/>
      <c r="WQY11" s="61"/>
      <c r="WQZ11" s="61"/>
      <c r="WRA11" s="61"/>
      <c r="WRB11" s="61"/>
      <c r="WRC11" s="61"/>
      <c r="WRD11" s="61"/>
      <c r="WRE11" s="61"/>
      <c r="WRF11" s="61"/>
      <c r="WRG11" s="61"/>
      <c r="WRH11" s="61"/>
      <c r="WRI11" s="61"/>
      <c r="WRJ11" s="61"/>
      <c r="WRK11" s="61"/>
      <c r="WRL11" s="61"/>
      <c r="WRM11" s="61"/>
      <c r="WRN11" s="61"/>
      <c r="WRO11" s="61"/>
      <c r="WRP11" s="61"/>
      <c r="WRQ11" s="61"/>
      <c r="WRR11" s="61"/>
      <c r="WRS11" s="61"/>
      <c r="WRT11" s="61"/>
      <c r="WRU11" s="61"/>
      <c r="WRV11" s="61"/>
      <c r="WRW11" s="61"/>
      <c r="WRX11" s="61"/>
      <c r="WRY11" s="61"/>
      <c r="WRZ11" s="61"/>
      <c r="WSA11" s="61"/>
      <c r="WSB11" s="61"/>
      <c r="WSC11" s="61"/>
      <c r="WSD11" s="61"/>
      <c r="WSE11" s="61"/>
      <c r="WSF11" s="61"/>
      <c r="WSG11" s="61"/>
      <c r="WSH11" s="61"/>
      <c r="WSI11" s="61"/>
      <c r="WSJ11" s="61"/>
      <c r="WSK11" s="61"/>
      <c r="WSL11" s="61"/>
      <c r="WSM11" s="61"/>
      <c r="WSN11" s="61"/>
      <c r="WSO11" s="61"/>
      <c r="WSP11" s="61"/>
      <c r="WSQ11" s="61"/>
      <c r="WSR11" s="61"/>
      <c r="WSS11" s="61"/>
      <c r="WST11" s="61"/>
      <c r="WSU11" s="61"/>
      <c r="WSV11" s="61"/>
      <c r="WSW11" s="61"/>
      <c r="WSX11" s="61"/>
      <c r="WSY11" s="61"/>
      <c r="WSZ11" s="61"/>
      <c r="WTA11" s="61"/>
      <c r="WTB11" s="61"/>
      <c r="WTC11" s="61"/>
      <c r="WTD11" s="61"/>
      <c r="WTE11" s="61"/>
      <c r="WTF11" s="61"/>
      <c r="WTG11" s="61"/>
      <c r="WTH11" s="61"/>
      <c r="WTI11" s="61"/>
      <c r="WTJ11" s="61"/>
      <c r="WTK11" s="61"/>
      <c r="WTL11" s="61"/>
      <c r="WTM11" s="61"/>
      <c r="WTN11" s="61"/>
      <c r="WTO11" s="61"/>
      <c r="WTP11" s="61"/>
      <c r="WTQ11" s="61"/>
      <c r="WTR11" s="61"/>
      <c r="WTS11" s="61"/>
      <c r="WTT11" s="61"/>
      <c r="WTU11" s="61"/>
      <c r="WTV11" s="61"/>
      <c r="WTW11" s="61"/>
      <c r="WTX11" s="61"/>
      <c r="WTY11" s="61"/>
      <c r="WTZ11" s="61"/>
      <c r="WUA11" s="61"/>
      <c r="WUB11" s="61"/>
      <c r="WUC11" s="61"/>
      <c r="WUD11" s="61"/>
      <c r="WUE11" s="61"/>
      <c r="WUF11" s="61"/>
      <c r="WUG11" s="61"/>
      <c r="WUH11" s="61"/>
      <c r="WUI11" s="61"/>
      <c r="WUJ11" s="61"/>
      <c r="WUK11" s="61"/>
      <c r="WUL11" s="61"/>
      <c r="WUM11" s="61"/>
      <c r="WUN11" s="61"/>
      <c r="WUO11" s="61"/>
      <c r="WUP11" s="61"/>
      <c r="WUQ11" s="61"/>
      <c r="WUR11" s="61"/>
      <c r="WUS11" s="61"/>
      <c r="WUT11" s="61"/>
      <c r="WUU11" s="61"/>
      <c r="WUV11" s="61"/>
      <c r="WUW11" s="61"/>
      <c r="WUX11" s="61"/>
      <c r="WUY11" s="61"/>
      <c r="WUZ11" s="61"/>
      <c r="WVA11" s="61"/>
      <c r="WVB11" s="61"/>
      <c r="WVC11" s="61"/>
      <c r="WVD11" s="61"/>
      <c r="WVE11" s="61"/>
      <c r="WVF11" s="61"/>
      <c r="WVG11" s="61"/>
      <c r="WVH11" s="61"/>
      <c r="WVI11" s="61"/>
      <c r="WVJ11" s="61"/>
      <c r="WVK11" s="61"/>
      <c r="WVL11" s="61"/>
      <c r="WVM11" s="61"/>
      <c r="WVN11" s="61"/>
      <c r="WVO11" s="61"/>
      <c r="WVP11" s="61"/>
      <c r="WVQ11" s="61"/>
      <c r="WVR11" s="61"/>
      <c r="WVS11" s="61"/>
      <c r="WVT11" s="61"/>
      <c r="WVU11" s="61"/>
      <c r="WVV11" s="61"/>
      <c r="WVW11" s="61"/>
      <c r="WVX11" s="61"/>
      <c r="WVY11" s="61"/>
      <c r="WVZ11" s="61"/>
      <c r="WWA11" s="61"/>
      <c r="WWB11" s="61"/>
      <c r="WWC11" s="61"/>
      <c r="WWD11" s="61"/>
      <c r="WWE11" s="61"/>
      <c r="WWF11" s="61"/>
      <c r="WWG11" s="61"/>
      <c r="WWH11" s="61"/>
      <c r="WWI11" s="61"/>
      <c r="WWJ11" s="61"/>
      <c r="WWK11" s="61"/>
      <c r="WWL11" s="61"/>
      <c r="WWM11" s="61"/>
      <c r="WWN11" s="61"/>
      <c r="WWO11" s="61"/>
      <c r="WWP11" s="61"/>
      <c r="WWQ11" s="61"/>
      <c r="WWR11" s="61"/>
      <c r="WWS11" s="61"/>
      <c r="WWT11" s="61"/>
      <c r="WWU11" s="61"/>
      <c r="WWV11" s="61"/>
      <c r="WWW11" s="61"/>
      <c r="WWX11" s="61"/>
      <c r="WWY11" s="61"/>
      <c r="WWZ11" s="61"/>
      <c r="WXA11" s="61"/>
      <c r="WXB11" s="61"/>
      <c r="WXC11" s="61"/>
      <c r="WXD11" s="61"/>
      <c r="WXE11" s="61"/>
      <c r="WXF11" s="61"/>
      <c r="WXG11" s="61"/>
      <c r="WXH11" s="61"/>
      <c r="WXI11" s="61"/>
      <c r="WXJ11" s="61"/>
      <c r="WXK11" s="61"/>
      <c r="WXL11" s="61"/>
      <c r="WXM11" s="61"/>
      <c r="WXN11" s="61"/>
      <c r="WXO11" s="61"/>
      <c r="WXP11" s="61"/>
      <c r="WXQ11" s="61"/>
      <c r="WXR11" s="61"/>
      <c r="WXS11" s="61"/>
      <c r="WXT11" s="61"/>
      <c r="WXU11" s="61"/>
      <c r="WXV11" s="61"/>
      <c r="WXW11" s="61"/>
      <c r="WXX11" s="61"/>
      <c r="WXY11" s="61"/>
      <c r="WXZ11" s="61"/>
      <c r="WYA11" s="61"/>
      <c r="WYB11" s="61"/>
      <c r="WYC11" s="61"/>
      <c r="WYD11" s="61"/>
      <c r="WYE11" s="61"/>
      <c r="WYF11" s="61"/>
      <c r="WYG11" s="61"/>
      <c r="WYH11" s="61"/>
      <c r="WYI11" s="61"/>
      <c r="WYJ11" s="61"/>
      <c r="WYK11" s="61"/>
      <c r="WYL11" s="61"/>
      <c r="WYM11" s="61"/>
      <c r="WYN11" s="61"/>
      <c r="WYO11" s="61"/>
      <c r="WYP11" s="61"/>
      <c r="WYQ11" s="61"/>
      <c r="WYR11" s="61"/>
      <c r="WYS11" s="61"/>
      <c r="WYT11" s="61"/>
      <c r="WYU11" s="61"/>
      <c r="WYV11" s="61"/>
      <c r="WYW11" s="61"/>
      <c r="WYX11" s="61"/>
      <c r="WYY11" s="61"/>
      <c r="WYZ11" s="61"/>
      <c r="WZA11" s="61"/>
      <c r="WZB11" s="61"/>
      <c r="WZC11" s="61"/>
      <c r="WZD11" s="61"/>
      <c r="WZE11" s="61"/>
      <c r="WZF11" s="61"/>
      <c r="WZG11" s="61"/>
      <c r="WZH11" s="61"/>
      <c r="WZI11" s="61"/>
      <c r="WZJ11" s="61"/>
      <c r="WZK11" s="61"/>
      <c r="WZL11" s="61"/>
      <c r="WZM11" s="61"/>
      <c r="WZN11" s="61"/>
      <c r="WZO11" s="61"/>
      <c r="WZP11" s="61"/>
      <c r="WZQ11" s="61"/>
      <c r="WZR11" s="61"/>
      <c r="WZS11" s="61"/>
      <c r="WZT11" s="61"/>
      <c r="WZU11" s="61"/>
      <c r="WZV11" s="61"/>
      <c r="WZW11" s="61"/>
      <c r="WZX11" s="61"/>
      <c r="WZY11" s="61"/>
      <c r="WZZ11" s="61"/>
      <c r="XAA11" s="61"/>
      <c r="XAB11" s="61"/>
      <c r="XAC11" s="61"/>
      <c r="XAD11" s="61"/>
      <c r="XAE11" s="61"/>
      <c r="XAF11" s="61"/>
      <c r="XAG11" s="61"/>
      <c r="XAH11" s="61"/>
      <c r="XAI11" s="61"/>
      <c r="XAJ11" s="61"/>
      <c r="XAK11" s="61"/>
      <c r="XAL11" s="61"/>
      <c r="XAM11" s="61"/>
      <c r="XAN11" s="61"/>
      <c r="XAO11" s="61"/>
      <c r="XAP11" s="61"/>
      <c r="XAQ11" s="61"/>
      <c r="XAR11" s="61"/>
      <c r="XAS11" s="61"/>
      <c r="XAT11" s="61"/>
      <c r="XAU11" s="61"/>
      <c r="XAV11" s="61"/>
      <c r="XAW11" s="61"/>
      <c r="XAX11" s="61"/>
      <c r="XAY11" s="61"/>
      <c r="XAZ11" s="61"/>
      <c r="XBA11" s="61"/>
      <c r="XBB11" s="61"/>
      <c r="XBC11" s="61"/>
      <c r="XBD11" s="61"/>
      <c r="XBE11" s="61"/>
      <c r="XBF11" s="61"/>
      <c r="XBG11" s="61"/>
      <c r="XBH11" s="61"/>
      <c r="XBI11" s="61"/>
      <c r="XBJ11" s="61"/>
      <c r="XBK11" s="61"/>
      <c r="XBL11" s="61"/>
      <c r="XBM11" s="61"/>
      <c r="XBN11" s="61"/>
      <c r="XBO11" s="61"/>
      <c r="XBP11" s="61"/>
      <c r="XBQ11" s="61"/>
      <c r="XBR11" s="61"/>
      <c r="XBS11" s="61"/>
      <c r="XBT11" s="61"/>
      <c r="XBU11" s="61"/>
      <c r="XBV11" s="61"/>
      <c r="XBW11" s="61"/>
      <c r="XBX11" s="61"/>
      <c r="XBY11" s="61"/>
      <c r="XBZ11" s="61"/>
      <c r="XCA11" s="61"/>
      <c r="XCB11" s="61"/>
      <c r="XCC11" s="61"/>
      <c r="XCD11" s="61"/>
      <c r="XCE11" s="61"/>
      <c r="XCF11" s="61"/>
      <c r="XCG11" s="61"/>
      <c r="XCH11" s="61"/>
      <c r="XCI11" s="61"/>
      <c r="XCJ11" s="61"/>
      <c r="XCK11" s="61"/>
      <c r="XCL11" s="61"/>
      <c r="XCM11" s="61"/>
      <c r="XCN11" s="61"/>
      <c r="XCO11" s="61"/>
      <c r="XCP11" s="61"/>
      <c r="XCQ11" s="61"/>
      <c r="XCR11" s="61"/>
      <c r="XCS11" s="61"/>
      <c r="XCT11" s="61"/>
      <c r="XCU11" s="61"/>
      <c r="XCV11" s="61"/>
      <c r="XCW11" s="61"/>
      <c r="XCX11" s="61"/>
      <c r="XCY11" s="61"/>
      <c r="XCZ11" s="61"/>
      <c r="XDA11" s="61"/>
      <c r="XDB11" s="61"/>
      <c r="XDC11" s="61"/>
      <c r="XDD11" s="61"/>
      <c r="XDE11" s="61"/>
      <c r="XDF11" s="61"/>
      <c r="XDG11" s="61"/>
      <c r="XDH11" s="61"/>
      <c r="XDI11" s="61"/>
      <c r="XDJ11" s="61"/>
      <c r="XDK11" s="61"/>
      <c r="XDL11" s="61"/>
      <c r="XDM11" s="61"/>
      <c r="XDN11" s="61"/>
      <c r="XDO11" s="61"/>
      <c r="XDP11" s="61"/>
      <c r="XDQ11" s="61"/>
      <c r="XDR11" s="61"/>
      <c r="XDS11" s="61"/>
      <c r="XDT11" s="61"/>
      <c r="XDU11" s="61"/>
      <c r="XDV11" s="61"/>
      <c r="XDW11" s="61"/>
      <c r="XDX11" s="61"/>
      <c r="XDY11" s="61"/>
      <c r="XDZ11" s="61"/>
      <c r="XEA11" s="61"/>
      <c r="XEB11" s="61"/>
      <c r="XEC11" s="61"/>
      <c r="XED11" s="61"/>
      <c r="XEE11" s="61"/>
      <c r="XEF11" s="61"/>
      <c r="XEG11" s="61"/>
      <c r="XEH11" s="61"/>
      <c r="XEI11" s="61"/>
      <c r="XEJ11" s="61"/>
      <c r="XEK11" s="61"/>
      <c r="XEL11" s="61"/>
      <c r="XEM11" s="61"/>
      <c r="XEN11" s="61"/>
      <c r="XEO11" s="61"/>
      <c r="XEP11" s="61"/>
      <c r="XEQ11" s="61"/>
      <c r="XER11" s="61"/>
      <c r="XES11" s="61"/>
      <c r="XET11" s="61"/>
      <c r="XEU11" s="61"/>
      <c r="XEV11" s="61"/>
      <c r="XEW11" s="61"/>
      <c r="XEX11" s="61"/>
      <c r="XEY11" s="61"/>
      <c r="XEZ11" s="61"/>
      <c r="XFA11" s="61"/>
      <c r="XFB11" s="61"/>
      <c r="XFC11" s="61"/>
    </row>
    <row r="12" spans="1:16383" s="65" customFormat="1" ht="15" customHeight="1">
      <c r="A12" s="44" t="s">
        <v>84</v>
      </c>
      <c r="B12" s="63">
        <f t="shared" si="2"/>
        <v>29286645.719869964</v>
      </c>
      <c r="C12" s="64">
        <v>15325077.131209975</v>
      </c>
      <c r="D12" s="64">
        <v>13961568.588659989</v>
      </c>
      <c r="E12" s="84">
        <v>100</v>
      </c>
      <c r="F12" s="84"/>
      <c r="G12" s="84"/>
      <c r="H12" s="63">
        <f t="shared" si="1"/>
        <v>15520651.17123</v>
      </c>
      <c r="I12" s="64">
        <v>7640857.242990002</v>
      </c>
      <c r="J12" s="64">
        <v>7879793.9282399984</v>
      </c>
      <c r="K12" s="64">
        <v>100</v>
      </c>
      <c r="L12" s="64"/>
      <c r="M12" s="64"/>
      <c r="O12" s="35"/>
      <c r="P12" s="35"/>
      <c r="Q12" s="35"/>
    </row>
    <row r="13" spans="1:16383" s="13" customFormat="1" ht="15" customHeight="1">
      <c r="A13" s="44" t="s">
        <v>14</v>
      </c>
      <c r="B13" s="63">
        <f t="shared" si="2"/>
        <v>1777996.4887200019</v>
      </c>
      <c r="C13" s="64">
        <v>1596305.7949900019</v>
      </c>
      <c r="D13" s="64">
        <v>181690.69372999997</v>
      </c>
      <c r="E13" s="84">
        <v>100</v>
      </c>
      <c r="F13" s="84"/>
      <c r="G13" s="84"/>
      <c r="H13" s="63">
        <f t="shared" si="1"/>
        <v>1333801.6693199999</v>
      </c>
      <c r="I13" s="64">
        <v>1191005.96967</v>
      </c>
      <c r="J13" s="64">
        <v>142795.69964999997</v>
      </c>
      <c r="K13" s="64">
        <v>100</v>
      </c>
      <c r="L13" s="64"/>
      <c r="M13" s="64"/>
      <c r="N13" s="65"/>
      <c r="O13" s="65"/>
      <c r="P13" s="65"/>
      <c r="Q13" s="65"/>
      <c r="R13" s="65"/>
      <c r="S13" s="65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1"/>
      <c r="NM13" s="61"/>
      <c r="NN13" s="61"/>
      <c r="NO13" s="61"/>
      <c r="NP13" s="61"/>
      <c r="NQ13" s="61"/>
      <c r="NR13" s="61"/>
      <c r="NS13" s="61"/>
      <c r="NT13" s="61"/>
      <c r="NU13" s="61"/>
      <c r="NV13" s="61"/>
      <c r="NW13" s="61"/>
      <c r="NX13" s="61"/>
      <c r="NY13" s="61"/>
      <c r="NZ13" s="61"/>
      <c r="OA13" s="61"/>
      <c r="OB13" s="61"/>
      <c r="OC13" s="61"/>
      <c r="OD13" s="61"/>
      <c r="OE13" s="61"/>
      <c r="OF13" s="61"/>
      <c r="OG13" s="61"/>
      <c r="OH13" s="61"/>
      <c r="OI13" s="61"/>
      <c r="OJ13" s="61"/>
      <c r="OK13" s="61"/>
      <c r="OL13" s="61"/>
      <c r="OM13" s="61"/>
      <c r="ON13" s="61"/>
      <c r="OO13" s="61"/>
      <c r="OP13" s="61"/>
      <c r="OQ13" s="61"/>
      <c r="OR13" s="61"/>
      <c r="OS13" s="61"/>
      <c r="OT13" s="61"/>
      <c r="OU13" s="61"/>
      <c r="OV13" s="61"/>
      <c r="OW13" s="61"/>
      <c r="OX13" s="61"/>
      <c r="OY13" s="61"/>
      <c r="OZ13" s="61"/>
      <c r="PA13" s="61"/>
      <c r="PB13" s="61"/>
      <c r="PC13" s="61"/>
      <c r="PD13" s="61"/>
      <c r="PE13" s="61"/>
      <c r="PF13" s="61"/>
      <c r="PG13" s="61"/>
      <c r="PH13" s="61"/>
      <c r="PI13" s="61"/>
      <c r="PJ13" s="61"/>
      <c r="PK13" s="61"/>
      <c r="PL13" s="61"/>
      <c r="PM13" s="61"/>
      <c r="PN13" s="61"/>
      <c r="PO13" s="61"/>
      <c r="PP13" s="61"/>
      <c r="PQ13" s="61"/>
      <c r="PR13" s="61"/>
      <c r="PS13" s="61"/>
      <c r="PT13" s="61"/>
      <c r="PU13" s="61"/>
      <c r="PV13" s="61"/>
      <c r="PW13" s="61"/>
      <c r="PX13" s="61"/>
      <c r="PY13" s="61"/>
      <c r="PZ13" s="61"/>
      <c r="QA13" s="61"/>
      <c r="QB13" s="61"/>
      <c r="QC13" s="61"/>
      <c r="QD13" s="61"/>
      <c r="QE13" s="61"/>
      <c r="QF13" s="61"/>
      <c r="QG13" s="61"/>
      <c r="QH13" s="61"/>
      <c r="QI13" s="61"/>
      <c r="QJ13" s="61"/>
      <c r="QK13" s="61"/>
      <c r="QL13" s="61"/>
      <c r="QM13" s="61"/>
      <c r="QN13" s="61"/>
      <c r="QO13" s="61"/>
      <c r="QP13" s="61"/>
      <c r="QQ13" s="61"/>
      <c r="QR13" s="61"/>
      <c r="QS13" s="61"/>
      <c r="QT13" s="61"/>
      <c r="QU13" s="61"/>
      <c r="QV13" s="61"/>
      <c r="QW13" s="61"/>
      <c r="QX13" s="61"/>
      <c r="QY13" s="61"/>
      <c r="QZ13" s="61"/>
      <c r="RA13" s="61"/>
      <c r="RB13" s="61"/>
      <c r="RC13" s="61"/>
      <c r="RD13" s="61"/>
      <c r="RE13" s="61"/>
      <c r="RF13" s="61"/>
      <c r="RG13" s="61"/>
      <c r="RH13" s="61"/>
      <c r="RI13" s="61"/>
      <c r="RJ13" s="61"/>
      <c r="RK13" s="61"/>
      <c r="RL13" s="61"/>
      <c r="RM13" s="61"/>
      <c r="RN13" s="61"/>
      <c r="RO13" s="61"/>
      <c r="RP13" s="61"/>
      <c r="RQ13" s="61"/>
      <c r="RR13" s="61"/>
      <c r="RS13" s="61"/>
      <c r="RT13" s="61"/>
      <c r="RU13" s="61"/>
      <c r="RV13" s="61"/>
      <c r="RW13" s="61"/>
      <c r="RX13" s="61"/>
      <c r="RY13" s="61"/>
      <c r="RZ13" s="61"/>
      <c r="SA13" s="61"/>
      <c r="SB13" s="61"/>
      <c r="SC13" s="61"/>
      <c r="SD13" s="61"/>
      <c r="SE13" s="61"/>
      <c r="SF13" s="61"/>
      <c r="SG13" s="61"/>
      <c r="SH13" s="61"/>
      <c r="SI13" s="61"/>
      <c r="SJ13" s="61"/>
      <c r="SK13" s="61"/>
      <c r="SL13" s="61"/>
      <c r="SM13" s="61"/>
      <c r="SN13" s="61"/>
      <c r="SO13" s="61"/>
      <c r="SP13" s="61"/>
      <c r="SQ13" s="61"/>
      <c r="SR13" s="61"/>
      <c r="SS13" s="61"/>
      <c r="ST13" s="61"/>
      <c r="SU13" s="61"/>
      <c r="SV13" s="61"/>
      <c r="SW13" s="61"/>
      <c r="SX13" s="61"/>
      <c r="SY13" s="61"/>
      <c r="SZ13" s="61"/>
      <c r="TA13" s="61"/>
      <c r="TB13" s="61"/>
      <c r="TC13" s="61"/>
      <c r="TD13" s="61"/>
      <c r="TE13" s="61"/>
      <c r="TF13" s="61"/>
      <c r="TG13" s="61"/>
      <c r="TH13" s="61"/>
      <c r="TI13" s="61"/>
      <c r="TJ13" s="61"/>
      <c r="TK13" s="61"/>
      <c r="TL13" s="61"/>
      <c r="TM13" s="61"/>
      <c r="TN13" s="61"/>
      <c r="TO13" s="61"/>
      <c r="TP13" s="61"/>
      <c r="TQ13" s="61"/>
      <c r="TR13" s="61"/>
      <c r="TS13" s="61"/>
      <c r="TT13" s="61"/>
      <c r="TU13" s="61"/>
      <c r="TV13" s="61"/>
      <c r="TW13" s="61"/>
      <c r="TX13" s="61"/>
      <c r="TY13" s="61"/>
      <c r="TZ13" s="61"/>
      <c r="UA13" s="61"/>
      <c r="UB13" s="61"/>
      <c r="UC13" s="61"/>
      <c r="UD13" s="61"/>
      <c r="UE13" s="61"/>
      <c r="UF13" s="61"/>
      <c r="UG13" s="61"/>
      <c r="UH13" s="61"/>
      <c r="UI13" s="61"/>
      <c r="UJ13" s="61"/>
      <c r="UK13" s="61"/>
      <c r="UL13" s="61"/>
      <c r="UM13" s="61"/>
      <c r="UN13" s="61"/>
      <c r="UO13" s="61"/>
      <c r="UP13" s="61"/>
      <c r="UQ13" s="61"/>
      <c r="UR13" s="61"/>
      <c r="US13" s="61"/>
      <c r="UT13" s="61"/>
      <c r="UU13" s="61"/>
      <c r="UV13" s="61"/>
      <c r="UW13" s="61"/>
      <c r="UX13" s="61"/>
      <c r="UY13" s="61"/>
      <c r="UZ13" s="61"/>
      <c r="VA13" s="61"/>
      <c r="VB13" s="61"/>
      <c r="VC13" s="61"/>
      <c r="VD13" s="61"/>
      <c r="VE13" s="61"/>
      <c r="VF13" s="61"/>
      <c r="VG13" s="61"/>
      <c r="VH13" s="61"/>
      <c r="VI13" s="61"/>
      <c r="VJ13" s="61"/>
      <c r="VK13" s="61"/>
      <c r="VL13" s="61"/>
      <c r="VM13" s="61"/>
      <c r="VN13" s="61"/>
      <c r="VO13" s="61"/>
      <c r="VP13" s="61"/>
      <c r="VQ13" s="61"/>
      <c r="VR13" s="61"/>
      <c r="VS13" s="61"/>
      <c r="VT13" s="61"/>
      <c r="VU13" s="61"/>
      <c r="VV13" s="61"/>
      <c r="VW13" s="61"/>
      <c r="VX13" s="61"/>
      <c r="VY13" s="61"/>
      <c r="VZ13" s="61"/>
      <c r="WA13" s="61"/>
      <c r="WB13" s="61"/>
      <c r="WC13" s="61"/>
      <c r="WD13" s="61"/>
      <c r="WE13" s="61"/>
      <c r="WF13" s="61"/>
      <c r="WG13" s="61"/>
      <c r="WH13" s="61"/>
      <c r="WI13" s="61"/>
      <c r="WJ13" s="61"/>
      <c r="WK13" s="61"/>
      <c r="WL13" s="61"/>
      <c r="WM13" s="61"/>
      <c r="WN13" s="61"/>
      <c r="WO13" s="61"/>
      <c r="WP13" s="61"/>
      <c r="WQ13" s="61"/>
      <c r="WR13" s="61"/>
      <c r="WS13" s="61"/>
      <c r="WT13" s="61"/>
      <c r="WU13" s="61"/>
      <c r="WV13" s="61"/>
      <c r="WW13" s="61"/>
      <c r="WX13" s="61"/>
      <c r="WY13" s="61"/>
      <c r="WZ13" s="61"/>
      <c r="XA13" s="61"/>
      <c r="XB13" s="61"/>
      <c r="XC13" s="61"/>
      <c r="XD13" s="61"/>
      <c r="XE13" s="61"/>
      <c r="XF13" s="61"/>
      <c r="XG13" s="61"/>
      <c r="XH13" s="61"/>
      <c r="XI13" s="61"/>
      <c r="XJ13" s="61"/>
      <c r="XK13" s="61"/>
      <c r="XL13" s="61"/>
      <c r="XM13" s="61"/>
      <c r="XN13" s="61"/>
      <c r="XO13" s="61"/>
      <c r="XP13" s="61"/>
      <c r="XQ13" s="61"/>
      <c r="XR13" s="61"/>
      <c r="XS13" s="61"/>
      <c r="XT13" s="61"/>
      <c r="XU13" s="61"/>
      <c r="XV13" s="61"/>
      <c r="XW13" s="61"/>
      <c r="XX13" s="61"/>
      <c r="XY13" s="61"/>
      <c r="XZ13" s="61"/>
      <c r="YA13" s="61"/>
      <c r="YB13" s="61"/>
      <c r="YC13" s="61"/>
      <c r="YD13" s="61"/>
      <c r="YE13" s="61"/>
      <c r="YF13" s="61"/>
      <c r="YG13" s="61"/>
      <c r="YH13" s="61"/>
      <c r="YI13" s="61"/>
      <c r="YJ13" s="61"/>
      <c r="YK13" s="61"/>
      <c r="YL13" s="61"/>
      <c r="YM13" s="61"/>
      <c r="YN13" s="61"/>
      <c r="YO13" s="61"/>
      <c r="YP13" s="61"/>
      <c r="YQ13" s="61"/>
      <c r="YR13" s="61"/>
      <c r="YS13" s="61"/>
      <c r="YT13" s="61"/>
      <c r="YU13" s="61"/>
      <c r="YV13" s="61"/>
      <c r="YW13" s="61"/>
      <c r="YX13" s="61"/>
      <c r="YY13" s="61"/>
      <c r="YZ13" s="61"/>
      <c r="ZA13" s="61"/>
      <c r="ZB13" s="61"/>
      <c r="ZC13" s="61"/>
      <c r="ZD13" s="61"/>
      <c r="ZE13" s="61"/>
      <c r="ZF13" s="61"/>
      <c r="ZG13" s="61"/>
      <c r="ZH13" s="61"/>
      <c r="ZI13" s="61"/>
      <c r="ZJ13" s="61"/>
      <c r="ZK13" s="61"/>
      <c r="ZL13" s="61"/>
      <c r="ZM13" s="61"/>
      <c r="ZN13" s="61"/>
      <c r="ZO13" s="61"/>
      <c r="ZP13" s="61"/>
      <c r="ZQ13" s="61"/>
      <c r="ZR13" s="61"/>
      <c r="ZS13" s="61"/>
      <c r="ZT13" s="61"/>
      <c r="ZU13" s="61"/>
      <c r="ZV13" s="61"/>
      <c r="ZW13" s="61"/>
      <c r="ZX13" s="61"/>
      <c r="ZY13" s="61"/>
      <c r="ZZ13" s="61"/>
      <c r="AAA13" s="61"/>
      <c r="AAB13" s="61"/>
      <c r="AAC13" s="61"/>
      <c r="AAD13" s="61"/>
      <c r="AAE13" s="61"/>
      <c r="AAF13" s="61"/>
      <c r="AAG13" s="61"/>
      <c r="AAH13" s="61"/>
      <c r="AAI13" s="61"/>
      <c r="AAJ13" s="61"/>
      <c r="AAK13" s="61"/>
      <c r="AAL13" s="61"/>
      <c r="AAM13" s="61"/>
      <c r="AAN13" s="61"/>
      <c r="AAO13" s="61"/>
      <c r="AAP13" s="61"/>
      <c r="AAQ13" s="61"/>
      <c r="AAR13" s="61"/>
      <c r="AAS13" s="61"/>
      <c r="AAT13" s="61"/>
      <c r="AAU13" s="61"/>
      <c r="AAV13" s="61"/>
      <c r="AAW13" s="61"/>
      <c r="AAX13" s="61"/>
      <c r="AAY13" s="61"/>
      <c r="AAZ13" s="61"/>
      <c r="ABA13" s="61"/>
      <c r="ABB13" s="61"/>
      <c r="ABC13" s="61"/>
      <c r="ABD13" s="61"/>
      <c r="ABE13" s="61"/>
      <c r="ABF13" s="61"/>
      <c r="ABG13" s="61"/>
      <c r="ABH13" s="61"/>
      <c r="ABI13" s="61"/>
      <c r="ABJ13" s="61"/>
      <c r="ABK13" s="61"/>
      <c r="ABL13" s="61"/>
      <c r="ABM13" s="61"/>
      <c r="ABN13" s="61"/>
      <c r="ABO13" s="61"/>
      <c r="ABP13" s="61"/>
      <c r="ABQ13" s="61"/>
      <c r="ABR13" s="61"/>
      <c r="ABS13" s="61"/>
      <c r="ABT13" s="61"/>
      <c r="ABU13" s="61"/>
      <c r="ABV13" s="61"/>
      <c r="ABW13" s="61"/>
      <c r="ABX13" s="61"/>
      <c r="ABY13" s="61"/>
      <c r="ABZ13" s="61"/>
      <c r="ACA13" s="61"/>
      <c r="ACB13" s="61"/>
      <c r="ACC13" s="61"/>
      <c r="ACD13" s="61"/>
      <c r="ACE13" s="61"/>
      <c r="ACF13" s="61"/>
      <c r="ACG13" s="61"/>
      <c r="ACH13" s="61"/>
      <c r="ACI13" s="61"/>
      <c r="ACJ13" s="61"/>
      <c r="ACK13" s="61"/>
      <c r="ACL13" s="61"/>
      <c r="ACM13" s="61"/>
      <c r="ACN13" s="61"/>
      <c r="ACO13" s="61"/>
      <c r="ACP13" s="61"/>
      <c r="ACQ13" s="61"/>
      <c r="ACR13" s="61"/>
      <c r="ACS13" s="61"/>
      <c r="ACT13" s="61"/>
      <c r="ACU13" s="61"/>
      <c r="ACV13" s="61"/>
      <c r="ACW13" s="61"/>
      <c r="ACX13" s="61"/>
      <c r="ACY13" s="61"/>
      <c r="ACZ13" s="61"/>
      <c r="ADA13" s="61"/>
      <c r="ADB13" s="61"/>
      <c r="ADC13" s="61"/>
      <c r="ADD13" s="61"/>
      <c r="ADE13" s="61"/>
      <c r="ADF13" s="61"/>
      <c r="ADG13" s="61"/>
      <c r="ADH13" s="61"/>
      <c r="ADI13" s="61"/>
      <c r="ADJ13" s="61"/>
      <c r="ADK13" s="61"/>
      <c r="ADL13" s="61"/>
      <c r="ADM13" s="61"/>
      <c r="ADN13" s="61"/>
      <c r="ADO13" s="61"/>
      <c r="ADP13" s="61"/>
      <c r="ADQ13" s="61"/>
      <c r="ADR13" s="61"/>
      <c r="ADS13" s="61"/>
      <c r="ADT13" s="61"/>
      <c r="ADU13" s="61"/>
      <c r="ADV13" s="61"/>
      <c r="ADW13" s="61"/>
      <c r="ADX13" s="61"/>
      <c r="ADY13" s="61"/>
      <c r="ADZ13" s="61"/>
      <c r="AEA13" s="61"/>
      <c r="AEB13" s="61"/>
      <c r="AEC13" s="61"/>
      <c r="AED13" s="61"/>
      <c r="AEE13" s="61"/>
      <c r="AEF13" s="61"/>
      <c r="AEG13" s="61"/>
      <c r="AEH13" s="61"/>
      <c r="AEI13" s="61"/>
      <c r="AEJ13" s="61"/>
      <c r="AEK13" s="61"/>
      <c r="AEL13" s="61"/>
      <c r="AEM13" s="61"/>
      <c r="AEN13" s="61"/>
      <c r="AEO13" s="61"/>
      <c r="AEP13" s="61"/>
      <c r="AEQ13" s="61"/>
      <c r="AER13" s="61"/>
      <c r="AES13" s="61"/>
      <c r="AET13" s="61"/>
      <c r="AEU13" s="61"/>
      <c r="AEV13" s="61"/>
      <c r="AEW13" s="61"/>
      <c r="AEX13" s="61"/>
      <c r="AEY13" s="61"/>
      <c r="AEZ13" s="61"/>
      <c r="AFA13" s="61"/>
      <c r="AFB13" s="61"/>
      <c r="AFC13" s="61"/>
      <c r="AFD13" s="61"/>
      <c r="AFE13" s="61"/>
      <c r="AFF13" s="61"/>
      <c r="AFG13" s="61"/>
      <c r="AFH13" s="61"/>
      <c r="AFI13" s="61"/>
      <c r="AFJ13" s="61"/>
      <c r="AFK13" s="61"/>
      <c r="AFL13" s="61"/>
      <c r="AFM13" s="61"/>
      <c r="AFN13" s="61"/>
      <c r="AFO13" s="61"/>
      <c r="AFP13" s="61"/>
      <c r="AFQ13" s="61"/>
      <c r="AFR13" s="61"/>
      <c r="AFS13" s="61"/>
      <c r="AFT13" s="61"/>
      <c r="AFU13" s="61"/>
      <c r="AFV13" s="61"/>
      <c r="AFW13" s="61"/>
      <c r="AFX13" s="61"/>
      <c r="AFY13" s="61"/>
      <c r="AFZ13" s="61"/>
      <c r="AGA13" s="61"/>
      <c r="AGB13" s="61"/>
      <c r="AGC13" s="61"/>
      <c r="AGD13" s="61"/>
      <c r="AGE13" s="61"/>
      <c r="AGF13" s="61"/>
      <c r="AGG13" s="61"/>
      <c r="AGH13" s="61"/>
      <c r="AGI13" s="61"/>
      <c r="AGJ13" s="61"/>
      <c r="AGK13" s="61"/>
      <c r="AGL13" s="61"/>
      <c r="AGM13" s="61"/>
      <c r="AGN13" s="61"/>
      <c r="AGO13" s="61"/>
      <c r="AGP13" s="61"/>
      <c r="AGQ13" s="61"/>
      <c r="AGR13" s="61"/>
      <c r="AGS13" s="61"/>
      <c r="AGT13" s="61"/>
      <c r="AGU13" s="61"/>
      <c r="AGV13" s="61"/>
      <c r="AGW13" s="61"/>
      <c r="AGX13" s="61"/>
      <c r="AGY13" s="61"/>
      <c r="AGZ13" s="61"/>
      <c r="AHA13" s="61"/>
      <c r="AHB13" s="61"/>
      <c r="AHC13" s="61"/>
      <c r="AHD13" s="61"/>
      <c r="AHE13" s="61"/>
      <c r="AHF13" s="61"/>
      <c r="AHG13" s="61"/>
      <c r="AHH13" s="61"/>
      <c r="AHI13" s="61"/>
      <c r="AHJ13" s="61"/>
      <c r="AHK13" s="61"/>
      <c r="AHL13" s="61"/>
      <c r="AHM13" s="61"/>
      <c r="AHN13" s="61"/>
      <c r="AHO13" s="61"/>
      <c r="AHP13" s="61"/>
      <c r="AHQ13" s="61"/>
      <c r="AHR13" s="61"/>
      <c r="AHS13" s="61"/>
      <c r="AHT13" s="61"/>
      <c r="AHU13" s="61"/>
      <c r="AHV13" s="61"/>
      <c r="AHW13" s="61"/>
      <c r="AHX13" s="61"/>
      <c r="AHY13" s="61"/>
      <c r="AHZ13" s="61"/>
      <c r="AIA13" s="61"/>
      <c r="AIB13" s="61"/>
      <c r="AIC13" s="61"/>
      <c r="AID13" s="61"/>
      <c r="AIE13" s="61"/>
      <c r="AIF13" s="61"/>
      <c r="AIG13" s="61"/>
      <c r="AIH13" s="61"/>
      <c r="AII13" s="61"/>
      <c r="AIJ13" s="61"/>
      <c r="AIK13" s="61"/>
      <c r="AIL13" s="61"/>
      <c r="AIM13" s="61"/>
      <c r="AIN13" s="61"/>
      <c r="AIO13" s="61"/>
      <c r="AIP13" s="61"/>
      <c r="AIQ13" s="61"/>
      <c r="AIR13" s="61"/>
      <c r="AIS13" s="61"/>
      <c r="AIT13" s="61"/>
      <c r="AIU13" s="61"/>
      <c r="AIV13" s="61"/>
      <c r="AIW13" s="61"/>
      <c r="AIX13" s="61"/>
      <c r="AIY13" s="61"/>
      <c r="AIZ13" s="61"/>
      <c r="AJA13" s="61"/>
      <c r="AJB13" s="61"/>
      <c r="AJC13" s="61"/>
      <c r="AJD13" s="61"/>
      <c r="AJE13" s="61"/>
      <c r="AJF13" s="61"/>
      <c r="AJG13" s="61"/>
      <c r="AJH13" s="61"/>
      <c r="AJI13" s="61"/>
      <c r="AJJ13" s="61"/>
      <c r="AJK13" s="61"/>
      <c r="AJL13" s="61"/>
      <c r="AJM13" s="61"/>
      <c r="AJN13" s="61"/>
      <c r="AJO13" s="61"/>
      <c r="AJP13" s="61"/>
      <c r="AJQ13" s="61"/>
      <c r="AJR13" s="61"/>
      <c r="AJS13" s="61"/>
      <c r="AJT13" s="61"/>
      <c r="AJU13" s="61"/>
      <c r="AJV13" s="61"/>
      <c r="AJW13" s="61"/>
      <c r="AJX13" s="61"/>
      <c r="AJY13" s="61"/>
      <c r="AJZ13" s="61"/>
      <c r="AKA13" s="61"/>
      <c r="AKB13" s="61"/>
      <c r="AKC13" s="61"/>
      <c r="AKD13" s="61"/>
      <c r="AKE13" s="61"/>
      <c r="AKF13" s="61"/>
      <c r="AKG13" s="61"/>
      <c r="AKH13" s="61"/>
      <c r="AKI13" s="61"/>
      <c r="AKJ13" s="61"/>
      <c r="AKK13" s="61"/>
      <c r="AKL13" s="61"/>
      <c r="AKM13" s="61"/>
      <c r="AKN13" s="61"/>
      <c r="AKO13" s="61"/>
      <c r="AKP13" s="61"/>
      <c r="AKQ13" s="61"/>
      <c r="AKR13" s="61"/>
      <c r="AKS13" s="61"/>
      <c r="AKT13" s="61"/>
      <c r="AKU13" s="61"/>
      <c r="AKV13" s="61"/>
      <c r="AKW13" s="61"/>
      <c r="AKX13" s="61"/>
      <c r="AKY13" s="61"/>
      <c r="AKZ13" s="61"/>
      <c r="ALA13" s="61"/>
      <c r="ALB13" s="61"/>
      <c r="ALC13" s="61"/>
      <c r="ALD13" s="61"/>
      <c r="ALE13" s="61"/>
      <c r="ALF13" s="61"/>
      <c r="ALG13" s="61"/>
      <c r="ALH13" s="61"/>
      <c r="ALI13" s="61"/>
      <c r="ALJ13" s="61"/>
      <c r="ALK13" s="61"/>
      <c r="ALL13" s="61"/>
      <c r="ALM13" s="61"/>
      <c r="ALN13" s="61"/>
      <c r="ALO13" s="61"/>
      <c r="ALP13" s="61"/>
      <c r="ALQ13" s="61"/>
      <c r="ALR13" s="61"/>
      <c r="ALS13" s="61"/>
      <c r="ALT13" s="61"/>
      <c r="ALU13" s="61"/>
      <c r="ALV13" s="61"/>
      <c r="ALW13" s="61"/>
      <c r="ALX13" s="61"/>
      <c r="ALY13" s="61"/>
      <c r="ALZ13" s="61"/>
      <c r="AMA13" s="61"/>
      <c r="AMB13" s="61"/>
      <c r="AMC13" s="61"/>
      <c r="AMD13" s="61"/>
      <c r="AME13" s="61"/>
      <c r="AMF13" s="61"/>
      <c r="AMG13" s="61"/>
      <c r="AMH13" s="61"/>
      <c r="AMI13" s="61"/>
      <c r="AMJ13" s="61"/>
      <c r="AMK13" s="61"/>
      <c r="AML13" s="61"/>
      <c r="AMM13" s="61"/>
      <c r="AMN13" s="61"/>
      <c r="AMO13" s="61"/>
      <c r="AMP13" s="61"/>
      <c r="AMQ13" s="61"/>
      <c r="AMR13" s="61"/>
      <c r="AMS13" s="61"/>
      <c r="AMT13" s="61"/>
      <c r="AMU13" s="61"/>
      <c r="AMV13" s="61"/>
      <c r="AMW13" s="61"/>
      <c r="AMX13" s="61"/>
      <c r="AMY13" s="61"/>
      <c r="AMZ13" s="61"/>
      <c r="ANA13" s="61"/>
      <c r="ANB13" s="61"/>
      <c r="ANC13" s="61"/>
      <c r="AND13" s="61"/>
      <c r="ANE13" s="61"/>
      <c r="ANF13" s="61"/>
      <c r="ANG13" s="61"/>
      <c r="ANH13" s="61"/>
      <c r="ANI13" s="61"/>
      <c r="ANJ13" s="61"/>
      <c r="ANK13" s="61"/>
      <c r="ANL13" s="61"/>
      <c r="ANM13" s="61"/>
      <c r="ANN13" s="61"/>
      <c r="ANO13" s="61"/>
      <c r="ANP13" s="61"/>
      <c r="ANQ13" s="61"/>
      <c r="ANR13" s="61"/>
      <c r="ANS13" s="61"/>
      <c r="ANT13" s="61"/>
      <c r="ANU13" s="61"/>
      <c r="ANV13" s="61"/>
      <c r="ANW13" s="61"/>
      <c r="ANX13" s="61"/>
      <c r="ANY13" s="61"/>
      <c r="ANZ13" s="61"/>
      <c r="AOA13" s="61"/>
      <c r="AOB13" s="61"/>
      <c r="AOC13" s="61"/>
      <c r="AOD13" s="61"/>
      <c r="AOE13" s="61"/>
      <c r="AOF13" s="61"/>
      <c r="AOG13" s="61"/>
      <c r="AOH13" s="61"/>
      <c r="AOI13" s="61"/>
      <c r="AOJ13" s="61"/>
      <c r="AOK13" s="61"/>
      <c r="AOL13" s="61"/>
      <c r="AOM13" s="61"/>
      <c r="AON13" s="61"/>
      <c r="AOO13" s="61"/>
      <c r="AOP13" s="61"/>
      <c r="AOQ13" s="61"/>
      <c r="AOR13" s="61"/>
      <c r="AOS13" s="61"/>
      <c r="AOT13" s="61"/>
      <c r="AOU13" s="61"/>
      <c r="AOV13" s="61"/>
      <c r="AOW13" s="61"/>
      <c r="AOX13" s="61"/>
      <c r="AOY13" s="61"/>
      <c r="AOZ13" s="61"/>
      <c r="APA13" s="61"/>
      <c r="APB13" s="61"/>
      <c r="APC13" s="61"/>
      <c r="APD13" s="61"/>
      <c r="APE13" s="61"/>
      <c r="APF13" s="61"/>
      <c r="APG13" s="61"/>
      <c r="APH13" s="61"/>
      <c r="API13" s="61"/>
      <c r="APJ13" s="61"/>
      <c r="APK13" s="61"/>
      <c r="APL13" s="61"/>
      <c r="APM13" s="61"/>
      <c r="APN13" s="61"/>
      <c r="APO13" s="61"/>
      <c r="APP13" s="61"/>
      <c r="APQ13" s="61"/>
      <c r="APR13" s="61"/>
      <c r="APS13" s="61"/>
      <c r="APT13" s="61"/>
      <c r="APU13" s="61"/>
      <c r="APV13" s="61"/>
      <c r="APW13" s="61"/>
      <c r="APX13" s="61"/>
      <c r="APY13" s="61"/>
      <c r="APZ13" s="61"/>
      <c r="AQA13" s="61"/>
      <c r="AQB13" s="61"/>
      <c r="AQC13" s="61"/>
      <c r="AQD13" s="61"/>
      <c r="AQE13" s="61"/>
      <c r="AQF13" s="61"/>
      <c r="AQG13" s="61"/>
      <c r="AQH13" s="61"/>
      <c r="AQI13" s="61"/>
      <c r="AQJ13" s="61"/>
      <c r="AQK13" s="61"/>
      <c r="AQL13" s="61"/>
      <c r="AQM13" s="61"/>
      <c r="AQN13" s="61"/>
      <c r="AQO13" s="61"/>
      <c r="AQP13" s="61"/>
      <c r="AQQ13" s="61"/>
      <c r="AQR13" s="61"/>
      <c r="AQS13" s="61"/>
      <c r="AQT13" s="61"/>
      <c r="AQU13" s="61"/>
      <c r="AQV13" s="61"/>
      <c r="AQW13" s="61"/>
      <c r="AQX13" s="61"/>
      <c r="AQY13" s="61"/>
      <c r="AQZ13" s="61"/>
      <c r="ARA13" s="61"/>
      <c r="ARB13" s="61"/>
      <c r="ARC13" s="61"/>
      <c r="ARD13" s="61"/>
      <c r="ARE13" s="61"/>
      <c r="ARF13" s="61"/>
      <c r="ARG13" s="61"/>
      <c r="ARH13" s="61"/>
      <c r="ARI13" s="61"/>
      <c r="ARJ13" s="61"/>
      <c r="ARK13" s="61"/>
      <c r="ARL13" s="61"/>
      <c r="ARM13" s="61"/>
      <c r="ARN13" s="61"/>
      <c r="ARO13" s="61"/>
      <c r="ARP13" s="61"/>
      <c r="ARQ13" s="61"/>
      <c r="ARR13" s="61"/>
      <c r="ARS13" s="61"/>
      <c r="ART13" s="61"/>
      <c r="ARU13" s="61"/>
      <c r="ARV13" s="61"/>
      <c r="ARW13" s="61"/>
      <c r="ARX13" s="61"/>
      <c r="ARY13" s="61"/>
      <c r="ARZ13" s="61"/>
      <c r="ASA13" s="61"/>
      <c r="ASB13" s="61"/>
      <c r="ASC13" s="61"/>
      <c r="ASD13" s="61"/>
      <c r="ASE13" s="61"/>
      <c r="ASF13" s="61"/>
      <c r="ASG13" s="61"/>
      <c r="ASH13" s="61"/>
      <c r="ASI13" s="61"/>
      <c r="ASJ13" s="61"/>
      <c r="ASK13" s="61"/>
      <c r="ASL13" s="61"/>
      <c r="ASM13" s="61"/>
      <c r="ASN13" s="61"/>
      <c r="ASO13" s="61"/>
      <c r="ASP13" s="61"/>
      <c r="ASQ13" s="61"/>
      <c r="ASR13" s="61"/>
      <c r="ASS13" s="61"/>
      <c r="AST13" s="61"/>
      <c r="ASU13" s="61"/>
      <c r="ASV13" s="61"/>
      <c r="ASW13" s="61"/>
      <c r="ASX13" s="61"/>
      <c r="ASY13" s="61"/>
      <c r="ASZ13" s="61"/>
      <c r="ATA13" s="61"/>
      <c r="ATB13" s="61"/>
      <c r="ATC13" s="61"/>
      <c r="ATD13" s="61"/>
      <c r="ATE13" s="61"/>
      <c r="ATF13" s="61"/>
      <c r="ATG13" s="61"/>
      <c r="ATH13" s="61"/>
      <c r="ATI13" s="61"/>
      <c r="ATJ13" s="61"/>
      <c r="ATK13" s="61"/>
      <c r="ATL13" s="61"/>
      <c r="ATM13" s="61"/>
      <c r="ATN13" s="61"/>
      <c r="ATO13" s="61"/>
      <c r="ATP13" s="61"/>
      <c r="ATQ13" s="61"/>
      <c r="ATR13" s="61"/>
      <c r="ATS13" s="61"/>
      <c r="ATT13" s="61"/>
      <c r="ATU13" s="61"/>
      <c r="ATV13" s="61"/>
      <c r="ATW13" s="61"/>
      <c r="ATX13" s="61"/>
      <c r="ATY13" s="61"/>
      <c r="ATZ13" s="61"/>
      <c r="AUA13" s="61"/>
      <c r="AUB13" s="61"/>
      <c r="AUC13" s="61"/>
      <c r="AUD13" s="61"/>
      <c r="AUE13" s="61"/>
      <c r="AUF13" s="61"/>
      <c r="AUG13" s="61"/>
      <c r="AUH13" s="61"/>
      <c r="AUI13" s="61"/>
      <c r="AUJ13" s="61"/>
      <c r="AUK13" s="61"/>
      <c r="AUL13" s="61"/>
      <c r="AUM13" s="61"/>
      <c r="AUN13" s="61"/>
      <c r="AUO13" s="61"/>
      <c r="AUP13" s="61"/>
      <c r="AUQ13" s="61"/>
      <c r="AUR13" s="61"/>
      <c r="AUS13" s="61"/>
      <c r="AUT13" s="61"/>
      <c r="AUU13" s="61"/>
      <c r="AUV13" s="61"/>
      <c r="AUW13" s="61"/>
      <c r="AUX13" s="61"/>
      <c r="AUY13" s="61"/>
      <c r="AUZ13" s="61"/>
      <c r="AVA13" s="61"/>
      <c r="AVB13" s="61"/>
      <c r="AVC13" s="61"/>
      <c r="AVD13" s="61"/>
      <c r="AVE13" s="61"/>
      <c r="AVF13" s="61"/>
      <c r="AVG13" s="61"/>
      <c r="AVH13" s="61"/>
      <c r="AVI13" s="61"/>
      <c r="AVJ13" s="61"/>
      <c r="AVK13" s="61"/>
      <c r="AVL13" s="61"/>
      <c r="AVM13" s="61"/>
      <c r="AVN13" s="61"/>
      <c r="AVO13" s="61"/>
      <c r="AVP13" s="61"/>
      <c r="AVQ13" s="61"/>
      <c r="AVR13" s="61"/>
      <c r="AVS13" s="61"/>
      <c r="AVT13" s="61"/>
      <c r="AVU13" s="61"/>
      <c r="AVV13" s="61"/>
      <c r="AVW13" s="61"/>
      <c r="AVX13" s="61"/>
      <c r="AVY13" s="61"/>
      <c r="AVZ13" s="61"/>
      <c r="AWA13" s="61"/>
      <c r="AWB13" s="61"/>
      <c r="AWC13" s="61"/>
      <c r="AWD13" s="61"/>
      <c r="AWE13" s="61"/>
      <c r="AWF13" s="61"/>
      <c r="AWG13" s="61"/>
      <c r="AWH13" s="61"/>
      <c r="AWI13" s="61"/>
      <c r="AWJ13" s="61"/>
      <c r="AWK13" s="61"/>
      <c r="AWL13" s="61"/>
      <c r="AWM13" s="61"/>
      <c r="AWN13" s="61"/>
      <c r="AWO13" s="61"/>
      <c r="AWP13" s="61"/>
      <c r="AWQ13" s="61"/>
      <c r="AWR13" s="61"/>
      <c r="AWS13" s="61"/>
      <c r="AWT13" s="61"/>
      <c r="AWU13" s="61"/>
      <c r="AWV13" s="61"/>
      <c r="AWW13" s="61"/>
      <c r="AWX13" s="61"/>
      <c r="AWY13" s="61"/>
      <c r="AWZ13" s="61"/>
      <c r="AXA13" s="61"/>
      <c r="AXB13" s="61"/>
      <c r="AXC13" s="61"/>
      <c r="AXD13" s="61"/>
      <c r="AXE13" s="61"/>
      <c r="AXF13" s="61"/>
      <c r="AXG13" s="61"/>
      <c r="AXH13" s="61"/>
      <c r="AXI13" s="61"/>
      <c r="AXJ13" s="61"/>
      <c r="AXK13" s="61"/>
      <c r="AXL13" s="61"/>
      <c r="AXM13" s="61"/>
      <c r="AXN13" s="61"/>
      <c r="AXO13" s="61"/>
      <c r="AXP13" s="61"/>
      <c r="AXQ13" s="61"/>
      <c r="AXR13" s="61"/>
      <c r="AXS13" s="61"/>
      <c r="AXT13" s="61"/>
      <c r="AXU13" s="61"/>
      <c r="AXV13" s="61"/>
      <c r="AXW13" s="61"/>
      <c r="AXX13" s="61"/>
      <c r="AXY13" s="61"/>
      <c r="AXZ13" s="61"/>
      <c r="AYA13" s="61"/>
      <c r="AYB13" s="61"/>
      <c r="AYC13" s="61"/>
      <c r="AYD13" s="61"/>
      <c r="AYE13" s="61"/>
      <c r="AYF13" s="61"/>
      <c r="AYG13" s="61"/>
      <c r="AYH13" s="61"/>
      <c r="AYI13" s="61"/>
      <c r="AYJ13" s="61"/>
      <c r="AYK13" s="61"/>
      <c r="AYL13" s="61"/>
      <c r="AYM13" s="61"/>
      <c r="AYN13" s="61"/>
      <c r="AYO13" s="61"/>
      <c r="AYP13" s="61"/>
      <c r="AYQ13" s="61"/>
      <c r="AYR13" s="61"/>
      <c r="AYS13" s="61"/>
      <c r="AYT13" s="61"/>
      <c r="AYU13" s="61"/>
      <c r="AYV13" s="61"/>
      <c r="AYW13" s="61"/>
      <c r="AYX13" s="61"/>
      <c r="AYY13" s="61"/>
      <c r="AYZ13" s="61"/>
      <c r="AZA13" s="61"/>
      <c r="AZB13" s="61"/>
      <c r="AZC13" s="61"/>
      <c r="AZD13" s="61"/>
      <c r="AZE13" s="61"/>
      <c r="AZF13" s="61"/>
      <c r="AZG13" s="61"/>
      <c r="AZH13" s="61"/>
      <c r="AZI13" s="61"/>
      <c r="AZJ13" s="61"/>
      <c r="AZK13" s="61"/>
      <c r="AZL13" s="61"/>
      <c r="AZM13" s="61"/>
      <c r="AZN13" s="61"/>
      <c r="AZO13" s="61"/>
      <c r="AZP13" s="61"/>
      <c r="AZQ13" s="61"/>
      <c r="AZR13" s="61"/>
      <c r="AZS13" s="61"/>
      <c r="AZT13" s="61"/>
      <c r="AZU13" s="61"/>
      <c r="AZV13" s="61"/>
      <c r="AZW13" s="61"/>
      <c r="AZX13" s="61"/>
      <c r="AZY13" s="61"/>
      <c r="AZZ13" s="61"/>
      <c r="BAA13" s="61"/>
      <c r="BAB13" s="61"/>
      <c r="BAC13" s="61"/>
      <c r="BAD13" s="61"/>
      <c r="BAE13" s="61"/>
      <c r="BAF13" s="61"/>
      <c r="BAG13" s="61"/>
      <c r="BAH13" s="61"/>
      <c r="BAI13" s="61"/>
      <c r="BAJ13" s="61"/>
      <c r="BAK13" s="61"/>
      <c r="BAL13" s="61"/>
      <c r="BAM13" s="61"/>
      <c r="BAN13" s="61"/>
      <c r="BAO13" s="61"/>
      <c r="BAP13" s="61"/>
      <c r="BAQ13" s="61"/>
      <c r="BAR13" s="61"/>
      <c r="BAS13" s="61"/>
      <c r="BAT13" s="61"/>
      <c r="BAU13" s="61"/>
      <c r="BAV13" s="61"/>
      <c r="BAW13" s="61"/>
      <c r="BAX13" s="61"/>
      <c r="BAY13" s="61"/>
      <c r="BAZ13" s="61"/>
      <c r="BBA13" s="61"/>
      <c r="BBB13" s="61"/>
      <c r="BBC13" s="61"/>
      <c r="BBD13" s="61"/>
      <c r="BBE13" s="61"/>
      <c r="BBF13" s="61"/>
      <c r="BBG13" s="61"/>
      <c r="BBH13" s="61"/>
      <c r="BBI13" s="61"/>
      <c r="BBJ13" s="61"/>
      <c r="BBK13" s="61"/>
      <c r="BBL13" s="61"/>
      <c r="BBM13" s="61"/>
      <c r="BBN13" s="61"/>
      <c r="BBO13" s="61"/>
      <c r="BBP13" s="61"/>
      <c r="BBQ13" s="61"/>
      <c r="BBR13" s="61"/>
      <c r="BBS13" s="61"/>
      <c r="BBT13" s="61"/>
      <c r="BBU13" s="61"/>
      <c r="BBV13" s="61"/>
      <c r="BBW13" s="61"/>
      <c r="BBX13" s="61"/>
      <c r="BBY13" s="61"/>
      <c r="BBZ13" s="61"/>
      <c r="BCA13" s="61"/>
      <c r="BCB13" s="61"/>
      <c r="BCC13" s="61"/>
      <c r="BCD13" s="61"/>
      <c r="BCE13" s="61"/>
      <c r="BCF13" s="61"/>
      <c r="BCG13" s="61"/>
      <c r="BCH13" s="61"/>
      <c r="BCI13" s="61"/>
      <c r="BCJ13" s="61"/>
      <c r="BCK13" s="61"/>
      <c r="BCL13" s="61"/>
      <c r="BCM13" s="61"/>
      <c r="BCN13" s="61"/>
      <c r="BCO13" s="61"/>
      <c r="BCP13" s="61"/>
      <c r="BCQ13" s="61"/>
      <c r="BCR13" s="61"/>
      <c r="BCS13" s="61"/>
      <c r="BCT13" s="61"/>
      <c r="BCU13" s="61"/>
      <c r="BCV13" s="61"/>
      <c r="BCW13" s="61"/>
      <c r="BCX13" s="61"/>
      <c r="BCY13" s="61"/>
      <c r="BCZ13" s="61"/>
      <c r="BDA13" s="61"/>
      <c r="BDB13" s="61"/>
      <c r="BDC13" s="61"/>
      <c r="BDD13" s="61"/>
      <c r="BDE13" s="61"/>
      <c r="BDF13" s="61"/>
      <c r="BDG13" s="61"/>
      <c r="BDH13" s="61"/>
      <c r="BDI13" s="61"/>
      <c r="BDJ13" s="61"/>
      <c r="BDK13" s="61"/>
      <c r="BDL13" s="61"/>
      <c r="BDM13" s="61"/>
      <c r="BDN13" s="61"/>
      <c r="BDO13" s="61"/>
      <c r="BDP13" s="61"/>
      <c r="BDQ13" s="61"/>
      <c r="BDR13" s="61"/>
      <c r="BDS13" s="61"/>
      <c r="BDT13" s="61"/>
      <c r="BDU13" s="61"/>
      <c r="BDV13" s="61"/>
      <c r="BDW13" s="61"/>
      <c r="BDX13" s="61"/>
      <c r="BDY13" s="61"/>
      <c r="BDZ13" s="61"/>
      <c r="BEA13" s="61"/>
      <c r="BEB13" s="61"/>
      <c r="BEC13" s="61"/>
      <c r="BED13" s="61"/>
      <c r="BEE13" s="61"/>
      <c r="BEF13" s="61"/>
      <c r="BEG13" s="61"/>
      <c r="BEH13" s="61"/>
      <c r="BEI13" s="61"/>
      <c r="BEJ13" s="61"/>
      <c r="BEK13" s="61"/>
      <c r="BEL13" s="61"/>
      <c r="BEM13" s="61"/>
      <c r="BEN13" s="61"/>
      <c r="BEO13" s="61"/>
      <c r="BEP13" s="61"/>
      <c r="BEQ13" s="61"/>
      <c r="BER13" s="61"/>
      <c r="BES13" s="61"/>
      <c r="BET13" s="61"/>
      <c r="BEU13" s="61"/>
      <c r="BEV13" s="61"/>
      <c r="BEW13" s="61"/>
      <c r="BEX13" s="61"/>
      <c r="BEY13" s="61"/>
      <c r="BEZ13" s="61"/>
      <c r="BFA13" s="61"/>
      <c r="BFB13" s="61"/>
      <c r="BFC13" s="61"/>
      <c r="BFD13" s="61"/>
      <c r="BFE13" s="61"/>
      <c r="BFF13" s="61"/>
      <c r="BFG13" s="61"/>
      <c r="BFH13" s="61"/>
      <c r="BFI13" s="61"/>
      <c r="BFJ13" s="61"/>
      <c r="BFK13" s="61"/>
      <c r="BFL13" s="61"/>
      <c r="BFM13" s="61"/>
      <c r="BFN13" s="61"/>
      <c r="BFO13" s="61"/>
      <c r="BFP13" s="61"/>
      <c r="BFQ13" s="61"/>
      <c r="BFR13" s="61"/>
      <c r="BFS13" s="61"/>
      <c r="BFT13" s="61"/>
      <c r="BFU13" s="61"/>
      <c r="BFV13" s="61"/>
      <c r="BFW13" s="61"/>
      <c r="BFX13" s="61"/>
      <c r="BFY13" s="61"/>
      <c r="BFZ13" s="61"/>
      <c r="BGA13" s="61"/>
      <c r="BGB13" s="61"/>
      <c r="BGC13" s="61"/>
      <c r="BGD13" s="61"/>
      <c r="BGE13" s="61"/>
      <c r="BGF13" s="61"/>
      <c r="BGG13" s="61"/>
      <c r="BGH13" s="61"/>
      <c r="BGI13" s="61"/>
      <c r="BGJ13" s="61"/>
      <c r="BGK13" s="61"/>
      <c r="BGL13" s="61"/>
      <c r="BGM13" s="61"/>
      <c r="BGN13" s="61"/>
      <c r="BGO13" s="61"/>
      <c r="BGP13" s="61"/>
      <c r="BGQ13" s="61"/>
      <c r="BGR13" s="61"/>
      <c r="BGS13" s="61"/>
      <c r="BGT13" s="61"/>
      <c r="BGU13" s="61"/>
      <c r="BGV13" s="61"/>
      <c r="BGW13" s="61"/>
      <c r="BGX13" s="61"/>
      <c r="BGY13" s="61"/>
      <c r="BGZ13" s="61"/>
      <c r="BHA13" s="61"/>
      <c r="BHB13" s="61"/>
      <c r="BHC13" s="61"/>
      <c r="BHD13" s="61"/>
      <c r="BHE13" s="61"/>
      <c r="BHF13" s="61"/>
      <c r="BHG13" s="61"/>
      <c r="BHH13" s="61"/>
      <c r="BHI13" s="61"/>
      <c r="BHJ13" s="61"/>
      <c r="BHK13" s="61"/>
      <c r="BHL13" s="61"/>
      <c r="BHM13" s="61"/>
      <c r="BHN13" s="61"/>
      <c r="BHO13" s="61"/>
      <c r="BHP13" s="61"/>
      <c r="BHQ13" s="61"/>
      <c r="BHR13" s="61"/>
      <c r="BHS13" s="61"/>
      <c r="BHT13" s="61"/>
      <c r="BHU13" s="61"/>
      <c r="BHV13" s="61"/>
      <c r="BHW13" s="61"/>
      <c r="BHX13" s="61"/>
      <c r="BHY13" s="61"/>
      <c r="BHZ13" s="61"/>
      <c r="BIA13" s="61"/>
      <c r="BIB13" s="61"/>
      <c r="BIC13" s="61"/>
      <c r="BID13" s="61"/>
      <c r="BIE13" s="61"/>
      <c r="BIF13" s="61"/>
      <c r="BIG13" s="61"/>
      <c r="BIH13" s="61"/>
      <c r="BII13" s="61"/>
      <c r="BIJ13" s="61"/>
      <c r="BIK13" s="61"/>
      <c r="BIL13" s="61"/>
      <c r="BIM13" s="61"/>
      <c r="BIN13" s="61"/>
      <c r="BIO13" s="61"/>
      <c r="BIP13" s="61"/>
      <c r="BIQ13" s="61"/>
      <c r="BIR13" s="61"/>
      <c r="BIS13" s="61"/>
      <c r="BIT13" s="61"/>
      <c r="BIU13" s="61"/>
      <c r="BIV13" s="61"/>
      <c r="BIW13" s="61"/>
      <c r="BIX13" s="61"/>
      <c r="BIY13" s="61"/>
      <c r="BIZ13" s="61"/>
      <c r="BJA13" s="61"/>
      <c r="BJB13" s="61"/>
      <c r="BJC13" s="61"/>
      <c r="BJD13" s="61"/>
      <c r="BJE13" s="61"/>
      <c r="BJF13" s="61"/>
      <c r="BJG13" s="61"/>
      <c r="BJH13" s="61"/>
      <c r="BJI13" s="61"/>
      <c r="BJJ13" s="61"/>
      <c r="BJK13" s="61"/>
      <c r="BJL13" s="61"/>
      <c r="BJM13" s="61"/>
      <c r="BJN13" s="61"/>
      <c r="BJO13" s="61"/>
      <c r="BJP13" s="61"/>
      <c r="BJQ13" s="61"/>
      <c r="BJR13" s="61"/>
      <c r="BJS13" s="61"/>
      <c r="BJT13" s="61"/>
      <c r="BJU13" s="61"/>
      <c r="BJV13" s="61"/>
      <c r="BJW13" s="61"/>
      <c r="BJX13" s="61"/>
      <c r="BJY13" s="61"/>
      <c r="BJZ13" s="61"/>
      <c r="BKA13" s="61"/>
      <c r="BKB13" s="61"/>
      <c r="BKC13" s="61"/>
      <c r="BKD13" s="61"/>
      <c r="BKE13" s="61"/>
      <c r="BKF13" s="61"/>
      <c r="BKG13" s="61"/>
      <c r="BKH13" s="61"/>
      <c r="BKI13" s="61"/>
      <c r="BKJ13" s="61"/>
      <c r="BKK13" s="61"/>
      <c r="BKL13" s="61"/>
      <c r="BKM13" s="61"/>
      <c r="BKN13" s="61"/>
      <c r="BKO13" s="61"/>
      <c r="BKP13" s="61"/>
      <c r="BKQ13" s="61"/>
      <c r="BKR13" s="61"/>
      <c r="BKS13" s="61"/>
      <c r="BKT13" s="61"/>
      <c r="BKU13" s="61"/>
      <c r="BKV13" s="61"/>
      <c r="BKW13" s="61"/>
      <c r="BKX13" s="61"/>
      <c r="BKY13" s="61"/>
      <c r="BKZ13" s="61"/>
      <c r="BLA13" s="61"/>
      <c r="BLB13" s="61"/>
      <c r="BLC13" s="61"/>
      <c r="BLD13" s="61"/>
      <c r="BLE13" s="61"/>
      <c r="BLF13" s="61"/>
      <c r="BLG13" s="61"/>
      <c r="BLH13" s="61"/>
      <c r="BLI13" s="61"/>
      <c r="BLJ13" s="61"/>
      <c r="BLK13" s="61"/>
      <c r="BLL13" s="61"/>
      <c r="BLM13" s="61"/>
      <c r="BLN13" s="61"/>
      <c r="BLO13" s="61"/>
      <c r="BLP13" s="61"/>
      <c r="BLQ13" s="61"/>
      <c r="BLR13" s="61"/>
      <c r="BLS13" s="61"/>
      <c r="BLT13" s="61"/>
      <c r="BLU13" s="61"/>
      <c r="BLV13" s="61"/>
      <c r="BLW13" s="61"/>
      <c r="BLX13" s="61"/>
      <c r="BLY13" s="61"/>
      <c r="BLZ13" s="61"/>
      <c r="BMA13" s="61"/>
      <c r="BMB13" s="61"/>
      <c r="BMC13" s="61"/>
      <c r="BMD13" s="61"/>
      <c r="BME13" s="61"/>
      <c r="BMF13" s="61"/>
      <c r="BMG13" s="61"/>
      <c r="BMH13" s="61"/>
      <c r="BMI13" s="61"/>
      <c r="BMJ13" s="61"/>
      <c r="BMK13" s="61"/>
      <c r="BML13" s="61"/>
      <c r="BMM13" s="61"/>
      <c r="BMN13" s="61"/>
      <c r="BMO13" s="61"/>
      <c r="BMP13" s="61"/>
      <c r="BMQ13" s="61"/>
      <c r="BMR13" s="61"/>
      <c r="BMS13" s="61"/>
      <c r="BMT13" s="61"/>
      <c r="BMU13" s="61"/>
      <c r="BMV13" s="61"/>
      <c r="BMW13" s="61"/>
      <c r="BMX13" s="61"/>
      <c r="BMY13" s="61"/>
      <c r="BMZ13" s="61"/>
      <c r="BNA13" s="61"/>
      <c r="BNB13" s="61"/>
      <c r="BNC13" s="61"/>
      <c r="BND13" s="61"/>
      <c r="BNE13" s="61"/>
      <c r="BNF13" s="61"/>
      <c r="BNG13" s="61"/>
      <c r="BNH13" s="61"/>
      <c r="BNI13" s="61"/>
      <c r="BNJ13" s="61"/>
      <c r="BNK13" s="61"/>
      <c r="BNL13" s="61"/>
      <c r="BNM13" s="61"/>
      <c r="BNN13" s="61"/>
      <c r="BNO13" s="61"/>
      <c r="BNP13" s="61"/>
      <c r="BNQ13" s="61"/>
      <c r="BNR13" s="61"/>
      <c r="BNS13" s="61"/>
      <c r="BNT13" s="61"/>
      <c r="BNU13" s="61"/>
      <c r="BNV13" s="61"/>
      <c r="BNW13" s="61"/>
      <c r="BNX13" s="61"/>
      <c r="BNY13" s="61"/>
      <c r="BNZ13" s="61"/>
      <c r="BOA13" s="61"/>
      <c r="BOB13" s="61"/>
      <c r="BOC13" s="61"/>
      <c r="BOD13" s="61"/>
      <c r="BOE13" s="61"/>
      <c r="BOF13" s="61"/>
      <c r="BOG13" s="61"/>
      <c r="BOH13" s="61"/>
      <c r="BOI13" s="61"/>
      <c r="BOJ13" s="61"/>
      <c r="BOK13" s="61"/>
      <c r="BOL13" s="61"/>
      <c r="BOM13" s="61"/>
      <c r="BON13" s="61"/>
      <c r="BOO13" s="61"/>
      <c r="BOP13" s="61"/>
      <c r="BOQ13" s="61"/>
      <c r="BOR13" s="61"/>
      <c r="BOS13" s="61"/>
      <c r="BOT13" s="61"/>
      <c r="BOU13" s="61"/>
      <c r="BOV13" s="61"/>
      <c r="BOW13" s="61"/>
      <c r="BOX13" s="61"/>
      <c r="BOY13" s="61"/>
      <c r="BOZ13" s="61"/>
      <c r="BPA13" s="61"/>
      <c r="BPB13" s="61"/>
      <c r="BPC13" s="61"/>
      <c r="BPD13" s="61"/>
      <c r="BPE13" s="61"/>
      <c r="BPF13" s="61"/>
      <c r="BPG13" s="61"/>
      <c r="BPH13" s="61"/>
      <c r="BPI13" s="61"/>
      <c r="BPJ13" s="61"/>
      <c r="BPK13" s="61"/>
      <c r="BPL13" s="61"/>
      <c r="BPM13" s="61"/>
      <c r="BPN13" s="61"/>
      <c r="BPO13" s="61"/>
      <c r="BPP13" s="61"/>
      <c r="BPQ13" s="61"/>
      <c r="BPR13" s="61"/>
      <c r="BPS13" s="61"/>
      <c r="BPT13" s="61"/>
      <c r="BPU13" s="61"/>
      <c r="BPV13" s="61"/>
      <c r="BPW13" s="61"/>
      <c r="BPX13" s="61"/>
      <c r="BPY13" s="61"/>
      <c r="BPZ13" s="61"/>
      <c r="BQA13" s="61"/>
      <c r="BQB13" s="61"/>
      <c r="BQC13" s="61"/>
      <c r="BQD13" s="61"/>
      <c r="BQE13" s="61"/>
      <c r="BQF13" s="61"/>
      <c r="BQG13" s="61"/>
      <c r="BQH13" s="61"/>
      <c r="BQI13" s="61"/>
      <c r="BQJ13" s="61"/>
      <c r="BQK13" s="61"/>
      <c r="BQL13" s="61"/>
      <c r="BQM13" s="61"/>
      <c r="BQN13" s="61"/>
      <c r="BQO13" s="61"/>
      <c r="BQP13" s="61"/>
      <c r="BQQ13" s="61"/>
      <c r="BQR13" s="61"/>
      <c r="BQS13" s="61"/>
      <c r="BQT13" s="61"/>
      <c r="BQU13" s="61"/>
      <c r="BQV13" s="61"/>
      <c r="BQW13" s="61"/>
      <c r="BQX13" s="61"/>
      <c r="BQY13" s="61"/>
      <c r="BQZ13" s="61"/>
      <c r="BRA13" s="61"/>
      <c r="BRB13" s="61"/>
      <c r="BRC13" s="61"/>
      <c r="BRD13" s="61"/>
      <c r="BRE13" s="61"/>
      <c r="BRF13" s="61"/>
      <c r="BRG13" s="61"/>
      <c r="BRH13" s="61"/>
      <c r="BRI13" s="61"/>
      <c r="BRJ13" s="61"/>
      <c r="BRK13" s="61"/>
      <c r="BRL13" s="61"/>
      <c r="BRM13" s="61"/>
      <c r="BRN13" s="61"/>
      <c r="BRO13" s="61"/>
      <c r="BRP13" s="61"/>
      <c r="BRQ13" s="61"/>
      <c r="BRR13" s="61"/>
      <c r="BRS13" s="61"/>
      <c r="BRT13" s="61"/>
      <c r="BRU13" s="61"/>
      <c r="BRV13" s="61"/>
      <c r="BRW13" s="61"/>
      <c r="BRX13" s="61"/>
      <c r="BRY13" s="61"/>
      <c r="BRZ13" s="61"/>
      <c r="BSA13" s="61"/>
      <c r="BSB13" s="61"/>
      <c r="BSC13" s="61"/>
      <c r="BSD13" s="61"/>
      <c r="BSE13" s="61"/>
      <c r="BSF13" s="61"/>
      <c r="BSG13" s="61"/>
      <c r="BSH13" s="61"/>
      <c r="BSI13" s="61"/>
      <c r="BSJ13" s="61"/>
      <c r="BSK13" s="61"/>
      <c r="BSL13" s="61"/>
      <c r="BSM13" s="61"/>
      <c r="BSN13" s="61"/>
      <c r="BSO13" s="61"/>
      <c r="BSP13" s="61"/>
      <c r="BSQ13" s="61"/>
      <c r="BSR13" s="61"/>
      <c r="BSS13" s="61"/>
      <c r="BST13" s="61"/>
      <c r="BSU13" s="61"/>
      <c r="BSV13" s="61"/>
      <c r="BSW13" s="61"/>
      <c r="BSX13" s="61"/>
      <c r="BSY13" s="61"/>
      <c r="BSZ13" s="61"/>
      <c r="BTA13" s="61"/>
      <c r="BTB13" s="61"/>
      <c r="BTC13" s="61"/>
      <c r="BTD13" s="61"/>
      <c r="BTE13" s="61"/>
      <c r="BTF13" s="61"/>
      <c r="BTG13" s="61"/>
      <c r="BTH13" s="61"/>
      <c r="BTI13" s="61"/>
      <c r="BTJ13" s="61"/>
      <c r="BTK13" s="61"/>
      <c r="BTL13" s="61"/>
      <c r="BTM13" s="61"/>
      <c r="BTN13" s="61"/>
      <c r="BTO13" s="61"/>
      <c r="BTP13" s="61"/>
      <c r="BTQ13" s="61"/>
      <c r="BTR13" s="61"/>
      <c r="BTS13" s="61"/>
      <c r="BTT13" s="61"/>
      <c r="BTU13" s="61"/>
      <c r="BTV13" s="61"/>
      <c r="BTW13" s="61"/>
      <c r="BTX13" s="61"/>
      <c r="BTY13" s="61"/>
      <c r="BTZ13" s="61"/>
      <c r="BUA13" s="61"/>
      <c r="BUB13" s="61"/>
      <c r="BUC13" s="61"/>
      <c r="BUD13" s="61"/>
      <c r="BUE13" s="61"/>
      <c r="BUF13" s="61"/>
      <c r="BUG13" s="61"/>
      <c r="BUH13" s="61"/>
      <c r="BUI13" s="61"/>
      <c r="BUJ13" s="61"/>
      <c r="BUK13" s="61"/>
      <c r="BUL13" s="61"/>
      <c r="BUM13" s="61"/>
      <c r="BUN13" s="61"/>
      <c r="BUO13" s="61"/>
      <c r="BUP13" s="61"/>
      <c r="BUQ13" s="61"/>
      <c r="BUR13" s="61"/>
      <c r="BUS13" s="61"/>
      <c r="BUT13" s="61"/>
      <c r="BUU13" s="61"/>
      <c r="BUV13" s="61"/>
      <c r="BUW13" s="61"/>
      <c r="BUX13" s="61"/>
      <c r="BUY13" s="61"/>
      <c r="BUZ13" s="61"/>
      <c r="BVA13" s="61"/>
      <c r="BVB13" s="61"/>
      <c r="BVC13" s="61"/>
      <c r="BVD13" s="61"/>
      <c r="BVE13" s="61"/>
      <c r="BVF13" s="61"/>
      <c r="BVG13" s="61"/>
      <c r="BVH13" s="61"/>
      <c r="BVI13" s="61"/>
      <c r="BVJ13" s="61"/>
      <c r="BVK13" s="61"/>
      <c r="BVL13" s="61"/>
      <c r="BVM13" s="61"/>
      <c r="BVN13" s="61"/>
      <c r="BVO13" s="61"/>
      <c r="BVP13" s="61"/>
      <c r="BVQ13" s="61"/>
      <c r="BVR13" s="61"/>
      <c r="BVS13" s="61"/>
      <c r="BVT13" s="61"/>
      <c r="BVU13" s="61"/>
      <c r="BVV13" s="61"/>
      <c r="BVW13" s="61"/>
      <c r="BVX13" s="61"/>
      <c r="BVY13" s="61"/>
      <c r="BVZ13" s="61"/>
      <c r="BWA13" s="61"/>
      <c r="BWB13" s="61"/>
      <c r="BWC13" s="61"/>
      <c r="BWD13" s="61"/>
      <c r="BWE13" s="61"/>
      <c r="BWF13" s="61"/>
      <c r="BWG13" s="61"/>
      <c r="BWH13" s="61"/>
      <c r="BWI13" s="61"/>
      <c r="BWJ13" s="61"/>
      <c r="BWK13" s="61"/>
      <c r="BWL13" s="61"/>
      <c r="BWM13" s="61"/>
      <c r="BWN13" s="61"/>
      <c r="BWO13" s="61"/>
      <c r="BWP13" s="61"/>
      <c r="BWQ13" s="61"/>
      <c r="BWR13" s="61"/>
      <c r="BWS13" s="61"/>
      <c r="BWT13" s="61"/>
      <c r="BWU13" s="61"/>
      <c r="BWV13" s="61"/>
      <c r="BWW13" s="61"/>
      <c r="BWX13" s="61"/>
      <c r="BWY13" s="61"/>
      <c r="BWZ13" s="61"/>
      <c r="BXA13" s="61"/>
      <c r="BXB13" s="61"/>
      <c r="BXC13" s="61"/>
      <c r="BXD13" s="61"/>
      <c r="BXE13" s="61"/>
      <c r="BXF13" s="61"/>
      <c r="BXG13" s="61"/>
      <c r="BXH13" s="61"/>
      <c r="BXI13" s="61"/>
      <c r="BXJ13" s="61"/>
      <c r="BXK13" s="61"/>
      <c r="BXL13" s="61"/>
      <c r="BXM13" s="61"/>
      <c r="BXN13" s="61"/>
      <c r="BXO13" s="61"/>
      <c r="BXP13" s="61"/>
      <c r="BXQ13" s="61"/>
      <c r="BXR13" s="61"/>
      <c r="BXS13" s="61"/>
      <c r="BXT13" s="61"/>
      <c r="BXU13" s="61"/>
      <c r="BXV13" s="61"/>
      <c r="BXW13" s="61"/>
      <c r="BXX13" s="61"/>
      <c r="BXY13" s="61"/>
      <c r="BXZ13" s="61"/>
      <c r="BYA13" s="61"/>
      <c r="BYB13" s="61"/>
      <c r="BYC13" s="61"/>
      <c r="BYD13" s="61"/>
      <c r="BYE13" s="61"/>
      <c r="BYF13" s="61"/>
      <c r="BYG13" s="61"/>
      <c r="BYH13" s="61"/>
      <c r="BYI13" s="61"/>
      <c r="BYJ13" s="61"/>
      <c r="BYK13" s="61"/>
      <c r="BYL13" s="61"/>
      <c r="BYM13" s="61"/>
      <c r="BYN13" s="61"/>
      <c r="BYO13" s="61"/>
      <c r="BYP13" s="61"/>
      <c r="BYQ13" s="61"/>
      <c r="BYR13" s="61"/>
      <c r="BYS13" s="61"/>
      <c r="BYT13" s="61"/>
      <c r="BYU13" s="61"/>
      <c r="BYV13" s="61"/>
      <c r="BYW13" s="61"/>
      <c r="BYX13" s="61"/>
      <c r="BYY13" s="61"/>
      <c r="BYZ13" s="61"/>
      <c r="BZA13" s="61"/>
      <c r="BZB13" s="61"/>
      <c r="BZC13" s="61"/>
      <c r="BZD13" s="61"/>
      <c r="BZE13" s="61"/>
      <c r="BZF13" s="61"/>
      <c r="BZG13" s="61"/>
      <c r="BZH13" s="61"/>
      <c r="BZI13" s="61"/>
      <c r="BZJ13" s="61"/>
      <c r="BZK13" s="61"/>
      <c r="BZL13" s="61"/>
      <c r="BZM13" s="61"/>
      <c r="BZN13" s="61"/>
      <c r="BZO13" s="61"/>
      <c r="BZP13" s="61"/>
      <c r="BZQ13" s="61"/>
      <c r="BZR13" s="61"/>
      <c r="BZS13" s="61"/>
      <c r="BZT13" s="61"/>
      <c r="BZU13" s="61"/>
      <c r="BZV13" s="61"/>
      <c r="BZW13" s="61"/>
      <c r="BZX13" s="61"/>
      <c r="BZY13" s="61"/>
      <c r="BZZ13" s="61"/>
      <c r="CAA13" s="61"/>
      <c r="CAB13" s="61"/>
      <c r="CAC13" s="61"/>
      <c r="CAD13" s="61"/>
      <c r="CAE13" s="61"/>
      <c r="CAF13" s="61"/>
      <c r="CAG13" s="61"/>
      <c r="CAH13" s="61"/>
      <c r="CAI13" s="61"/>
      <c r="CAJ13" s="61"/>
      <c r="CAK13" s="61"/>
      <c r="CAL13" s="61"/>
      <c r="CAM13" s="61"/>
      <c r="CAN13" s="61"/>
      <c r="CAO13" s="61"/>
      <c r="CAP13" s="61"/>
      <c r="CAQ13" s="61"/>
      <c r="CAR13" s="61"/>
      <c r="CAS13" s="61"/>
      <c r="CAT13" s="61"/>
      <c r="CAU13" s="61"/>
      <c r="CAV13" s="61"/>
      <c r="CAW13" s="61"/>
      <c r="CAX13" s="61"/>
      <c r="CAY13" s="61"/>
      <c r="CAZ13" s="61"/>
      <c r="CBA13" s="61"/>
      <c r="CBB13" s="61"/>
      <c r="CBC13" s="61"/>
      <c r="CBD13" s="61"/>
      <c r="CBE13" s="61"/>
      <c r="CBF13" s="61"/>
      <c r="CBG13" s="61"/>
      <c r="CBH13" s="61"/>
      <c r="CBI13" s="61"/>
      <c r="CBJ13" s="61"/>
      <c r="CBK13" s="61"/>
      <c r="CBL13" s="61"/>
      <c r="CBM13" s="61"/>
      <c r="CBN13" s="61"/>
      <c r="CBO13" s="61"/>
      <c r="CBP13" s="61"/>
      <c r="CBQ13" s="61"/>
      <c r="CBR13" s="61"/>
      <c r="CBS13" s="61"/>
      <c r="CBT13" s="61"/>
      <c r="CBU13" s="61"/>
      <c r="CBV13" s="61"/>
      <c r="CBW13" s="61"/>
      <c r="CBX13" s="61"/>
      <c r="CBY13" s="61"/>
      <c r="CBZ13" s="61"/>
      <c r="CCA13" s="61"/>
      <c r="CCB13" s="61"/>
      <c r="CCC13" s="61"/>
      <c r="CCD13" s="61"/>
      <c r="CCE13" s="61"/>
      <c r="CCF13" s="61"/>
      <c r="CCG13" s="61"/>
      <c r="CCH13" s="61"/>
      <c r="CCI13" s="61"/>
      <c r="CCJ13" s="61"/>
      <c r="CCK13" s="61"/>
      <c r="CCL13" s="61"/>
      <c r="CCM13" s="61"/>
      <c r="CCN13" s="61"/>
      <c r="CCO13" s="61"/>
      <c r="CCP13" s="61"/>
      <c r="CCQ13" s="61"/>
      <c r="CCR13" s="61"/>
      <c r="CCS13" s="61"/>
      <c r="CCT13" s="61"/>
      <c r="CCU13" s="61"/>
      <c r="CCV13" s="61"/>
      <c r="CCW13" s="61"/>
      <c r="CCX13" s="61"/>
      <c r="CCY13" s="61"/>
      <c r="CCZ13" s="61"/>
      <c r="CDA13" s="61"/>
      <c r="CDB13" s="61"/>
      <c r="CDC13" s="61"/>
      <c r="CDD13" s="61"/>
      <c r="CDE13" s="61"/>
      <c r="CDF13" s="61"/>
      <c r="CDG13" s="61"/>
      <c r="CDH13" s="61"/>
      <c r="CDI13" s="61"/>
      <c r="CDJ13" s="61"/>
      <c r="CDK13" s="61"/>
      <c r="CDL13" s="61"/>
      <c r="CDM13" s="61"/>
      <c r="CDN13" s="61"/>
      <c r="CDO13" s="61"/>
      <c r="CDP13" s="61"/>
      <c r="CDQ13" s="61"/>
      <c r="CDR13" s="61"/>
      <c r="CDS13" s="61"/>
      <c r="CDT13" s="61"/>
      <c r="CDU13" s="61"/>
      <c r="CDV13" s="61"/>
      <c r="CDW13" s="61"/>
      <c r="CDX13" s="61"/>
      <c r="CDY13" s="61"/>
      <c r="CDZ13" s="61"/>
      <c r="CEA13" s="61"/>
      <c r="CEB13" s="61"/>
      <c r="CEC13" s="61"/>
      <c r="CED13" s="61"/>
      <c r="CEE13" s="61"/>
      <c r="CEF13" s="61"/>
      <c r="CEG13" s="61"/>
      <c r="CEH13" s="61"/>
      <c r="CEI13" s="61"/>
      <c r="CEJ13" s="61"/>
      <c r="CEK13" s="61"/>
      <c r="CEL13" s="61"/>
      <c r="CEM13" s="61"/>
      <c r="CEN13" s="61"/>
      <c r="CEO13" s="61"/>
      <c r="CEP13" s="61"/>
      <c r="CEQ13" s="61"/>
      <c r="CER13" s="61"/>
      <c r="CES13" s="61"/>
      <c r="CET13" s="61"/>
      <c r="CEU13" s="61"/>
      <c r="CEV13" s="61"/>
      <c r="CEW13" s="61"/>
      <c r="CEX13" s="61"/>
      <c r="CEY13" s="61"/>
      <c r="CEZ13" s="61"/>
      <c r="CFA13" s="61"/>
      <c r="CFB13" s="61"/>
      <c r="CFC13" s="61"/>
      <c r="CFD13" s="61"/>
      <c r="CFE13" s="61"/>
      <c r="CFF13" s="61"/>
      <c r="CFG13" s="61"/>
      <c r="CFH13" s="61"/>
      <c r="CFI13" s="61"/>
      <c r="CFJ13" s="61"/>
      <c r="CFK13" s="61"/>
      <c r="CFL13" s="61"/>
      <c r="CFM13" s="61"/>
      <c r="CFN13" s="61"/>
      <c r="CFO13" s="61"/>
      <c r="CFP13" s="61"/>
      <c r="CFQ13" s="61"/>
      <c r="CFR13" s="61"/>
      <c r="CFS13" s="61"/>
      <c r="CFT13" s="61"/>
      <c r="CFU13" s="61"/>
      <c r="CFV13" s="61"/>
      <c r="CFW13" s="61"/>
      <c r="CFX13" s="61"/>
      <c r="CFY13" s="61"/>
      <c r="CFZ13" s="61"/>
      <c r="CGA13" s="61"/>
      <c r="CGB13" s="61"/>
      <c r="CGC13" s="61"/>
      <c r="CGD13" s="61"/>
      <c r="CGE13" s="61"/>
      <c r="CGF13" s="61"/>
      <c r="CGG13" s="61"/>
      <c r="CGH13" s="61"/>
      <c r="CGI13" s="61"/>
      <c r="CGJ13" s="61"/>
      <c r="CGK13" s="61"/>
      <c r="CGL13" s="61"/>
      <c r="CGM13" s="61"/>
      <c r="CGN13" s="61"/>
      <c r="CGO13" s="61"/>
      <c r="CGP13" s="61"/>
      <c r="CGQ13" s="61"/>
      <c r="CGR13" s="61"/>
      <c r="CGS13" s="61"/>
      <c r="CGT13" s="61"/>
      <c r="CGU13" s="61"/>
      <c r="CGV13" s="61"/>
      <c r="CGW13" s="61"/>
      <c r="CGX13" s="61"/>
      <c r="CGY13" s="61"/>
      <c r="CGZ13" s="61"/>
      <c r="CHA13" s="61"/>
      <c r="CHB13" s="61"/>
      <c r="CHC13" s="61"/>
      <c r="CHD13" s="61"/>
      <c r="CHE13" s="61"/>
      <c r="CHF13" s="61"/>
      <c r="CHG13" s="61"/>
      <c r="CHH13" s="61"/>
      <c r="CHI13" s="61"/>
      <c r="CHJ13" s="61"/>
      <c r="CHK13" s="61"/>
      <c r="CHL13" s="61"/>
      <c r="CHM13" s="61"/>
      <c r="CHN13" s="61"/>
      <c r="CHO13" s="61"/>
      <c r="CHP13" s="61"/>
      <c r="CHQ13" s="61"/>
      <c r="CHR13" s="61"/>
      <c r="CHS13" s="61"/>
      <c r="CHT13" s="61"/>
      <c r="CHU13" s="61"/>
      <c r="CHV13" s="61"/>
      <c r="CHW13" s="61"/>
      <c r="CHX13" s="61"/>
      <c r="CHY13" s="61"/>
      <c r="CHZ13" s="61"/>
      <c r="CIA13" s="61"/>
      <c r="CIB13" s="61"/>
      <c r="CIC13" s="61"/>
      <c r="CID13" s="61"/>
      <c r="CIE13" s="61"/>
      <c r="CIF13" s="61"/>
      <c r="CIG13" s="61"/>
      <c r="CIH13" s="61"/>
      <c r="CII13" s="61"/>
      <c r="CIJ13" s="61"/>
      <c r="CIK13" s="61"/>
      <c r="CIL13" s="61"/>
      <c r="CIM13" s="61"/>
      <c r="CIN13" s="61"/>
      <c r="CIO13" s="61"/>
      <c r="CIP13" s="61"/>
      <c r="CIQ13" s="61"/>
      <c r="CIR13" s="61"/>
      <c r="CIS13" s="61"/>
      <c r="CIT13" s="61"/>
      <c r="CIU13" s="61"/>
      <c r="CIV13" s="61"/>
      <c r="CIW13" s="61"/>
      <c r="CIX13" s="61"/>
      <c r="CIY13" s="61"/>
      <c r="CIZ13" s="61"/>
      <c r="CJA13" s="61"/>
      <c r="CJB13" s="61"/>
      <c r="CJC13" s="61"/>
      <c r="CJD13" s="61"/>
      <c r="CJE13" s="61"/>
      <c r="CJF13" s="61"/>
      <c r="CJG13" s="61"/>
      <c r="CJH13" s="61"/>
      <c r="CJI13" s="61"/>
      <c r="CJJ13" s="61"/>
      <c r="CJK13" s="61"/>
      <c r="CJL13" s="61"/>
      <c r="CJM13" s="61"/>
      <c r="CJN13" s="61"/>
      <c r="CJO13" s="61"/>
      <c r="CJP13" s="61"/>
      <c r="CJQ13" s="61"/>
      <c r="CJR13" s="61"/>
      <c r="CJS13" s="61"/>
      <c r="CJT13" s="61"/>
      <c r="CJU13" s="61"/>
      <c r="CJV13" s="61"/>
      <c r="CJW13" s="61"/>
      <c r="CJX13" s="61"/>
      <c r="CJY13" s="61"/>
      <c r="CJZ13" s="61"/>
      <c r="CKA13" s="61"/>
      <c r="CKB13" s="61"/>
      <c r="CKC13" s="61"/>
      <c r="CKD13" s="61"/>
      <c r="CKE13" s="61"/>
      <c r="CKF13" s="61"/>
      <c r="CKG13" s="61"/>
      <c r="CKH13" s="61"/>
      <c r="CKI13" s="61"/>
      <c r="CKJ13" s="61"/>
      <c r="CKK13" s="61"/>
      <c r="CKL13" s="61"/>
      <c r="CKM13" s="61"/>
      <c r="CKN13" s="61"/>
      <c r="CKO13" s="61"/>
      <c r="CKP13" s="61"/>
      <c r="CKQ13" s="61"/>
      <c r="CKR13" s="61"/>
      <c r="CKS13" s="61"/>
      <c r="CKT13" s="61"/>
      <c r="CKU13" s="61"/>
      <c r="CKV13" s="61"/>
      <c r="CKW13" s="61"/>
      <c r="CKX13" s="61"/>
      <c r="CKY13" s="61"/>
      <c r="CKZ13" s="61"/>
      <c r="CLA13" s="61"/>
      <c r="CLB13" s="61"/>
      <c r="CLC13" s="61"/>
      <c r="CLD13" s="61"/>
      <c r="CLE13" s="61"/>
      <c r="CLF13" s="61"/>
      <c r="CLG13" s="61"/>
      <c r="CLH13" s="61"/>
      <c r="CLI13" s="61"/>
      <c r="CLJ13" s="61"/>
      <c r="CLK13" s="61"/>
      <c r="CLL13" s="61"/>
      <c r="CLM13" s="61"/>
      <c r="CLN13" s="61"/>
      <c r="CLO13" s="61"/>
      <c r="CLP13" s="61"/>
      <c r="CLQ13" s="61"/>
      <c r="CLR13" s="61"/>
      <c r="CLS13" s="61"/>
      <c r="CLT13" s="61"/>
      <c r="CLU13" s="61"/>
      <c r="CLV13" s="61"/>
      <c r="CLW13" s="61"/>
      <c r="CLX13" s="61"/>
      <c r="CLY13" s="61"/>
      <c r="CLZ13" s="61"/>
      <c r="CMA13" s="61"/>
      <c r="CMB13" s="61"/>
      <c r="CMC13" s="61"/>
      <c r="CMD13" s="61"/>
      <c r="CME13" s="61"/>
      <c r="CMF13" s="61"/>
      <c r="CMG13" s="61"/>
      <c r="CMH13" s="61"/>
      <c r="CMI13" s="61"/>
      <c r="CMJ13" s="61"/>
      <c r="CMK13" s="61"/>
      <c r="CML13" s="61"/>
      <c r="CMM13" s="61"/>
      <c r="CMN13" s="61"/>
      <c r="CMO13" s="61"/>
      <c r="CMP13" s="61"/>
      <c r="CMQ13" s="61"/>
      <c r="CMR13" s="61"/>
      <c r="CMS13" s="61"/>
      <c r="CMT13" s="61"/>
      <c r="CMU13" s="61"/>
      <c r="CMV13" s="61"/>
      <c r="CMW13" s="61"/>
      <c r="CMX13" s="61"/>
      <c r="CMY13" s="61"/>
      <c r="CMZ13" s="61"/>
      <c r="CNA13" s="61"/>
      <c r="CNB13" s="61"/>
      <c r="CNC13" s="61"/>
      <c r="CND13" s="61"/>
      <c r="CNE13" s="61"/>
      <c r="CNF13" s="61"/>
      <c r="CNG13" s="61"/>
      <c r="CNH13" s="61"/>
      <c r="CNI13" s="61"/>
      <c r="CNJ13" s="61"/>
      <c r="CNK13" s="61"/>
      <c r="CNL13" s="61"/>
      <c r="CNM13" s="61"/>
      <c r="CNN13" s="61"/>
      <c r="CNO13" s="61"/>
      <c r="CNP13" s="61"/>
      <c r="CNQ13" s="61"/>
      <c r="CNR13" s="61"/>
      <c r="CNS13" s="61"/>
      <c r="CNT13" s="61"/>
      <c r="CNU13" s="61"/>
      <c r="CNV13" s="61"/>
      <c r="CNW13" s="61"/>
      <c r="CNX13" s="61"/>
      <c r="CNY13" s="61"/>
      <c r="CNZ13" s="61"/>
      <c r="COA13" s="61"/>
      <c r="COB13" s="61"/>
      <c r="COC13" s="61"/>
      <c r="COD13" s="61"/>
      <c r="COE13" s="61"/>
      <c r="COF13" s="61"/>
      <c r="COG13" s="61"/>
      <c r="COH13" s="61"/>
      <c r="COI13" s="61"/>
      <c r="COJ13" s="61"/>
      <c r="COK13" s="61"/>
      <c r="COL13" s="61"/>
      <c r="COM13" s="61"/>
      <c r="CON13" s="61"/>
      <c r="COO13" s="61"/>
      <c r="COP13" s="61"/>
      <c r="COQ13" s="61"/>
      <c r="COR13" s="61"/>
      <c r="COS13" s="61"/>
      <c r="COT13" s="61"/>
      <c r="COU13" s="61"/>
      <c r="COV13" s="61"/>
      <c r="COW13" s="61"/>
      <c r="COX13" s="61"/>
      <c r="COY13" s="61"/>
      <c r="COZ13" s="61"/>
      <c r="CPA13" s="61"/>
      <c r="CPB13" s="61"/>
      <c r="CPC13" s="61"/>
      <c r="CPD13" s="61"/>
      <c r="CPE13" s="61"/>
      <c r="CPF13" s="61"/>
      <c r="CPG13" s="61"/>
      <c r="CPH13" s="61"/>
      <c r="CPI13" s="61"/>
      <c r="CPJ13" s="61"/>
      <c r="CPK13" s="61"/>
      <c r="CPL13" s="61"/>
      <c r="CPM13" s="61"/>
      <c r="CPN13" s="61"/>
      <c r="CPO13" s="61"/>
      <c r="CPP13" s="61"/>
      <c r="CPQ13" s="61"/>
      <c r="CPR13" s="61"/>
      <c r="CPS13" s="61"/>
      <c r="CPT13" s="61"/>
      <c r="CPU13" s="61"/>
      <c r="CPV13" s="61"/>
      <c r="CPW13" s="61"/>
      <c r="CPX13" s="61"/>
      <c r="CPY13" s="61"/>
      <c r="CPZ13" s="61"/>
      <c r="CQA13" s="61"/>
      <c r="CQB13" s="61"/>
      <c r="CQC13" s="61"/>
      <c r="CQD13" s="61"/>
      <c r="CQE13" s="61"/>
      <c r="CQF13" s="61"/>
      <c r="CQG13" s="61"/>
      <c r="CQH13" s="61"/>
      <c r="CQI13" s="61"/>
      <c r="CQJ13" s="61"/>
      <c r="CQK13" s="61"/>
      <c r="CQL13" s="61"/>
      <c r="CQM13" s="61"/>
      <c r="CQN13" s="61"/>
      <c r="CQO13" s="61"/>
      <c r="CQP13" s="61"/>
      <c r="CQQ13" s="61"/>
      <c r="CQR13" s="61"/>
      <c r="CQS13" s="61"/>
      <c r="CQT13" s="61"/>
      <c r="CQU13" s="61"/>
      <c r="CQV13" s="61"/>
      <c r="CQW13" s="61"/>
      <c r="CQX13" s="61"/>
      <c r="CQY13" s="61"/>
      <c r="CQZ13" s="61"/>
      <c r="CRA13" s="61"/>
      <c r="CRB13" s="61"/>
      <c r="CRC13" s="61"/>
      <c r="CRD13" s="61"/>
      <c r="CRE13" s="61"/>
      <c r="CRF13" s="61"/>
      <c r="CRG13" s="61"/>
      <c r="CRH13" s="61"/>
      <c r="CRI13" s="61"/>
      <c r="CRJ13" s="61"/>
      <c r="CRK13" s="61"/>
      <c r="CRL13" s="61"/>
      <c r="CRM13" s="61"/>
      <c r="CRN13" s="61"/>
      <c r="CRO13" s="61"/>
      <c r="CRP13" s="61"/>
      <c r="CRQ13" s="61"/>
      <c r="CRR13" s="61"/>
      <c r="CRS13" s="61"/>
      <c r="CRT13" s="61"/>
      <c r="CRU13" s="61"/>
      <c r="CRV13" s="61"/>
      <c r="CRW13" s="61"/>
      <c r="CRX13" s="61"/>
      <c r="CRY13" s="61"/>
      <c r="CRZ13" s="61"/>
      <c r="CSA13" s="61"/>
      <c r="CSB13" s="61"/>
      <c r="CSC13" s="61"/>
      <c r="CSD13" s="61"/>
      <c r="CSE13" s="61"/>
      <c r="CSF13" s="61"/>
      <c r="CSG13" s="61"/>
      <c r="CSH13" s="61"/>
      <c r="CSI13" s="61"/>
      <c r="CSJ13" s="61"/>
      <c r="CSK13" s="61"/>
      <c r="CSL13" s="61"/>
      <c r="CSM13" s="61"/>
      <c r="CSN13" s="61"/>
      <c r="CSO13" s="61"/>
      <c r="CSP13" s="61"/>
      <c r="CSQ13" s="61"/>
      <c r="CSR13" s="61"/>
      <c r="CSS13" s="61"/>
      <c r="CST13" s="61"/>
      <c r="CSU13" s="61"/>
      <c r="CSV13" s="61"/>
      <c r="CSW13" s="61"/>
      <c r="CSX13" s="61"/>
      <c r="CSY13" s="61"/>
      <c r="CSZ13" s="61"/>
      <c r="CTA13" s="61"/>
      <c r="CTB13" s="61"/>
      <c r="CTC13" s="61"/>
      <c r="CTD13" s="61"/>
      <c r="CTE13" s="61"/>
      <c r="CTF13" s="61"/>
      <c r="CTG13" s="61"/>
      <c r="CTH13" s="61"/>
      <c r="CTI13" s="61"/>
      <c r="CTJ13" s="61"/>
      <c r="CTK13" s="61"/>
      <c r="CTL13" s="61"/>
      <c r="CTM13" s="61"/>
      <c r="CTN13" s="61"/>
      <c r="CTO13" s="61"/>
      <c r="CTP13" s="61"/>
      <c r="CTQ13" s="61"/>
      <c r="CTR13" s="61"/>
      <c r="CTS13" s="61"/>
      <c r="CTT13" s="61"/>
      <c r="CTU13" s="61"/>
      <c r="CTV13" s="61"/>
      <c r="CTW13" s="61"/>
      <c r="CTX13" s="61"/>
      <c r="CTY13" s="61"/>
      <c r="CTZ13" s="61"/>
      <c r="CUA13" s="61"/>
      <c r="CUB13" s="61"/>
      <c r="CUC13" s="61"/>
      <c r="CUD13" s="61"/>
      <c r="CUE13" s="61"/>
      <c r="CUF13" s="61"/>
      <c r="CUG13" s="61"/>
      <c r="CUH13" s="61"/>
      <c r="CUI13" s="61"/>
      <c r="CUJ13" s="61"/>
      <c r="CUK13" s="61"/>
      <c r="CUL13" s="61"/>
      <c r="CUM13" s="61"/>
      <c r="CUN13" s="61"/>
      <c r="CUO13" s="61"/>
      <c r="CUP13" s="61"/>
      <c r="CUQ13" s="61"/>
      <c r="CUR13" s="61"/>
      <c r="CUS13" s="61"/>
      <c r="CUT13" s="61"/>
      <c r="CUU13" s="61"/>
      <c r="CUV13" s="61"/>
      <c r="CUW13" s="61"/>
      <c r="CUX13" s="61"/>
      <c r="CUY13" s="61"/>
      <c r="CUZ13" s="61"/>
      <c r="CVA13" s="61"/>
      <c r="CVB13" s="61"/>
      <c r="CVC13" s="61"/>
      <c r="CVD13" s="61"/>
      <c r="CVE13" s="61"/>
      <c r="CVF13" s="61"/>
      <c r="CVG13" s="61"/>
      <c r="CVH13" s="61"/>
      <c r="CVI13" s="61"/>
      <c r="CVJ13" s="61"/>
      <c r="CVK13" s="61"/>
      <c r="CVL13" s="61"/>
      <c r="CVM13" s="61"/>
      <c r="CVN13" s="61"/>
      <c r="CVO13" s="61"/>
      <c r="CVP13" s="61"/>
      <c r="CVQ13" s="61"/>
      <c r="CVR13" s="61"/>
      <c r="CVS13" s="61"/>
      <c r="CVT13" s="61"/>
      <c r="CVU13" s="61"/>
      <c r="CVV13" s="61"/>
      <c r="CVW13" s="61"/>
      <c r="CVX13" s="61"/>
      <c r="CVY13" s="61"/>
      <c r="CVZ13" s="61"/>
      <c r="CWA13" s="61"/>
      <c r="CWB13" s="61"/>
      <c r="CWC13" s="61"/>
      <c r="CWD13" s="61"/>
      <c r="CWE13" s="61"/>
      <c r="CWF13" s="61"/>
      <c r="CWG13" s="61"/>
      <c r="CWH13" s="61"/>
      <c r="CWI13" s="61"/>
      <c r="CWJ13" s="61"/>
      <c r="CWK13" s="61"/>
      <c r="CWL13" s="61"/>
      <c r="CWM13" s="61"/>
      <c r="CWN13" s="61"/>
      <c r="CWO13" s="61"/>
      <c r="CWP13" s="61"/>
      <c r="CWQ13" s="61"/>
      <c r="CWR13" s="61"/>
      <c r="CWS13" s="61"/>
      <c r="CWT13" s="61"/>
      <c r="CWU13" s="61"/>
      <c r="CWV13" s="61"/>
      <c r="CWW13" s="61"/>
      <c r="CWX13" s="61"/>
      <c r="CWY13" s="61"/>
      <c r="CWZ13" s="61"/>
      <c r="CXA13" s="61"/>
      <c r="CXB13" s="61"/>
      <c r="CXC13" s="61"/>
      <c r="CXD13" s="61"/>
      <c r="CXE13" s="61"/>
      <c r="CXF13" s="61"/>
      <c r="CXG13" s="61"/>
      <c r="CXH13" s="61"/>
      <c r="CXI13" s="61"/>
      <c r="CXJ13" s="61"/>
      <c r="CXK13" s="61"/>
      <c r="CXL13" s="61"/>
      <c r="CXM13" s="61"/>
      <c r="CXN13" s="61"/>
      <c r="CXO13" s="61"/>
      <c r="CXP13" s="61"/>
      <c r="CXQ13" s="61"/>
      <c r="CXR13" s="61"/>
      <c r="CXS13" s="61"/>
      <c r="CXT13" s="61"/>
      <c r="CXU13" s="61"/>
      <c r="CXV13" s="61"/>
      <c r="CXW13" s="61"/>
      <c r="CXX13" s="61"/>
      <c r="CXY13" s="61"/>
      <c r="CXZ13" s="61"/>
      <c r="CYA13" s="61"/>
      <c r="CYB13" s="61"/>
      <c r="CYC13" s="61"/>
      <c r="CYD13" s="61"/>
      <c r="CYE13" s="61"/>
      <c r="CYF13" s="61"/>
      <c r="CYG13" s="61"/>
      <c r="CYH13" s="61"/>
      <c r="CYI13" s="61"/>
      <c r="CYJ13" s="61"/>
      <c r="CYK13" s="61"/>
      <c r="CYL13" s="61"/>
      <c r="CYM13" s="61"/>
      <c r="CYN13" s="61"/>
      <c r="CYO13" s="61"/>
      <c r="CYP13" s="61"/>
      <c r="CYQ13" s="61"/>
      <c r="CYR13" s="61"/>
      <c r="CYS13" s="61"/>
      <c r="CYT13" s="61"/>
      <c r="CYU13" s="61"/>
      <c r="CYV13" s="61"/>
      <c r="CYW13" s="61"/>
      <c r="CYX13" s="61"/>
      <c r="CYY13" s="61"/>
      <c r="CYZ13" s="61"/>
      <c r="CZA13" s="61"/>
      <c r="CZB13" s="61"/>
      <c r="CZC13" s="61"/>
      <c r="CZD13" s="61"/>
      <c r="CZE13" s="61"/>
      <c r="CZF13" s="61"/>
      <c r="CZG13" s="61"/>
      <c r="CZH13" s="61"/>
      <c r="CZI13" s="61"/>
      <c r="CZJ13" s="61"/>
      <c r="CZK13" s="61"/>
      <c r="CZL13" s="61"/>
      <c r="CZM13" s="61"/>
      <c r="CZN13" s="61"/>
      <c r="CZO13" s="61"/>
      <c r="CZP13" s="61"/>
      <c r="CZQ13" s="61"/>
      <c r="CZR13" s="61"/>
      <c r="CZS13" s="61"/>
      <c r="CZT13" s="61"/>
      <c r="CZU13" s="61"/>
      <c r="CZV13" s="61"/>
      <c r="CZW13" s="61"/>
      <c r="CZX13" s="61"/>
      <c r="CZY13" s="61"/>
      <c r="CZZ13" s="61"/>
      <c r="DAA13" s="61"/>
      <c r="DAB13" s="61"/>
      <c r="DAC13" s="61"/>
      <c r="DAD13" s="61"/>
      <c r="DAE13" s="61"/>
      <c r="DAF13" s="61"/>
      <c r="DAG13" s="61"/>
      <c r="DAH13" s="61"/>
      <c r="DAI13" s="61"/>
      <c r="DAJ13" s="61"/>
      <c r="DAK13" s="61"/>
      <c r="DAL13" s="61"/>
      <c r="DAM13" s="61"/>
      <c r="DAN13" s="61"/>
      <c r="DAO13" s="61"/>
      <c r="DAP13" s="61"/>
      <c r="DAQ13" s="61"/>
      <c r="DAR13" s="61"/>
      <c r="DAS13" s="61"/>
      <c r="DAT13" s="61"/>
      <c r="DAU13" s="61"/>
      <c r="DAV13" s="61"/>
      <c r="DAW13" s="61"/>
      <c r="DAX13" s="61"/>
      <c r="DAY13" s="61"/>
      <c r="DAZ13" s="61"/>
      <c r="DBA13" s="61"/>
      <c r="DBB13" s="61"/>
      <c r="DBC13" s="61"/>
      <c r="DBD13" s="61"/>
      <c r="DBE13" s="61"/>
      <c r="DBF13" s="61"/>
      <c r="DBG13" s="61"/>
      <c r="DBH13" s="61"/>
      <c r="DBI13" s="61"/>
      <c r="DBJ13" s="61"/>
      <c r="DBK13" s="61"/>
      <c r="DBL13" s="61"/>
      <c r="DBM13" s="61"/>
      <c r="DBN13" s="61"/>
      <c r="DBO13" s="61"/>
      <c r="DBP13" s="61"/>
      <c r="DBQ13" s="61"/>
      <c r="DBR13" s="61"/>
      <c r="DBS13" s="61"/>
      <c r="DBT13" s="61"/>
      <c r="DBU13" s="61"/>
      <c r="DBV13" s="61"/>
      <c r="DBW13" s="61"/>
      <c r="DBX13" s="61"/>
      <c r="DBY13" s="61"/>
      <c r="DBZ13" s="61"/>
      <c r="DCA13" s="61"/>
      <c r="DCB13" s="61"/>
      <c r="DCC13" s="61"/>
      <c r="DCD13" s="61"/>
      <c r="DCE13" s="61"/>
      <c r="DCF13" s="61"/>
      <c r="DCG13" s="61"/>
      <c r="DCH13" s="61"/>
      <c r="DCI13" s="61"/>
      <c r="DCJ13" s="61"/>
      <c r="DCK13" s="61"/>
      <c r="DCL13" s="61"/>
      <c r="DCM13" s="61"/>
      <c r="DCN13" s="61"/>
      <c r="DCO13" s="61"/>
      <c r="DCP13" s="61"/>
      <c r="DCQ13" s="61"/>
      <c r="DCR13" s="61"/>
      <c r="DCS13" s="61"/>
      <c r="DCT13" s="61"/>
      <c r="DCU13" s="61"/>
      <c r="DCV13" s="61"/>
      <c r="DCW13" s="61"/>
      <c r="DCX13" s="61"/>
      <c r="DCY13" s="61"/>
      <c r="DCZ13" s="61"/>
      <c r="DDA13" s="61"/>
      <c r="DDB13" s="61"/>
      <c r="DDC13" s="61"/>
      <c r="DDD13" s="61"/>
      <c r="DDE13" s="61"/>
      <c r="DDF13" s="61"/>
      <c r="DDG13" s="61"/>
      <c r="DDH13" s="61"/>
      <c r="DDI13" s="61"/>
      <c r="DDJ13" s="61"/>
      <c r="DDK13" s="61"/>
      <c r="DDL13" s="61"/>
      <c r="DDM13" s="61"/>
      <c r="DDN13" s="61"/>
      <c r="DDO13" s="61"/>
      <c r="DDP13" s="61"/>
      <c r="DDQ13" s="61"/>
      <c r="DDR13" s="61"/>
      <c r="DDS13" s="61"/>
      <c r="DDT13" s="61"/>
      <c r="DDU13" s="61"/>
      <c r="DDV13" s="61"/>
      <c r="DDW13" s="61"/>
      <c r="DDX13" s="61"/>
      <c r="DDY13" s="61"/>
      <c r="DDZ13" s="61"/>
      <c r="DEA13" s="61"/>
      <c r="DEB13" s="61"/>
      <c r="DEC13" s="61"/>
      <c r="DED13" s="61"/>
      <c r="DEE13" s="61"/>
      <c r="DEF13" s="61"/>
      <c r="DEG13" s="61"/>
      <c r="DEH13" s="61"/>
      <c r="DEI13" s="61"/>
      <c r="DEJ13" s="61"/>
      <c r="DEK13" s="61"/>
      <c r="DEL13" s="61"/>
      <c r="DEM13" s="61"/>
      <c r="DEN13" s="61"/>
      <c r="DEO13" s="61"/>
      <c r="DEP13" s="61"/>
      <c r="DEQ13" s="61"/>
      <c r="DER13" s="61"/>
      <c r="DES13" s="61"/>
      <c r="DET13" s="61"/>
      <c r="DEU13" s="61"/>
      <c r="DEV13" s="61"/>
      <c r="DEW13" s="61"/>
      <c r="DEX13" s="61"/>
      <c r="DEY13" s="61"/>
      <c r="DEZ13" s="61"/>
      <c r="DFA13" s="61"/>
      <c r="DFB13" s="61"/>
      <c r="DFC13" s="61"/>
      <c r="DFD13" s="61"/>
      <c r="DFE13" s="61"/>
      <c r="DFF13" s="61"/>
      <c r="DFG13" s="61"/>
      <c r="DFH13" s="61"/>
      <c r="DFI13" s="61"/>
      <c r="DFJ13" s="61"/>
      <c r="DFK13" s="61"/>
      <c r="DFL13" s="61"/>
      <c r="DFM13" s="61"/>
      <c r="DFN13" s="61"/>
      <c r="DFO13" s="61"/>
      <c r="DFP13" s="61"/>
      <c r="DFQ13" s="61"/>
      <c r="DFR13" s="61"/>
      <c r="DFS13" s="61"/>
      <c r="DFT13" s="61"/>
      <c r="DFU13" s="61"/>
      <c r="DFV13" s="61"/>
      <c r="DFW13" s="61"/>
      <c r="DFX13" s="61"/>
      <c r="DFY13" s="61"/>
      <c r="DFZ13" s="61"/>
      <c r="DGA13" s="61"/>
      <c r="DGB13" s="61"/>
      <c r="DGC13" s="61"/>
      <c r="DGD13" s="61"/>
      <c r="DGE13" s="61"/>
      <c r="DGF13" s="61"/>
      <c r="DGG13" s="61"/>
      <c r="DGH13" s="61"/>
      <c r="DGI13" s="61"/>
      <c r="DGJ13" s="61"/>
      <c r="DGK13" s="61"/>
      <c r="DGL13" s="61"/>
      <c r="DGM13" s="61"/>
      <c r="DGN13" s="61"/>
      <c r="DGO13" s="61"/>
      <c r="DGP13" s="61"/>
      <c r="DGQ13" s="61"/>
      <c r="DGR13" s="61"/>
      <c r="DGS13" s="61"/>
      <c r="DGT13" s="61"/>
      <c r="DGU13" s="61"/>
      <c r="DGV13" s="61"/>
      <c r="DGW13" s="61"/>
      <c r="DGX13" s="61"/>
      <c r="DGY13" s="61"/>
      <c r="DGZ13" s="61"/>
      <c r="DHA13" s="61"/>
      <c r="DHB13" s="61"/>
      <c r="DHC13" s="61"/>
      <c r="DHD13" s="61"/>
      <c r="DHE13" s="61"/>
      <c r="DHF13" s="61"/>
      <c r="DHG13" s="61"/>
      <c r="DHH13" s="61"/>
      <c r="DHI13" s="61"/>
      <c r="DHJ13" s="61"/>
      <c r="DHK13" s="61"/>
      <c r="DHL13" s="61"/>
      <c r="DHM13" s="61"/>
      <c r="DHN13" s="61"/>
      <c r="DHO13" s="61"/>
      <c r="DHP13" s="61"/>
      <c r="DHQ13" s="61"/>
      <c r="DHR13" s="61"/>
      <c r="DHS13" s="61"/>
      <c r="DHT13" s="61"/>
      <c r="DHU13" s="61"/>
      <c r="DHV13" s="61"/>
      <c r="DHW13" s="61"/>
      <c r="DHX13" s="61"/>
      <c r="DHY13" s="61"/>
      <c r="DHZ13" s="61"/>
      <c r="DIA13" s="61"/>
      <c r="DIB13" s="61"/>
      <c r="DIC13" s="61"/>
      <c r="DID13" s="61"/>
      <c r="DIE13" s="61"/>
      <c r="DIF13" s="61"/>
      <c r="DIG13" s="61"/>
      <c r="DIH13" s="61"/>
      <c r="DII13" s="61"/>
      <c r="DIJ13" s="61"/>
      <c r="DIK13" s="61"/>
      <c r="DIL13" s="61"/>
      <c r="DIM13" s="61"/>
      <c r="DIN13" s="61"/>
      <c r="DIO13" s="61"/>
      <c r="DIP13" s="61"/>
      <c r="DIQ13" s="61"/>
      <c r="DIR13" s="61"/>
      <c r="DIS13" s="61"/>
      <c r="DIT13" s="61"/>
      <c r="DIU13" s="61"/>
      <c r="DIV13" s="61"/>
      <c r="DIW13" s="61"/>
      <c r="DIX13" s="61"/>
      <c r="DIY13" s="61"/>
      <c r="DIZ13" s="61"/>
      <c r="DJA13" s="61"/>
      <c r="DJB13" s="61"/>
      <c r="DJC13" s="61"/>
      <c r="DJD13" s="61"/>
      <c r="DJE13" s="61"/>
      <c r="DJF13" s="61"/>
      <c r="DJG13" s="61"/>
      <c r="DJH13" s="61"/>
      <c r="DJI13" s="61"/>
      <c r="DJJ13" s="61"/>
      <c r="DJK13" s="61"/>
      <c r="DJL13" s="61"/>
      <c r="DJM13" s="61"/>
      <c r="DJN13" s="61"/>
      <c r="DJO13" s="61"/>
      <c r="DJP13" s="61"/>
      <c r="DJQ13" s="61"/>
      <c r="DJR13" s="61"/>
      <c r="DJS13" s="61"/>
      <c r="DJT13" s="61"/>
      <c r="DJU13" s="61"/>
      <c r="DJV13" s="61"/>
      <c r="DJW13" s="61"/>
      <c r="DJX13" s="61"/>
      <c r="DJY13" s="61"/>
      <c r="DJZ13" s="61"/>
      <c r="DKA13" s="61"/>
      <c r="DKB13" s="61"/>
      <c r="DKC13" s="61"/>
      <c r="DKD13" s="61"/>
      <c r="DKE13" s="61"/>
      <c r="DKF13" s="61"/>
      <c r="DKG13" s="61"/>
      <c r="DKH13" s="61"/>
      <c r="DKI13" s="61"/>
      <c r="DKJ13" s="61"/>
      <c r="DKK13" s="61"/>
      <c r="DKL13" s="61"/>
      <c r="DKM13" s="61"/>
      <c r="DKN13" s="61"/>
      <c r="DKO13" s="61"/>
      <c r="DKP13" s="61"/>
      <c r="DKQ13" s="61"/>
      <c r="DKR13" s="61"/>
      <c r="DKS13" s="61"/>
      <c r="DKT13" s="61"/>
      <c r="DKU13" s="61"/>
      <c r="DKV13" s="61"/>
      <c r="DKW13" s="61"/>
      <c r="DKX13" s="61"/>
      <c r="DKY13" s="61"/>
      <c r="DKZ13" s="61"/>
      <c r="DLA13" s="61"/>
      <c r="DLB13" s="61"/>
      <c r="DLC13" s="61"/>
      <c r="DLD13" s="61"/>
      <c r="DLE13" s="61"/>
      <c r="DLF13" s="61"/>
      <c r="DLG13" s="61"/>
      <c r="DLH13" s="61"/>
      <c r="DLI13" s="61"/>
      <c r="DLJ13" s="61"/>
      <c r="DLK13" s="61"/>
      <c r="DLL13" s="61"/>
      <c r="DLM13" s="61"/>
      <c r="DLN13" s="61"/>
      <c r="DLO13" s="61"/>
      <c r="DLP13" s="61"/>
      <c r="DLQ13" s="61"/>
      <c r="DLR13" s="61"/>
      <c r="DLS13" s="61"/>
      <c r="DLT13" s="61"/>
      <c r="DLU13" s="61"/>
      <c r="DLV13" s="61"/>
      <c r="DLW13" s="61"/>
      <c r="DLX13" s="61"/>
      <c r="DLY13" s="61"/>
      <c r="DLZ13" s="61"/>
      <c r="DMA13" s="61"/>
      <c r="DMB13" s="61"/>
      <c r="DMC13" s="61"/>
      <c r="DMD13" s="61"/>
      <c r="DME13" s="61"/>
      <c r="DMF13" s="61"/>
      <c r="DMG13" s="61"/>
      <c r="DMH13" s="61"/>
      <c r="DMI13" s="61"/>
      <c r="DMJ13" s="61"/>
      <c r="DMK13" s="61"/>
      <c r="DML13" s="61"/>
      <c r="DMM13" s="61"/>
      <c r="DMN13" s="61"/>
      <c r="DMO13" s="61"/>
      <c r="DMP13" s="61"/>
      <c r="DMQ13" s="61"/>
      <c r="DMR13" s="61"/>
      <c r="DMS13" s="61"/>
      <c r="DMT13" s="61"/>
      <c r="DMU13" s="61"/>
      <c r="DMV13" s="61"/>
      <c r="DMW13" s="61"/>
      <c r="DMX13" s="61"/>
      <c r="DMY13" s="61"/>
      <c r="DMZ13" s="61"/>
      <c r="DNA13" s="61"/>
      <c r="DNB13" s="61"/>
      <c r="DNC13" s="61"/>
      <c r="DND13" s="61"/>
      <c r="DNE13" s="61"/>
      <c r="DNF13" s="61"/>
      <c r="DNG13" s="61"/>
      <c r="DNH13" s="61"/>
      <c r="DNI13" s="61"/>
      <c r="DNJ13" s="61"/>
      <c r="DNK13" s="61"/>
      <c r="DNL13" s="61"/>
      <c r="DNM13" s="61"/>
      <c r="DNN13" s="61"/>
      <c r="DNO13" s="61"/>
      <c r="DNP13" s="61"/>
      <c r="DNQ13" s="61"/>
      <c r="DNR13" s="61"/>
      <c r="DNS13" s="61"/>
      <c r="DNT13" s="61"/>
      <c r="DNU13" s="61"/>
      <c r="DNV13" s="61"/>
      <c r="DNW13" s="61"/>
      <c r="DNX13" s="61"/>
      <c r="DNY13" s="61"/>
      <c r="DNZ13" s="61"/>
      <c r="DOA13" s="61"/>
      <c r="DOB13" s="61"/>
      <c r="DOC13" s="61"/>
      <c r="DOD13" s="61"/>
      <c r="DOE13" s="61"/>
      <c r="DOF13" s="61"/>
      <c r="DOG13" s="61"/>
      <c r="DOH13" s="61"/>
      <c r="DOI13" s="61"/>
      <c r="DOJ13" s="61"/>
      <c r="DOK13" s="61"/>
      <c r="DOL13" s="61"/>
      <c r="DOM13" s="61"/>
      <c r="DON13" s="61"/>
      <c r="DOO13" s="61"/>
      <c r="DOP13" s="61"/>
      <c r="DOQ13" s="61"/>
      <c r="DOR13" s="61"/>
      <c r="DOS13" s="61"/>
      <c r="DOT13" s="61"/>
      <c r="DOU13" s="61"/>
      <c r="DOV13" s="61"/>
      <c r="DOW13" s="61"/>
      <c r="DOX13" s="61"/>
      <c r="DOY13" s="61"/>
      <c r="DOZ13" s="61"/>
      <c r="DPA13" s="61"/>
      <c r="DPB13" s="61"/>
      <c r="DPC13" s="61"/>
      <c r="DPD13" s="61"/>
      <c r="DPE13" s="61"/>
      <c r="DPF13" s="61"/>
      <c r="DPG13" s="61"/>
      <c r="DPH13" s="61"/>
      <c r="DPI13" s="61"/>
      <c r="DPJ13" s="61"/>
      <c r="DPK13" s="61"/>
      <c r="DPL13" s="61"/>
      <c r="DPM13" s="61"/>
      <c r="DPN13" s="61"/>
      <c r="DPO13" s="61"/>
      <c r="DPP13" s="61"/>
      <c r="DPQ13" s="61"/>
      <c r="DPR13" s="61"/>
      <c r="DPS13" s="61"/>
      <c r="DPT13" s="61"/>
      <c r="DPU13" s="61"/>
      <c r="DPV13" s="61"/>
      <c r="DPW13" s="61"/>
      <c r="DPX13" s="61"/>
      <c r="DPY13" s="61"/>
      <c r="DPZ13" s="61"/>
      <c r="DQA13" s="61"/>
      <c r="DQB13" s="61"/>
      <c r="DQC13" s="61"/>
      <c r="DQD13" s="61"/>
      <c r="DQE13" s="61"/>
      <c r="DQF13" s="61"/>
      <c r="DQG13" s="61"/>
      <c r="DQH13" s="61"/>
      <c r="DQI13" s="61"/>
      <c r="DQJ13" s="61"/>
      <c r="DQK13" s="61"/>
      <c r="DQL13" s="61"/>
      <c r="DQM13" s="61"/>
      <c r="DQN13" s="61"/>
      <c r="DQO13" s="61"/>
      <c r="DQP13" s="61"/>
      <c r="DQQ13" s="61"/>
      <c r="DQR13" s="61"/>
      <c r="DQS13" s="61"/>
      <c r="DQT13" s="61"/>
      <c r="DQU13" s="61"/>
      <c r="DQV13" s="61"/>
      <c r="DQW13" s="61"/>
      <c r="DQX13" s="61"/>
      <c r="DQY13" s="61"/>
      <c r="DQZ13" s="61"/>
      <c r="DRA13" s="61"/>
      <c r="DRB13" s="61"/>
      <c r="DRC13" s="61"/>
      <c r="DRD13" s="61"/>
      <c r="DRE13" s="61"/>
      <c r="DRF13" s="61"/>
      <c r="DRG13" s="61"/>
      <c r="DRH13" s="61"/>
      <c r="DRI13" s="61"/>
      <c r="DRJ13" s="61"/>
      <c r="DRK13" s="61"/>
      <c r="DRL13" s="61"/>
      <c r="DRM13" s="61"/>
      <c r="DRN13" s="61"/>
      <c r="DRO13" s="61"/>
      <c r="DRP13" s="61"/>
      <c r="DRQ13" s="61"/>
      <c r="DRR13" s="61"/>
      <c r="DRS13" s="61"/>
      <c r="DRT13" s="61"/>
      <c r="DRU13" s="61"/>
      <c r="DRV13" s="61"/>
      <c r="DRW13" s="61"/>
      <c r="DRX13" s="61"/>
      <c r="DRY13" s="61"/>
      <c r="DRZ13" s="61"/>
      <c r="DSA13" s="61"/>
      <c r="DSB13" s="61"/>
      <c r="DSC13" s="61"/>
      <c r="DSD13" s="61"/>
      <c r="DSE13" s="61"/>
      <c r="DSF13" s="61"/>
      <c r="DSG13" s="61"/>
      <c r="DSH13" s="61"/>
      <c r="DSI13" s="61"/>
      <c r="DSJ13" s="61"/>
      <c r="DSK13" s="61"/>
      <c r="DSL13" s="61"/>
      <c r="DSM13" s="61"/>
      <c r="DSN13" s="61"/>
      <c r="DSO13" s="61"/>
      <c r="DSP13" s="61"/>
      <c r="DSQ13" s="61"/>
      <c r="DSR13" s="61"/>
      <c r="DSS13" s="61"/>
      <c r="DST13" s="61"/>
      <c r="DSU13" s="61"/>
      <c r="DSV13" s="61"/>
      <c r="DSW13" s="61"/>
      <c r="DSX13" s="61"/>
      <c r="DSY13" s="61"/>
      <c r="DSZ13" s="61"/>
      <c r="DTA13" s="61"/>
      <c r="DTB13" s="61"/>
      <c r="DTC13" s="61"/>
      <c r="DTD13" s="61"/>
      <c r="DTE13" s="61"/>
      <c r="DTF13" s="61"/>
      <c r="DTG13" s="61"/>
      <c r="DTH13" s="61"/>
      <c r="DTI13" s="61"/>
      <c r="DTJ13" s="61"/>
      <c r="DTK13" s="61"/>
      <c r="DTL13" s="61"/>
      <c r="DTM13" s="61"/>
      <c r="DTN13" s="61"/>
      <c r="DTO13" s="61"/>
      <c r="DTP13" s="61"/>
      <c r="DTQ13" s="61"/>
      <c r="DTR13" s="61"/>
      <c r="DTS13" s="61"/>
      <c r="DTT13" s="61"/>
      <c r="DTU13" s="61"/>
      <c r="DTV13" s="61"/>
      <c r="DTW13" s="61"/>
      <c r="DTX13" s="61"/>
      <c r="DTY13" s="61"/>
      <c r="DTZ13" s="61"/>
      <c r="DUA13" s="61"/>
      <c r="DUB13" s="61"/>
      <c r="DUC13" s="61"/>
      <c r="DUD13" s="61"/>
      <c r="DUE13" s="61"/>
      <c r="DUF13" s="61"/>
      <c r="DUG13" s="61"/>
      <c r="DUH13" s="61"/>
      <c r="DUI13" s="61"/>
      <c r="DUJ13" s="61"/>
      <c r="DUK13" s="61"/>
      <c r="DUL13" s="61"/>
      <c r="DUM13" s="61"/>
      <c r="DUN13" s="61"/>
      <c r="DUO13" s="61"/>
      <c r="DUP13" s="61"/>
      <c r="DUQ13" s="61"/>
      <c r="DUR13" s="61"/>
      <c r="DUS13" s="61"/>
      <c r="DUT13" s="61"/>
      <c r="DUU13" s="61"/>
      <c r="DUV13" s="61"/>
      <c r="DUW13" s="61"/>
      <c r="DUX13" s="61"/>
      <c r="DUY13" s="61"/>
      <c r="DUZ13" s="61"/>
      <c r="DVA13" s="61"/>
      <c r="DVB13" s="61"/>
      <c r="DVC13" s="61"/>
      <c r="DVD13" s="61"/>
      <c r="DVE13" s="61"/>
      <c r="DVF13" s="61"/>
      <c r="DVG13" s="61"/>
      <c r="DVH13" s="61"/>
      <c r="DVI13" s="61"/>
      <c r="DVJ13" s="61"/>
      <c r="DVK13" s="61"/>
      <c r="DVL13" s="61"/>
      <c r="DVM13" s="61"/>
      <c r="DVN13" s="61"/>
      <c r="DVO13" s="61"/>
      <c r="DVP13" s="61"/>
      <c r="DVQ13" s="61"/>
      <c r="DVR13" s="61"/>
      <c r="DVS13" s="61"/>
      <c r="DVT13" s="61"/>
      <c r="DVU13" s="61"/>
      <c r="DVV13" s="61"/>
      <c r="DVW13" s="61"/>
      <c r="DVX13" s="61"/>
      <c r="DVY13" s="61"/>
      <c r="DVZ13" s="61"/>
      <c r="DWA13" s="61"/>
      <c r="DWB13" s="61"/>
      <c r="DWC13" s="61"/>
      <c r="DWD13" s="61"/>
      <c r="DWE13" s="61"/>
      <c r="DWF13" s="61"/>
      <c r="DWG13" s="61"/>
      <c r="DWH13" s="61"/>
      <c r="DWI13" s="61"/>
      <c r="DWJ13" s="61"/>
      <c r="DWK13" s="61"/>
      <c r="DWL13" s="61"/>
      <c r="DWM13" s="61"/>
      <c r="DWN13" s="61"/>
      <c r="DWO13" s="61"/>
      <c r="DWP13" s="61"/>
      <c r="DWQ13" s="61"/>
      <c r="DWR13" s="61"/>
      <c r="DWS13" s="61"/>
      <c r="DWT13" s="61"/>
      <c r="DWU13" s="61"/>
      <c r="DWV13" s="61"/>
      <c r="DWW13" s="61"/>
      <c r="DWX13" s="61"/>
      <c r="DWY13" s="61"/>
      <c r="DWZ13" s="61"/>
      <c r="DXA13" s="61"/>
      <c r="DXB13" s="61"/>
      <c r="DXC13" s="61"/>
      <c r="DXD13" s="61"/>
      <c r="DXE13" s="61"/>
      <c r="DXF13" s="61"/>
      <c r="DXG13" s="61"/>
      <c r="DXH13" s="61"/>
      <c r="DXI13" s="61"/>
      <c r="DXJ13" s="61"/>
      <c r="DXK13" s="61"/>
      <c r="DXL13" s="61"/>
      <c r="DXM13" s="61"/>
      <c r="DXN13" s="61"/>
      <c r="DXO13" s="61"/>
      <c r="DXP13" s="61"/>
      <c r="DXQ13" s="61"/>
      <c r="DXR13" s="61"/>
      <c r="DXS13" s="61"/>
      <c r="DXT13" s="61"/>
      <c r="DXU13" s="61"/>
      <c r="DXV13" s="61"/>
      <c r="DXW13" s="61"/>
      <c r="DXX13" s="61"/>
      <c r="DXY13" s="61"/>
      <c r="DXZ13" s="61"/>
      <c r="DYA13" s="61"/>
      <c r="DYB13" s="61"/>
      <c r="DYC13" s="61"/>
      <c r="DYD13" s="61"/>
      <c r="DYE13" s="61"/>
      <c r="DYF13" s="61"/>
      <c r="DYG13" s="61"/>
      <c r="DYH13" s="61"/>
      <c r="DYI13" s="61"/>
      <c r="DYJ13" s="61"/>
      <c r="DYK13" s="61"/>
      <c r="DYL13" s="61"/>
      <c r="DYM13" s="61"/>
      <c r="DYN13" s="61"/>
      <c r="DYO13" s="61"/>
      <c r="DYP13" s="61"/>
      <c r="DYQ13" s="61"/>
      <c r="DYR13" s="61"/>
      <c r="DYS13" s="61"/>
      <c r="DYT13" s="61"/>
      <c r="DYU13" s="61"/>
      <c r="DYV13" s="61"/>
      <c r="DYW13" s="61"/>
      <c r="DYX13" s="61"/>
      <c r="DYY13" s="61"/>
      <c r="DYZ13" s="61"/>
      <c r="DZA13" s="61"/>
      <c r="DZB13" s="61"/>
      <c r="DZC13" s="61"/>
      <c r="DZD13" s="61"/>
      <c r="DZE13" s="61"/>
      <c r="DZF13" s="61"/>
      <c r="DZG13" s="61"/>
      <c r="DZH13" s="61"/>
      <c r="DZI13" s="61"/>
      <c r="DZJ13" s="61"/>
      <c r="DZK13" s="61"/>
      <c r="DZL13" s="61"/>
      <c r="DZM13" s="61"/>
      <c r="DZN13" s="61"/>
      <c r="DZO13" s="61"/>
      <c r="DZP13" s="61"/>
      <c r="DZQ13" s="61"/>
      <c r="DZR13" s="61"/>
      <c r="DZS13" s="61"/>
      <c r="DZT13" s="61"/>
      <c r="DZU13" s="61"/>
      <c r="DZV13" s="61"/>
      <c r="DZW13" s="61"/>
      <c r="DZX13" s="61"/>
      <c r="DZY13" s="61"/>
      <c r="DZZ13" s="61"/>
      <c r="EAA13" s="61"/>
      <c r="EAB13" s="61"/>
      <c r="EAC13" s="61"/>
      <c r="EAD13" s="61"/>
      <c r="EAE13" s="61"/>
      <c r="EAF13" s="61"/>
      <c r="EAG13" s="61"/>
      <c r="EAH13" s="61"/>
      <c r="EAI13" s="61"/>
      <c r="EAJ13" s="61"/>
      <c r="EAK13" s="61"/>
      <c r="EAL13" s="61"/>
      <c r="EAM13" s="61"/>
      <c r="EAN13" s="61"/>
      <c r="EAO13" s="61"/>
      <c r="EAP13" s="61"/>
      <c r="EAQ13" s="61"/>
      <c r="EAR13" s="61"/>
      <c r="EAS13" s="61"/>
      <c r="EAT13" s="61"/>
      <c r="EAU13" s="61"/>
      <c r="EAV13" s="61"/>
      <c r="EAW13" s="61"/>
      <c r="EAX13" s="61"/>
      <c r="EAY13" s="61"/>
      <c r="EAZ13" s="61"/>
      <c r="EBA13" s="61"/>
      <c r="EBB13" s="61"/>
      <c r="EBC13" s="61"/>
      <c r="EBD13" s="61"/>
      <c r="EBE13" s="61"/>
      <c r="EBF13" s="61"/>
      <c r="EBG13" s="61"/>
      <c r="EBH13" s="61"/>
      <c r="EBI13" s="61"/>
      <c r="EBJ13" s="61"/>
      <c r="EBK13" s="61"/>
      <c r="EBL13" s="61"/>
      <c r="EBM13" s="61"/>
      <c r="EBN13" s="61"/>
      <c r="EBO13" s="61"/>
      <c r="EBP13" s="61"/>
      <c r="EBQ13" s="61"/>
      <c r="EBR13" s="61"/>
      <c r="EBS13" s="61"/>
      <c r="EBT13" s="61"/>
      <c r="EBU13" s="61"/>
      <c r="EBV13" s="61"/>
      <c r="EBW13" s="61"/>
      <c r="EBX13" s="61"/>
      <c r="EBY13" s="61"/>
      <c r="EBZ13" s="61"/>
      <c r="ECA13" s="61"/>
      <c r="ECB13" s="61"/>
      <c r="ECC13" s="61"/>
      <c r="ECD13" s="61"/>
      <c r="ECE13" s="61"/>
      <c r="ECF13" s="61"/>
      <c r="ECG13" s="61"/>
      <c r="ECH13" s="61"/>
      <c r="ECI13" s="61"/>
      <c r="ECJ13" s="61"/>
      <c r="ECK13" s="61"/>
      <c r="ECL13" s="61"/>
      <c r="ECM13" s="61"/>
      <c r="ECN13" s="61"/>
      <c r="ECO13" s="61"/>
      <c r="ECP13" s="61"/>
      <c r="ECQ13" s="61"/>
      <c r="ECR13" s="61"/>
      <c r="ECS13" s="61"/>
      <c r="ECT13" s="61"/>
      <c r="ECU13" s="61"/>
      <c r="ECV13" s="61"/>
      <c r="ECW13" s="61"/>
      <c r="ECX13" s="61"/>
      <c r="ECY13" s="61"/>
      <c r="ECZ13" s="61"/>
      <c r="EDA13" s="61"/>
      <c r="EDB13" s="61"/>
      <c r="EDC13" s="61"/>
      <c r="EDD13" s="61"/>
      <c r="EDE13" s="61"/>
      <c r="EDF13" s="61"/>
      <c r="EDG13" s="61"/>
      <c r="EDH13" s="61"/>
      <c r="EDI13" s="61"/>
      <c r="EDJ13" s="61"/>
      <c r="EDK13" s="61"/>
      <c r="EDL13" s="61"/>
      <c r="EDM13" s="61"/>
      <c r="EDN13" s="61"/>
      <c r="EDO13" s="61"/>
      <c r="EDP13" s="61"/>
      <c r="EDQ13" s="61"/>
      <c r="EDR13" s="61"/>
      <c r="EDS13" s="61"/>
      <c r="EDT13" s="61"/>
      <c r="EDU13" s="61"/>
      <c r="EDV13" s="61"/>
      <c r="EDW13" s="61"/>
      <c r="EDX13" s="61"/>
      <c r="EDY13" s="61"/>
      <c r="EDZ13" s="61"/>
      <c r="EEA13" s="61"/>
      <c r="EEB13" s="61"/>
      <c r="EEC13" s="61"/>
      <c r="EED13" s="61"/>
      <c r="EEE13" s="61"/>
      <c r="EEF13" s="61"/>
      <c r="EEG13" s="61"/>
      <c r="EEH13" s="61"/>
      <c r="EEI13" s="61"/>
      <c r="EEJ13" s="61"/>
      <c r="EEK13" s="61"/>
      <c r="EEL13" s="61"/>
      <c r="EEM13" s="61"/>
      <c r="EEN13" s="61"/>
      <c r="EEO13" s="61"/>
      <c r="EEP13" s="61"/>
      <c r="EEQ13" s="61"/>
      <c r="EER13" s="61"/>
      <c r="EES13" s="61"/>
      <c r="EET13" s="61"/>
      <c r="EEU13" s="61"/>
      <c r="EEV13" s="61"/>
      <c r="EEW13" s="61"/>
      <c r="EEX13" s="61"/>
      <c r="EEY13" s="61"/>
      <c r="EEZ13" s="61"/>
      <c r="EFA13" s="61"/>
      <c r="EFB13" s="61"/>
      <c r="EFC13" s="61"/>
      <c r="EFD13" s="61"/>
      <c r="EFE13" s="61"/>
      <c r="EFF13" s="61"/>
      <c r="EFG13" s="61"/>
      <c r="EFH13" s="61"/>
      <c r="EFI13" s="61"/>
      <c r="EFJ13" s="61"/>
      <c r="EFK13" s="61"/>
      <c r="EFL13" s="61"/>
      <c r="EFM13" s="61"/>
      <c r="EFN13" s="61"/>
      <c r="EFO13" s="61"/>
      <c r="EFP13" s="61"/>
      <c r="EFQ13" s="61"/>
      <c r="EFR13" s="61"/>
      <c r="EFS13" s="61"/>
      <c r="EFT13" s="61"/>
      <c r="EFU13" s="61"/>
      <c r="EFV13" s="61"/>
      <c r="EFW13" s="61"/>
      <c r="EFX13" s="61"/>
      <c r="EFY13" s="61"/>
      <c r="EFZ13" s="61"/>
      <c r="EGA13" s="61"/>
      <c r="EGB13" s="61"/>
      <c r="EGC13" s="61"/>
      <c r="EGD13" s="61"/>
      <c r="EGE13" s="61"/>
      <c r="EGF13" s="61"/>
      <c r="EGG13" s="61"/>
      <c r="EGH13" s="61"/>
      <c r="EGI13" s="61"/>
      <c r="EGJ13" s="61"/>
      <c r="EGK13" s="61"/>
      <c r="EGL13" s="61"/>
      <c r="EGM13" s="61"/>
      <c r="EGN13" s="61"/>
      <c r="EGO13" s="61"/>
      <c r="EGP13" s="61"/>
      <c r="EGQ13" s="61"/>
      <c r="EGR13" s="61"/>
      <c r="EGS13" s="61"/>
      <c r="EGT13" s="61"/>
      <c r="EGU13" s="61"/>
      <c r="EGV13" s="61"/>
      <c r="EGW13" s="61"/>
      <c r="EGX13" s="61"/>
      <c r="EGY13" s="61"/>
      <c r="EGZ13" s="61"/>
      <c r="EHA13" s="61"/>
      <c r="EHB13" s="61"/>
      <c r="EHC13" s="61"/>
      <c r="EHD13" s="61"/>
      <c r="EHE13" s="61"/>
      <c r="EHF13" s="61"/>
      <c r="EHG13" s="61"/>
      <c r="EHH13" s="61"/>
      <c r="EHI13" s="61"/>
      <c r="EHJ13" s="61"/>
      <c r="EHK13" s="61"/>
      <c r="EHL13" s="61"/>
      <c r="EHM13" s="61"/>
      <c r="EHN13" s="61"/>
      <c r="EHO13" s="61"/>
      <c r="EHP13" s="61"/>
      <c r="EHQ13" s="61"/>
      <c r="EHR13" s="61"/>
      <c r="EHS13" s="61"/>
      <c r="EHT13" s="61"/>
      <c r="EHU13" s="61"/>
      <c r="EHV13" s="61"/>
      <c r="EHW13" s="61"/>
      <c r="EHX13" s="61"/>
      <c r="EHY13" s="61"/>
      <c r="EHZ13" s="61"/>
      <c r="EIA13" s="61"/>
      <c r="EIB13" s="61"/>
      <c r="EIC13" s="61"/>
      <c r="EID13" s="61"/>
      <c r="EIE13" s="61"/>
      <c r="EIF13" s="61"/>
      <c r="EIG13" s="61"/>
      <c r="EIH13" s="61"/>
      <c r="EII13" s="61"/>
      <c r="EIJ13" s="61"/>
      <c r="EIK13" s="61"/>
      <c r="EIL13" s="61"/>
      <c r="EIM13" s="61"/>
      <c r="EIN13" s="61"/>
      <c r="EIO13" s="61"/>
      <c r="EIP13" s="61"/>
      <c r="EIQ13" s="61"/>
      <c r="EIR13" s="61"/>
      <c r="EIS13" s="61"/>
      <c r="EIT13" s="61"/>
      <c r="EIU13" s="61"/>
      <c r="EIV13" s="61"/>
      <c r="EIW13" s="61"/>
      <c r="EIX13" s="61"/>
      <c r="EIY13" s="61"/>
      <c r="EIZ13" s="61"/>
      <c r="EJA13" s="61"/>
      <c r="EJB13" s="61"/>
      <c r="EJC13" s="61"/>
      <c r="EJD13" s="61"/>
      <c r="EJE13" s="61"/>
      <c r="EJF13" s="61"/>
      <c r="EJG13" s="61"/>
      <c r="EJH13" s="61"/>
      <c r="EJI13" s="61"/>
      <c r="EJJ13" s="61"/>
      <c r="EJK13" s="61"/>
      <c r="EJL13" s="61"/>
      <c r="EJM13" s="61"/>
      <c r="EJN13" s="61"/>
      <c r="EJO13" s="61"/>
      <c r="EJP13" s="61"/>
      <c r="EJQ13" s="61"/>
      <c r="EJR13" s="61"/>
      <c r="EJS13" s="61"/>
      <c r="EJT13" s="61"/>
      <c r="EJU13" s="61"/>
      <c r="EJV13" s="61"/>
      <c r="EJW13" s="61"/>
      <c r="EJX13" s="61"/>
      <c r="EJY13" s="61"/>
      <c r="EJZ13" s="61"/>
      <c r="EKA13" s="61"/>
      <c r="EKB13" s="61"/>
      <c r="EKC13" s="61"/>
      <c r="EKD13" s="61"/>
      <c r="EKE13" s="61"/>
      <c r="EKF13" s="61"/>
      <c r="EKG13" s="61"/>
      <c r="EKH13" s="61"/>
      <c r="EKI13" s="61"/>
      <c r="EKJ13" s="61"/>
      <c r="EKK13" s="61"/>
      <c r="EKL13" s="61"/>
      <c r="EKM13" s="61"/>
      <c r="EKN13" s="61"/>
      <c r="EKO13" s="61"/>
      <c r="EKP13" s="61"/>
      <c r="EKQ13" s="61"/>
      <c r="EKR13" s="61"/>
      <c r="EKS13" s="61"/>
      <c r="EKT13" s="61"/>
      <c r="EKU13" s="61"/>
      <c r="EKV13" s="61"/>
      <c r="EKW13" s="61"/>
      <c r="EKX13" s="61"/>
      <c r="EKY13" s="61"/>
      <c r="EKZ13" s="61"/>
      <c r="ELA13" s="61"/>
      <c r="ELB13" s="61"/>
      <c r="ELC13" s="61"/>
      <c r="ELD13" s="61"/>
      <c r="ELE13" s="61"/>
      <c r="ELF13" s="61"/>
      <c r="ELG13" s="61"/>
      <c r="ELH13" s="61"/>
      <c r="ELI13" s="61"/>
      <c r="ELJ13" s="61"/>
      <c r="ELK13" s="61"/>
      <c r="ELL13" s="61"/>
      <c r="ELM13" s="61"/>
      <c r="ELN13" s="61"/>
      <c r="ELO13" s="61"/>
      <c r="ELP13" s="61"/>
      <c r="ELQ13" s="61"/>
      <c r="ELR13" s="61"/>
      <c r="ELS13" s="61"/>
      <c r="ELT13" s="61"/>
      <c r="ELU13" s="61"/>
      <c r="ELV13" s="61"/>
      <c r="ELW13" s="61"/>
      <c r="ELX13" s="61"/>
      <c r="ELY13" s="61"/>
      <c r="ELZ13" s="61"/>
      <c r="EMA13" s="61"/>
      <c r="EMB13" s="61"/>
      <c r="EMC13" s="61"/>
      <c r="EMD13" s="61"/>
      <c r="EME13" s="61"/>
      <c r="EMF13" s="61"/>
      <c r="EMG13" s="61"/>
      <c r="EMH13" s="61"/>
      <c r="EMI13" s="61"/>
      <c r="EMJ13" s="61"/>
      <c r="EMK13" s="61"/>
      <c r="EML13" s="61"/>
      <c r="EMM13" s="61"/>
      <c r="EMN13" s="61"/>
      <c r="EMO13" s="61"/>
      <c r="EMP13" s="61"/>
      <c r="EMQ13" s="61"/>
      <c r="EMR13" s="61"/>
      <c r="EMS13" s="61"/>
      <c r="EMT13" s="61"/>
      <c r="EMU13" s="61"/>
      <c r="EMV13" s="61"/>
      <c r="EMW13" s="61"/>
      <c r="EMX13" s="61"/>
      <c r="EMY13" s="61"/>
      <c r="EMZ13" s="61"/>
      <c r="ENA13" s="61"/>
      <c r="ENB13" s="61"/>
      <c r="ENC13" s="61"/>
      <c r="END13" s="61"/>
      <c r="ENE13" s="61"/>
      <c r="ENF13" s="61"/>
      <c r="ENG13" s="61"/>
      <c r="ENH13" s="61"/>
      <c r="ENI13" s="61"/>
      <c r="ENJ13" s="61"/>
      <c r="ENK13" s="61"/>
      <c r="ENL13" s="61"/>
      <c r="ENM13" s="61"/>
      <c r="ENN13" s="61"/>
      <c r="ENO13" s="61"/>
      <c r="ENP13" s="61"/>
      <c r="ENQ13" s="61"/>
      <c r="ENR13" s="61"/>
      <c r="ENS13" s="61"/>
      <c r="ENT13" s="61"/>
      <c r="ENU13" s="61"/>
      <c r="ENV13" s="61"/>
      <c r="ENW13" s="61"/>
      <c r="ENX13" s="61"/>
      <c r="ENY13" s="61"/>
      <c r="ENZ13" s="61"/>
      <c r="EOA13" s="61"/>
      <c r="EOB13" s="61"/>
      <c r="EOC13" s="61"/>
      <c r="EOD13" s="61"/>
      <c r="EOE13" s="61"/>
      <c r="EOF13" s="61"/>
      <c r="EOG13" s="61"/>
      <c r="EOH13" s="61"/>
      <c r="EOI13" s="61"/>
      <c r="EOJ13" s="61"/>
      <c r="EOK13" s="61"/>
      <c r="EOL13" s="61"/>
      <c r="EOM13" s="61"/>
      <c r="EON13" s="61"/>
      <c r="EOO13" s="61"/>
      <c r="EOP13" s="61"/>
      <c r="EOQ13" s="61"/>
      <c r="EOR13" s="61"/>
      <c r="EOS13" s="61"/>
      <c r="EOT13" s="61"/>
      <c r="EOU13" s="61"/>
      <c r="EOV13" s="61"/>
      <c r="EOW13" s="61"/>
      <c r="EOX13" s="61"/>
      <c r="EOY13" s="61"/>
      <c r="EOZ13" s="61"/>
      <c r="EPA13" s="61"/>
      <c r="EPB13" s="61"/>
      <c r="EPC13" s="61"/>
      <c r="EPD13" s="61"/>
      <c r="EPE13" s="61"/>
      <c r="EPF13" s="61"/>
      <c r="EPG13" s="61"/>
      <c r="EPH13" s="61"/>
      <c r="EPI13" s="61"/>
      <c r="EPJ13" s="61"/>
      <c r="EPK13" s="61"/>
      <c r="EPL13" s="61"/>
      <c r="EPM13" s="61"/>
      <c r="EPN13" s="61"/>
      <c r="EPO13" s="61"/>
      <c r="EPP13" s="61"/>
      <c r="EPQ13" s="61"/>
      <c r="EPR13" s="61"/>
      <c r="EPS13" s="61"/>
      <c r="EPT13" s="61"/>
      <c r="EPU13" s="61"/>
      <c r="EPV13" s="61"/>
      <c r="EPW13" s="61"/>
      <c r="EPX13" s="61"/>
      <c r="EPY13" s="61"/>
      <c r="EPZ13" s="61"/>
      <c r="EQA13" s="61"/>
      <c r="EQB13" s="61"/>
      <c r="EQC13" s="61"/>
      <c r="EQD13" s="61"/>
      <c r="EQE13" s="61"/>
      <c r="EQF13" s="61"/>
      <c r="EQG13" s="61"/>
      <c r="EQH13" s="61"/>
      <c r="EQI13" s="61"/>
      <c r="EQJ13" s="61"/>
      <c r="EQK13" s="61"/>
      <c r="EQL13" s="61"/>
      <c r="EQM13" s="61"/>
      <c r="EQN13" s="61"/>
      <c r="EQO13" s="61"/>
      <c r="EQP13" s="61"/>
      <c r="EQQ13" s="61"/>
      <c r="EQR13" s="61"/>
      <c r="EQS13" s="61"/>
      <c r="EQT13" s="61"/>
      <c r="EQU13" s="61"/>
      <c r="EQV13" s="61"/>
      <c r="EQW13" s="61"/>
      <c r="EQX13" s="61"/>
      <c r="EQY13" s="61"/>
      <c r="EQZ13" s="61"/>
      <c r="ERA13" s="61"/>
      <c r="ERB13" s="61"/>
      <c r="ERC13" s="61"/>
      <c r="ERD13" s="61"/>
      <c r="ERE13" s="61"/>
      <c r="ERF13" s="61"/>
      <c r="ERG13" s="61"/>
      <c r="ERH13" s="61"/>
      <c r="ERI13" s="61"/>
      <c r="ERJ13" s="61"/>
      <c r="ERK13" s="61"/>
      <c r="ERL13" s="61"/>
      <c r="ERM13" s="61"/>
      <c r="ERN13" s="61"/>
      <c r="ERO13" s="61"/>
      <c r="ERP13" s="61"/>
      <c r="ERQ13" s="61"/>
      <c r="ERR13" s="61"/>
      <c r="ERS13" s="61"/>
      <c r="ERT13" s="61"/>
      <c r="ERU13" s="61"/>
      <c r="ERV13" s="61"/>
      <c r="ERW13" s="61"/>
      <c r="ERX13" s="61"/>
      <c r="ERY13" s="61"/>
      <c r="ERZ13" s="61"/>
      <c r="ESA13" s="61"/>
      <c r="ESB13" s="61"/>
      <c r="ESC13" s="61"/>
      <c r="ESD13" s="61"/>
      <c r="ESE13" s="61"/>
      <c r="ESF13" s="61"/>
      <c r="ESG13" s="61"/>
      <c r="ESH13" s="61"/>
      <c r="ESI13" s="61"/>
      <c r="ESJ13" s="61"/>
      <c r="ESK13" s="61"/>
      <c r="ESL13" s="61"/>
      <c r="ESM13" s="61"/>
      <c r="ESN13" s="61"/>
      <c r="ESO13" s="61"/>
      <c r="ESP13" s="61"/>
      <c r="ESQ13" s="61"/>
      <c r="ESR13" s="61"/>
      <c r="ESS13" s="61"/>
      <c r="EST13" s="61"/>
      <c r="ESU13" s="61"/>
      <c r="ESV13" s="61"/>
      <c r="ESW13" s="61"/>
      <c r="ESX13" s="61"/>
      <c r="ESY13" s="61"/>
      <c r="ESZ13" s="61"/>
      <c r="ETA13" s="61"/>
      <c r="ETB13" s="61"/>
      <c r="ETC13" s="61"/>
      <c r="ETD13" s="61"/>
      <c r="ETE13" s="61"/>
      <c r="ETF13" s="61"/>
      <c r="ETG13" s="61"/>
      <c r="ETH13" s="61"/>
      <c r="ETI13" s="61"/>
      <c r="ETJ13" s="61"/>
      <c r="ETK13" s="61"/>
      <c r="ETL13" s="61"/>
      <c r="ETM13" s="61"/>
      <c r="ETN13" s="61"/>
      <c r="ETO13" s="61"/>
      <c r="ETP13" s="61"/>
      <c r="ETQ13" s="61"/>
      <c r="ETR13" s="61"/>
      <c r="ETS13" s="61"/>
      <c r="ETT13" s="61"/>
      <c r="ETU13" s="61"/>
      <c r="ETV13" s="61"/>
      <c r="ETW13" s="61"/>
      <c r="ETX13" s="61"/>
      <c r="ETY13" s="61"/>
      <c r="ETZ13" s="61"/>
      <c r="EUA13" s="61"/>
      <c r="EUB13" s="61"/>
      <c r="EUC13" s="61"/>
      <c r="EUD13" s="61"/>
      <c r="EUE13" s="61"/>
      <c r="EUF13" s="61"/>
      <c r="EUG13" s="61"/>
      <c r="EUH13" s="61"/>
      <c r="EUI13" s="61"/>
      <c r="EUJ13" s="61"/>
      <c r="EUK13" s="61"/>
      <c r="EUL13" s="61"/>
      <c r="EUM13" s="61"/>
      <c r="EUN13" s="61"/>
      <c r="EUO13" s="61"/>
      <c r="EUP13" s="61"/>
      <c r="EUQ13" s="61"/>
      <c r="EUR13" s="61"/>
      <c r="EUS13" s="61"/>
      <c r="EUT13" s="61"/>
      <c r="EUU13" s="61"/>
      <c r="EUV13" s="61"/>
      <c r="EUW13" s="61"/>
      <c r="EUX13" s="61"/>
      <c r="EUY13" s="61"/>
      <c r="EUZ13" s="61"/>
      <c r="EVA13" s="61"/>
      <c r="EVB13" s="61"/>
      <c r="EVC13" s="61"/>
      <c r="EVD13" s="61"/>
      <c r="EVE13" s="61"/>
      <c r="EVF13" s="61"/>
      <c r="EVG13" s="61"/>
      <c r="EVH13" s="61"/>
      <c r="EVI13" s="61"/>
      <c r="EVJ13" s="61"/>
      <c r="EVK13" s="61"/>
      <c r="EVL13" s="61"/>
      <c r="EVM13" s="61"/>
      <c r="EVN13" s="61"/>
      <c r="EVO13" s="61"/>
      <c r="EVP13" s="61"/>
      <c r="EVQ13" s="61"/>
      <c r="EVR13" s="61"/>
      <c r="EVS13" s="61"/>
      <c r="EVT13" s="61"/>
      <c r="EVU13" s="61"/>
      <c r="EVV13" s="61"/>
      <c r="EVW13" s="61"/>
      <c r="EVX13" s="61"/>
      <c r="EVY13" s="61"/>
      <c r="EVZ13" s="61"/>
      <c r="EWA13" s="61"/>
      <c r="EWB13" s="61"/>
      <c r="EWC13" s="61"/>
      <c r="EWD13" s="61"/>
      <c r="EWE13" s="61"/>
      <c r="EWF13" s="61"/>
      <c r="EWG13" s="61"/>
      <c r="EWH13" s="61"/>
      <c r="EWI13" s="61"/>
      <c r="EWJ13" s="61"/>
      <c r="EWK13" s="61"/>
      <c r="EWL13" s="61"/>
      <c r="EWM13" s="61"/>
      <c r="EWN13" s="61"/>
      <c r="EWO13" s="61"/>
      <c r="EWP13" s="61"/>
      <c r="EWQ13" s="61"/>
      <c r="EWR13" s="61"/>
      <c r="EWS13" s="61"/>
      <c r="EWT13" s="61"/>
      <c r="EWU13" s="61"/>
      <c r="EWV13" s="61"/>
      <c r="EWW13" s="61"/>
      <c r="EWX13" s="61"/>
      <c r="EWY13" s="61"/>
      <c r="EWZ13" s="61"/>
      <c r="EXA13" s="61"/>
      <c r="EXB13" s="61"/>
      <c r="EXC13" s="61"/>
      <c r="EXD13" s="61"/>
      <c r="EXE13" s="61"/>
      <c r="EXF13" s="61"/>
      <c r="EXG13" s="61"/>
      <c r="EXH13" s="61"/>
      <c r="EXI13" s="61"/>
      <c r="EXJ13" s="61"/>
      <c r="EXK13" s="61"/>
      <c r="EXL13" s="61"/>
      <c r="EXM13" s="61"/>
      <c r="EXN13" s="61"/>
      <c r="EXO13" s="61"/>
      <c r="EXP13" s="61"/>
      <c r="EXQ13" s="61"/>
      <c r="EXR13" s="61"/>
      <c r="EXS13" s="61"/>
      <c r="EXT13" s="61"/>
      <c r="EXU13" s="61"/>
      <c r="EXV13" s="61"/>
      <c r="EXW13" s="61"/>
      <c r="EXX13" s="61"/>
      <c r="EXY13" s="61"/>
      <c r="EXZ13" s="61"/>
      <c r="EYA13" s="61"/>
      <c r="EYB13" s="61"/>
      <c r="EYC13" s="61"/>
      <c r="EYD13" s="61"/>
      <c r="EYE13" s="61"/>
      <c r="EYF13" s="61"/>
      <c r="EYG13" s="61"/>
      <c r="EYH13" s="61"/>
      <c r="EYI13" s="61"/>
      <c r="EYJ13" s="61"/>
      <c r="EYK13" s="61"/>
      <c r="EYL13" s="61"/>
      <c r="EYM13" s="61"/>
      <c r="EYN13" s="61"/>
      <c r="EYO13" s="61"/>
      <c r="EYP13" s="61"/>
      <c r="EYQ13" s="61"/>
      <c r="EYR13" s="61"/>
      <c r="EYS13" s="61"/>
      <c r="EYT13" s="61"/>
      <c r="EYU13" s="61"/>
      <c r="EYV13" s="61"/>
      <c r="EYW13" s="61"/>
      <c r="EYX13" s="61"/>
      <c r="EYY13" s="61"/>
      <c r="EYZ13" s="61"/>
      <c r="EZA13" s="61"/>
      <c r="EZB13" s="61"/>
      <c r="EZC13" s="61"/>
      <c r="EZD13" s="61"/>
      <c r="EZE13" s="61"/>
      <c r="EZF13" s="61"/>
      <c r="EZG13" s="61"/>
      <c r="EZH13" s="61"/>
      <c r="EZI13" s="61"/>
      <c r="EZJ13" s="61"/>
      <c r="EZK13" s="61"/>
      <c r="EZL13" s="61"/>
      <c r="EZM13" s="61"/>
      <c r="EZN13" s="61"/>
      <c r="EZO13" s="61"/>
      <c r="EZP13" s="61"/>
      <c r="EZQ13" s="61"/>
      <c r="EZR13" s="61"/>
      <c r="EZS13" s="61"/>
      <c r="EZT13" s="61"/>
      <c r="EZU13" s="61"/>
      <c r="EZV13" s="61"/>
      <c r="EZW13" s="61"/>
      <c r="EZX13" s="61"/>
      <c r="EZY13" s="61"/>
      <c r="EZZ13" s="61"/>
      <c r="FAA13" s="61"/>
      <c r="FAB13" s="61"/>
      <c r="FAC13" s="61"/>
      <c r="FAD13" s="61"/>
      <c r="FAE13" s="61"/>
      <c r="FAF13" s="61"/>
      <c r="FAG13" s="61"/>
      <c r="FAH13" s="61"/>
      <c r="FAI13" s="61"/>
      <c r="FAJ13" s="61"/>
      <c r="FAK13" s="61"/>
      <c r="FAL13" s="61"/>
      <c r="FAM13" s="61"/>
      <c r="FAN13" s="61"/>
      <c r="FAO13" s="61"/>
      <c r="FAP13" s="61"/>
      <c r="FAQ13" s="61"/>
      <c r="FAR13" s="61"/>
      <c r="FAS13" s="61"/>
      <c r="FAT13" s="61"/>
      <c r="FAU13" s="61"/>
      <c r="FAV13" s="61"/>
      <c r="FAW13" s="61"/>
      <c r="FAX13" s="61"/>
      <c r="FAY13" s="61"/>
      <c r="FAZ13" s="61"/>
      <c r="FBA13" s="61"/>
      <c r="FBB13" s="61"/>
      <c r="FBC13" s="61"/>
      <c r="FBD13" s="61"/>
      <c r="FBE13" s="61"/>
      <c r="FBF13" s="61"/>
      <c r="FBG13" s="61"/>
      <c r="FBH13" s="61"/>
      <c r="FBI13" s="61"/>
      <c r="FBJ13" s="61"/>
      <c r="FBK13" s="61"/>
      <c r="FBL13" s="61"/>
      <c r="FBM13" s="61"/>
      <c r="FBN13" s="61"/>
      <c r="FBO13" s="61"/>
      <c r="FBP13" s="61"/>
      <c r="FBQ13" s="61"/>
      <c r="FBR13" s="61"/>
      <c r="FBS13" s="61"/>
      <c r="FBT13" s="61"/>
      <c r="FBU13" s="61"/>
      <c r="FBV13" s="61"/>
      <c r="FBW13" s="61"/>
      <c r="FBX13" s="61"/>
      <c r="FBY13" s="61"/>
      <c r="FBZ13" s="61"/>
      <c r="FCA13" s="61"/>
      <c r="FCB13" s="61"/>
      <c r="FCC13" s="61"/>
      <c r="FCD13" s="61"/>
      <c r="FCE13" s="61"/>
      <c r="FCF13" s="61"/>
      <c r="FCG13" s="61"/>
      <c r="FCH13" s="61"/>
      <c r="FCI13" s="61"/>
      <c r="FCJ13" s="61"/>
      <c r="FCK13" s="61"/>
      <c r="FCL13" s="61"/>
      <c r="FCM13" s="61"/>
      <c r="FCN13" s="61"/>
      <c r="FCO13" s="61"/>
      <c r="FCP13" s="61"/>
      <c r="FCQ13" s="61"/>
      <c r="FCR13" s="61"/>
      <c r="FCS13" s="61"/>
      <c r="FCT13" s="61"/>
      <c r="FCU13" s="61"/>
      <c r="FCV13" s="61"/>
      <c r="FCW13" s="61"/>
      <c r="FCX13" s="61"/>
      <c r="FCY13" s="61"/>
      <c r="FCZ13" s="61"/>
      <c r="FDA13" s="61"/>
      <c r="FDB13" s="61"/>
      <c r="FDC13" s="61"/>
      <c r="FDD13" s="61"/>
      <c r="FDE13" s="61"/>
      <c r="FDF13" s="61"/>
      <c r="FDG13" s="61"/>
      <c r="FDH13" s="61"/>
      <c r="FDI13" s="61"/>
      <c r="FDJ13" s="61"/>
      <c r="FDK13" s="61"/>
      <c r="FDL13" s="61"/>
      <c r="FDM13" s="61"/>
      <c r="FDN13" s="61"/>
      <c r="FDO13" s="61"/>
      <c r="FDP13" s="61"/>
      <c r="FDQ13" s="61"/>
      <c r="FDR13" s="61"/>
      <c r="FDS13" s="61"/>
      <c r="FDT13" s="61"/>
      <c r="FDU13" s="61"/>
      <c r="FDV13" s="61"/>
      <c r="FDW13" s="61"/>
      <c r="FDX13" s="61"/>
      <c r="FDY13" s="61"/>
      <c r="FDZ13" s="61"/>
      <c r="FEA13" s="61"/>
      <c r="FEB13" s="61"/>
      <c r="FEC13" s="61"/>
      <c r="FED13" s="61"/>
      <c r="FEE13" s="61"/>
      <c r="FEF13" s="61"/>
      <c r="FEG13" s="61"/>
      <c r="FEH13" s="61"/>
      <c r="FEI13" s="61"/>
      <c r="FEJ13" s="61"/>
      <c r="FEK13" s="61"/>
      <c r="FEL13" s="61"/>
      <c r="FEM13" s="61"/>
      <c r="FEN13" s="61"/>
      <c r="FEO13" s="61"/>
      <c r="FEP13" s="61"/>
      <c r="FEQ13" s="61"/>
      <c r="FER13" s="61"/>
      <c r="FES13" s="61"/>
      <c r="FET13" s="61"/>
      <c r="FEU13" s="61"/>
      <c r="FEV13" s="61"/>
      <c r="FEW13" s="61"/>
      <c r="FEX13" s="61"/>
      <c r="FEY13" s="61"/>
      <c r="FEZ13" s="61"/>
      <c r="FFA13" s="61"/>
      <c r="FFB13" s="61"/>
      <c r="FFC13" s="61"/>
      <c r="FFD13" s="61"/>
      <c r="FFE13" s="61"/>
      <c r="FFF13" s="61"/>
      <c r="FFG13" s="61"/>
      <c r="FFH13" s="61"/>
      <c r="FFI13" s="61"/>
      <c r="FFJ13" s="61"/>
      <c r="FFK13" s="61"/>
      <c r="FFL13" s="61"/>
      <c r="FFM13" s="61"/>
      <c r="FFN13" s="61"/>
      <c r="FFO13" s="61"/>
      <c r="FFP13" s="61"/>
      <c r="FFQ13" s="61"/>
      <c r="FFR13" s="61"/>
      <c r="FFS13" s="61"/>
      <c r="FFT13" s="61"/>
      <c r="FFU13" s="61"/>
      <c r="FFV13" s="61"/>
      <c r="FFW13" s="61"/>
      <c r="FFX13" s="61"/>
      <c r="FFY13" s="61"/>
      <c r="FFZ13" s="61"/>
      <c r="FGA13" s="61"/>
      <c r="FGB13" s="61"/>
      <c r="FGC13" s="61"/>
      <c r="FGD13" s="61"/>
      <c r="FGE13" s="61"/>
      <c r="FGF13" s="61"/>
      <c r="FGG13" s="61"/>
      <c r="FGH13" s="61"/>
      <c r="FGI13" s="61"/>
      <c r="FGJ13" s="61"/>
      <c r="FGK13" s="61"/>
      <c r="FGL13" s="61"/>
      <c r="FGM13" s="61"/>
      <c r="FGN13" s="61"/>
      <c r="FGO13" s="61"/>
      <c r="FGP13" s="61"/>
      <c r="FGQ13" s="61"/>
      <c r="FGR13" s="61"/>
      <c r="FGS13" s="61"/>
      <c r="FGT13" s="61"/>
      <c r="FGU13" s="61"/>
      <c r="FGV13" s="61"/>
      <c r="FGW13" s="61"/>
      <c r="FGX13" s="61"/>
      <c r="FGY13" s="61"/>
      <c r="FGZ13" s="61"/>
      <c r="FHA13" s="61"/>
      <c r="FHB13" s="61"/>
      <c r="FHC13" s="61"/>
      <c r="FHD13" s="61"/>
      <c r="FHE13" s="61"/>
      <c r="FHF13" s="61"/>
      <c r="FHG13" s="61"/>
      <c r="FHH13" s="61"/>
      <c r="FHI13" s="61"/>
      <c r="FHJ13" s="61"/>
      <c r="FHK13" s="61"/>
      <c r="FHL13" s="61"/>
      <c r="FHM13" s="61"/>
      <c r="FHN13" s="61"/>
      <c r="FHO13" s="61"/>
      <c r="FHP13" s="61"/>
      <c r="FHQ13" s="61"/>
      <c r="FHR13" s="61"/>
      <c r="FHS13" s="61"/>
      <c r="FHT13" s="61"/>
      <c r="FHU13" s="61"/>
      <c r="FHV13" s="61"/>
      <c r="FHW13" s="61"/>
      <c r="FHX13" s="61"/>
      <c r="FHY13" s="61"/>
      <c r="FHZ13" s="61"/>
      <c r="FIA13" s="61"/>
      <c r="FIB13" s="61"/>
      <c r="FIC13" s="61"/>
      <c r="FID13" s="61"/>
      <c r="FIE13" s="61"/>
      <c r="FIF13" s="61"/>
      <c r="FIG13" s="61"/>
      <c r="FIH13" s="61"/>
      <c r="FII13" s="61"/>
      <c r="FIJ13" s="61"/>
      <c r="FIK13" s="61"/>
      <c r="FIL13" s="61"/>
      <c r="FIM13" s="61"/>
      <c r="FIN13" s="61"/>
      <c r="FIO13" s="61"/>
      <c r="FIP13" s="61"/>
      <c r="FIQ13" s="61"/>
      <c r="FIR13" s="61"/>
      <c r="FIS13" s="61"/>
      <c r="FIT13" s="61"/>
      <c r="FIU13" s="61"/>
      <c r="FIV13" s="61"/>
      <c r="FIW13" s="61"/>
      <c r="FIX13" s="61"/>
      <c r="FIY13" s="61"/>
      <c r="FIZ13" s="61"/>
      <c r="FJA13" s="61"/>
      <c r="FJB13" s="61"/>
      <c r="FJC13" s="61"/>
      <c r="FJD13" s="61"/>
      <c r="FJE13" s="61"/>
      <c r="FJF13" s="61"/>
      <c r="FJG13" s="61"/>
      <c r="FJH13" s="61"/>
      <c r="FJI13" s="61"/>
      <c r="FJJ13" s="61"/>
      <c r="FJK13" s="61"/>
      <c r="FJL13" s="61"/>
      <c r="FJM13" s="61"/>
      <c r="FJN13" s="61"/>
      <c r="FJO13" s="61"/>
      <c r="FJP13" s="61"/>
      <c r="FJQ13" s="61"/>
      <c r="FJR13" s="61"/>
      <c r="FJS13" s="61"/>
      <c r="FJT13" s="61"/>
      <c r="FJU13" s="61"/>
      <c r="FJV13" s="61"/>
      <c r="FJW13" s="61"/>
      <c r="FJX13" s="61"/>
      <c r="FJY13" s="61"/>
      <c r="FJZ13" s="61"/>
      <c r="FKA13" s="61"/>
      <c r="FKB13" s="61"/>
      <c r="FKC13" s="61"/>
      <c r="FKD13" s="61"/>
      <c r="FKE13" s="61"/>
      <c r="FKF13" s="61"/>
      <c r="FKG13" s="61"/>
      <c r="FKH13" s="61"/>
      <c r="FKI13" s="61"/>
      <c r="FKJ13" s="61"/>
      <c r="FKK13" s="61"/>
      <c r="FKL13" s="61"/>
      <c r="FKM13" s="61"/>
      <c r="FKN13" s="61"/>
      <c r="FKO13" s="61"/>
      <c r="FKP13" s="61"/>
      <c r="FKQ13" s="61"/>
      <c r="FKR13" s="61"/>
      <c r="FKS13" s="61"/>
      <c r="FKT13" s="61"/>
      <c r="FKU13" s="61"/>
      <c r="FKV13" s="61"/>
      <c r="FKW13" s="61"/>
      <c r="FKX13" s="61"/>
      <c r="FKY13" s="61"/>
      <c r="FKZ13" s="61"/>
      <c r="FLA13" s="61"/>
      <c r="FLB13" s="61"/>
      <c r="FLC13" s="61"/>
      <c r="FLD13" s="61"/>
      <c r="FLE13" s="61"/>
      <c r="FLF13" s="61"/>
      <c r="FLG13" s="61"/>
      <c r="FLH13" s="61"/>
      <c r="FLI13" s="61"/>
      <c r="FLJ13" s="61"/>
      <c r="FLK13" s="61"/>
      <c r="FLL13" s="61"/>
      <c r="FLM13" s="61"/>
      <c r="FLN13" s="61"/>
      <c r="FLO13" s="61"/>
      <c r="FLP13" s="61"/>
      <c r="FLQ13" s="61"/>
      <c r="FLR13" s="61"/>
      <c r="FLS13" s="61"/>
      <c r="FLT13" s="61"/>
      <c r="FLU13" s="61"/>
      <c r="FLV13" s="61"/>
      <c r="FLW13" s="61"/>
      <c r="FLX13" s="61"/>
      <c r="FLY13" s="61"/>
      <c r="FLZ13" s="61"/>
      <c r="FMA13" s="61"/>
      <c r="FMB13" s="61"/>
      <c r="FMC13" s="61"/>
      <c r="FMD13" s="61"/>
      <c r="FME13" s="61"/>
      <c r="FMF13" s="61"/>
      <c r="FMG13" s="61"/>
      <c r="FMH13" s="61"/>
      <c r="FMI13" s="61"/>
      <c r="FMJ13" s="61"/>
      <c r="FMK13" s="61"/>
      <c r="FML13" s="61"/>
      <c r="FMM13" s="61"/>
      <c r="FMN13" s="61"/>
      <c r="FMO13" s="61"/>
      <c r="FMP13" s="61"/>
      <c r="FMQ13" s="61"/>
      <c r="FMR13" s="61"/>
      <c r="FMS13" s="61"/>
      <c r="FMT13" s="61"/>
      <c r="FMU13" s="61"/>
      <c r="FMV13" s="61"/>
      <c r="FMW13" s="61"/>
      <c r="FMX13" s="61"/>
      <c r="FMY13" s="61"/>
      <c r="FMZ13" s="61"/>
      <c r="FNA13" s="61"/>
      <c r="FNB13" s="61"/>
      <c r="FNC13" s="61"/>
      <c r="FND13" s="61"/>
      <c r="FNE13" s="61"/>
      <c r="FNF13" s="61"/>
      <c r="FNG13" s="61"/>
      <c r="FNH13" s="61"/>
      <c r="FNI13" s="61"/>
      <c r="FNJ13" s="61"/>
      <c r="FNK13" s="61"/>
      <c r="FNL13" s="61"/>
      <c r="FNM13" s="61"/>
      <c r="FNN13" s="61"/>
      <c r="FNO13" s="61"/>
      <c r="FNP13" s="61"/>
      <c r="FNQ13" s="61"/>
      <c r="FNR13" s="61"/>
      <c r="FNS13" s="61"/>
      <c r="FNT13" s="61"/>
      <c r="FNU13" s="61"/>
      <c r="FNV13" s="61"/>
      <c r="FNW13" s="61"/>
      <c r="FNX13" s="61"/>
      <c r="FNY13" s="61"/>
      <c r="FNZ13" s="61"/>
      <c r="FOA13" s="61"/>
      <c r="FOB13" s="61"/>
      <c r="FOC13" s="61"/>
      <c r="FOD13" s="61"/>
      <c r="FOE13" s="61"/>
      <c r="FOF13" s="61"/>
      <c r="FOG13" s="61"/>
      <c r="FOH13" s="61"/>
      <c r="FOI13" s="61"/>
      <c r="FOJ13" s="61"/>
      <c r="FOK13" s="61"/>
      <c r="FOL13" s="61"/>
      <c r="FOM13" s="61"/>
      <c r="FON13" s="61"/>
      <c r="FOO13" s="61"/>
      <c r="FOP13" s="61"/>
      <c r="FOQ13" s="61"/>
      <c r="FOR13" s="61"/>
      <c r="FOS13" s="61"/>
      <c r="FOT13" s="61"/>
      <c r="FOU13" s="61"/>
      <c r="FOV13" s="61"/>
      <c r="FOW13" s="61"/>
      <c r="FOX13" s="61"/>
      <c r="FOY13" s="61"/>
      <c r="FOZ13" s="61"/>
      <c r="FPA13" s="61"/>
      <c r="FPB13" s="61"/>
      <c r="FPC13" s="61"/>
      <c r="FPD13" s="61"/>
      <c r="FPE13" s="61"/>
      <c r="FPF13" s="61"/>
      <c r="FPG13" s="61"/>
      <c r="FPH13" s="61"/>
      <c r="FPI13" s="61"/>
      <c r="FPJ13" s="61"/>
      <c r="FPK13" s="61"/>
      <c r="FPL13" s="61"/>
      <c r="FPM13" s="61"/>
      <c r="FPN13" s="61"/>
      <c r="FPO13" s="61"/>
      <c r="FPP13" s="61"/>
      <c r="FPQ13" s="61"/>
      <c r="FPR13" s="61"/>
      <c r="FPS13" s="61"/>
      <c r="FPT13" s="61"/>
      <c r="FPU13" s="61"/>
      <c r="FPV13" s="61"/>
      <c r="FPW13" s="61"/>
      <c r="FPX13" s="61"/>
      <c r="FPY13" s="61"/>
      <c r="FPZ13" s="61"/>
      <c r="FQA13" s="61"/>
      <c r="FQB13" s="61"/>
      <c r="FQC13" s="61"/>
      <c r="FQD13" s="61"/>
      <c r="FQE13" s="61"/>
      <c r="FQF13" s="61"/>
      <c r="FQG13" s="61"/>
      <c r="FQH13" s="61"/>
      <c r="FQI13" s="61"/>
      <c r="FQJ13" s="61"/>
      <c r="FQK13" s="61"/>
      <c r="FQL13" s="61"/>
      <c r="FQM13" s="61"/>
      <c r="FQN13" s="61"/>
      <c r="FQO13" s="61"/>
      <c r="FQP13" s="61"/>
      <c r="FQQ13" s="61"/>
      <c r="FQR13" s="61"/>
      <c r="FQS13" s="61"/>
      <c r="FQT13" s="61"/>
      <c r="FQU13" s="61"/>
      <c r="FQV13" s="61"/>
      <c r="FQW13" s="61"/>
      <c r="FQX13" s="61"/>
      <c r="FQY13" s="61"/>
      <c r="FQZ13" s="61"/>
      <c r="FRA13" s="61"/>
      <c r="FRB13" s="61"/>
      <c r="FRC13" s="61"/>
      <c r="FRD13" s="61"/>
      <c r="FRE13" s="61"/>
      <c r="FRF13" s="61"/>
      <c r="FRG13" s="61"/>
      <c r="FRH13" s="61"/>
      <c r="FRI13" s="61"/>
      <c r="FRJ13" s="61"/>
      <c r="FRK13" s="61"/>
      <c r="FRL13" s="61"/>
      <c r="FRM13" s="61"/>
      <c r="FRN13" s="61"/>
      <c r="FRO13" s="61"/>
      <c r="FRP13" s="61"/>
      <c r="FRQ13" s="61"/>
      <c r="FRR13" s="61"/>
      <c r="FRS13" s="61"/>
      <c r="FRT13" s="61"/>
      <c r="FRU13" s="61"/>
      <c r="FRV13" s="61"/>
      <c r="FRW13" s="61"/>
      <c r="FRX13" s="61"/>
      <c r="FRY13" s="61"/>
      <c r="FRZ13" s="61"/>
      <c r="FSA13" s="61"/>
      <c r="FSB13" s="61"/>
      <c r="FSC13" s="61"/>
      <c r="FSD13" s="61"/>
      <c r="FSE13" s="61"/>
      <c r="FSF13" s="61"/>
      <c r="FSG13" s="61"/>
      <c r="FSH13" s="61"/>
      <c r="FSI13" s="61"/>
      <c r="FSJ13" s="61"/>
      <c r="FSK13" s="61"/>
      <c r="FSL13" s="61"/>
      <c r="FSM13" s="61"/>
      <c r="FSN13" s="61"/>
      <c r="FSO13" s="61"/>
      <c r="FSP13" s="61"/>
      <c r="FSQ13" s="61"/>
      <c r="FSR13" s="61"/>
      <c r="FSS13" s="61"/>
      <c r="FST13" s="61"/>
      <c r="FSU13" s="61"/>
      <c r="FSV13" s="61"/>
      <c r="FSW13" s="61"/>
      <c r="FSX13" s="61"/>
      <c r="FSY13" s="61"/>
      <c r="FSZ13" s="61"/>
      <c r="FTA13" s="61"/>
      <c r="FTB13" s="61"/>
      <c r="FTC13" s="61"/>
      <c r="FTD13" s="61"/>
      <c r="FTE13" s="61"/>
      <c r="FTF13" s="61"/>
      <c r="FTG13" s="61"/>
      <c r="FTH13" s="61"/>
      <c r="FTI13" s="61"/>
      <c r="FTJ13" s="61"/>
      <c r="FTK13" s="61"/>
      <c r="FTL13" s="61"/>
      <c r="FTM13" s="61"/>
      <c r="FTN13" s="61"/>
      <c r="FTO13" s="61"/>
      <c r="FTP13" s="61"/>
      <c r="FTQ13" s="61"/>
      <c r="FTR13" s="61"/>
      <c r="FTS13" s="61"/>
      <c r="FTT13" s="61"/>
      <c r="FTU13" s="61"/>
      <c r="FTV13" s="61"/>
      <c r="FTW13" s="61"/>
      <c r="FTX13" s="61"/>
      <c r="FTY13" s="61"/>
      <c r="FTZ13" s="61"/>
      <c r="FUA13" s="61"/>
      <c r="FUB13" s="61"/>
      <c r="FUC13" s="61"/>
      <c r="FUD13" s="61"/>
      <c r="FUE13" s="61"/>
      <c r="FUF13" s="61"/>
      <c r="FUG13" s="61"/>
      <c r="FUH13" s="61"/>
      <c r="FUI13" s="61"/>
      <c r="FUJ13" s="61"/>
      <c r="FUK13" s="61"/>
      <c r="FUL13" s="61"/>
      <c r="FUM13" s="61"/>
      <c r="FUN13" s="61"/>
      <c r="FUO13" s="61"/>
      <c r="FUP13" s="61"/>
      <c r="FUQ13" s="61"/>
      <c r="FUR13" s="61"/>
      <c r="FUS13" s="61"/>
      <c r="FUT13" s="61"/>
      <c r="FUU13" s="61"/>
      <c r="FUV13" s="61"/>
      <c r="FUW13" s="61"/>
      <c r="FUX13" s="61"/>
      <c r="FUY13" s="61"/>
      <c r="FUZ13" s="61"/>
      <c r="FVA13" s="61"/>
      <c r="FVB13" s="61"/>
      <c r="FVC13" s="61"/>
      <c r="FVD13" s="61"/>
      <c r="FVE13" s="61"/>
      <c r="FVF13" s="61"/>
      <c r="FVG13" s="61"/>
      <c r="FVH13" s="61"/>
      <c r="FVI13" s="61"/>
      <c r="FVJ13" s="61"/>
      <c r="FVK13" s="61"/>
      <c r="FVL13" s="61"/>
      <c r="FVM13" s="61"/>
      <c r="FVN13" s="61"/>
      <c r="FVO13" s="61"/>
      <c r="FVP13" s="61"/>
      <c r="FVQ13" s="61"/>
      <c r="FVR13" s="61"/>
      <c r="FVS13" s="61"/>
      <c r="FVT13" s="61"/>
      <c r="FVU13" s="61"/>
      <c r="FVV13" s="61"/>
      <c r="FVW13" s="61"/>
      <c r="FVX13" s="61"/>
      <c r="FVY13" s="61"/>
      <c r="FVZ13" s="61"/>
      <c r="FWA13" s="61"/>
      <c r="FWB13" s="61"/>
      <c r="FWC13" s="61"/>
      <c r="FWD13" s="61"/>
      <c r="FWE13" s="61"/>
      <c r="FWF13" s="61"/>
      <c r="FWG13" s="61"/>
      <c r="FWH13" s="61"/>
      <c r="FWI13" s="61"/>
      <c r="FWJ13" s="61"/>
      <c r="FWK13" s="61"/>
      <c r="FWL13" s="61"/>
      <c r="FWM13" s="61"/>
      <c r="FWN13" s="61"/>
      <c r="FWO13" s="61"/>
      <c r="FWP13" s="61"/>
      <c r="FWQ13" s="61"/>
      <c r="FWR13" s="61"/>
      <c r="FWS13" s="61"/>
      <c r="FWT13" s="61"/>
      <c r="FWU13" s="61"/>
      <c r="FWV13" s="61"/>
      <c r="FWW13" s="61"/>
      <c r="FWX13" s="61"/>
      <c r="FWY13" s="61"/>
      <c r="FWZ13" s="61"/>
      <c r="FXA13" s="61"/>
      <c r="FXB13" s="61"/>
      <c r="FXC13" s="61"/>
      <c r="FXD13" s="61"/>
      <c r="FXE13" s="61"/>
      <c r="FXF13" s="61"/>
      <c r="FXG13" s="61"/>
      <c r="FXH13" s="61"/>
      <c r="FXI13" s="61"/>
      <c r="FXJ13" s="61"/>
      <c r="FXK13" s="61"/>
      <c r="FXL13" s="61"/>
      <c r="FXM13" s="61"/>
      <c r="FXN13" s="61"/>
      <c r="FXO13" s="61"/>
      <c r="FXP13" s="61"/>
      <c r="FXQ13" s="61"/>
      <c r="FXR13" s="61"/>
      <c r="FXS13" s="61"/>
      <c r="FXT13" s="61"/>
      <c r="FXU13" s="61"/>
      <c r="FXV13" s="61"/>
      <c r="FXW13" s="61"/>
      <c r="FXX13" s="61"/>
      <c r="FXY13" s="61"/>
      <c r="FXZ13" s="61"/>
      <c r="FYA13" s="61"/>
      <c r="FYB13" s="61"/>
      <c r="FYC13" s="61"/>
      <c r="FYD13" s="61"/>
      <c r="FYE13" s="61"/>
      <c r="FYF13" s="61"/>
      <c r="FYG13" s="61"/>
      <c r="FYH13" s="61"/>
      <c r="FYI13" s="61"/>
      <c r="FYJ13" s="61"/>
      <c r="FYK13" s="61"/>
      <c r="FYL13" s="61"/>
      <c r="FYM13" s="61"/>
      <c r="FYN13" s="61"/>
      <c r="FYO13" s="61"/>
      <c r="FYP13" s="61"/>
      <c r="FYQ13" s="61"/>
      <c r="FYR13" s="61"/>
      <c r="FYS13" s="61"/>
      <c r="FYT13" s="61"/>
      <c r="FYU13" s="61"/>
      <c r="FYV13" s="61"/>
      <c r="FYW13" s="61"/>
      <c r="FYX13" s="61"/>
      <c r="FYY13" s="61"/>
      <c r="FYZ13" s="61"/>
      <c r="FZA13" s="61"/>
      <c r="FZB13" s="61"/>
      <c r="FZC13" s="61"/>
      <c r="FZD13" s="61"/>
      <c r="FZE13" s="61"/>
      <c r="FZF13" s="61"/>
      <c r="FZG13" s="61"/>
      <c r="FZH13" s="61"/>
      <c r="FZI13" s="61"/>
      <c r="FZJ13" s="61"/>
      <c r="FZK13" s="61"/>
      <c r="FZL13" s="61"/>
      <c r="FZM13" s="61"/>
      <c r="FZN13" s="61"/>
      <c r="FZO13" s="61"/>
      <c r="FZP13" s="61"/>
      <c r="FZQ13" s="61"/>
      <c r="FZR13" s="61"/>
      <c r="FZS13" s="61"/>
      <c r="FZT13" s="61"/>
      <c r="FZU13" s="61"/>
      <c r="FZV13" s="61"/>
      <c r="FZW13" s="61"/>
      <c r="FZX13" s="61"/>
      <c r="FZY13" s="61"/>
      <c r="FZZ13" s="61"/>
      <c r="GAA13" s="61"/>
      <c r="GAB13" s="61"/>
      <c r="GAC13" s="61"/>
      <c r="GAD13" s="61"/>
      <c r="GAE13" s="61"/>
      <c r="GAF13" s="61"/>
      <c r="GAG13" s="61"/>
      <c r="GAH13" s="61"/>
      <c r="GAI13" s="61"/>
      <c r="GAJ13" s="61"/>
      <c r="GAK13" s="61"/>
      <c r="GAL13" s="61"/>
      <c r="GAM13" s="61"/>
      <c r="GAN13" s="61"/>
      <c r="GAO13" s="61"/>
      <c r="GAP13" s="61"/>
      <c r="GAQ13" s="61"/>
      <c r="GAR13" s="61"/>
      <c r="GAS13" s="61"/>
      <c r="GAT13" s="61"/>
      <c r="GAU13" s="61"/>
      <c r="GAV13" s="61"/>
      <c r="GAW13" s="61"/>
      <c r="GAX13" s="61"/>
      <c r="GAY13" s="61"/>
      <c r="GAZ13" s="61"/>
      <c r="GBA13" s="61"/>
      <c r="GBB13" s="61"/>
      <c r="GBC13" s="61"/>
      <c r="GBD13" s="61"/>
      <c r="GBE13" s="61"/>
      <c r="GBF13" s="61"/>
      <c r="GBG13" s="61"/>
      <c r="GBH13" s="61"/>
      <c r="GBI13" s="61"/>
      <c r="GBJ13" s="61"/>
      <c r="GBK13" s="61"/>
      <c r="GBL13" s="61"/>
      <c r="GBM13" s="61"/>
      <c r="GBN13" s="61"/>
      <c r="GBO13" s="61"/>
      <c r="GBP13" s="61"/>
      <c r="GBQ13" s="61"/>
      <c r="GBR13" s="61"/>
      <c r="GBS13" s="61"/>
      <c r="GBT13" s="61"/>
      <c r="GBU13" s="61"/>
      <c r="GBV13" s="61"/>
      <c r="GBW13" s="61"/>
      <c r="GBX13" s="61"/>
      <c r="GBY13" s="61"/>
      <c r="GBZ13" s="61"/>
      <c r="GCA13" s="61"/>
      <c r="GCB13" s="61"/>
      <c r="GCC13" s="61"/>
      <c r="GCD13" s="61"/>
      <c r="GCE13" s="61"/>
      <c r="GCF13" s="61"/>
      <c r="GCG13" s="61"/>
      <c r="GCH13" s="61"/>
      <c r="GCI13" s="61"/>
      <c r="GCJ13" s="61"/>
      <c r="GCK13" s="61"/>
      <c r="GCL13" s="61"/>
      <c r="GCM13" s="61"/>
      <c r="GCN13" s="61"/>
      <c r="GCO13" s="61"/>
      <c r="GCP13" s="61"/>
      <c r="GCQ13" s="61"/>
      <c r="GCR13" s="61"/>
      <c r="GCS13" s="61"/>
      <c r="GCT13" s="61"/>
      <c r="GCU13" s="61"/>
      <c r="GCV13" s="61"/>
      <c r="GCW13" s="61"/>
      <c r="GCX13" s="61"/>
      <c r="GCY13" s="61"/>
      <c r="GCZ13" s="61"/>
      <c r="GDA13" s="61"/>
      <c r="GDB13" s="61"/>
      <c r="GDC13" s="61"/>
      <c r="GDD13" s="61"/>
      <c r="GDE13" s="61"/>
      <c r="GDF13" s="61"/>
      <c r="GDG13" s="61"/>
      <c r="GDH13" s="61"/>
      <c r="GDI13" s="61"/>
      <c r="GDJ13" s="61"/>
      <c r="GDK13" s="61"/>
      <c r="GDL13" s="61"/>
      <c r="GDM13" s="61"/>
      <c r="GDN13" s="61"/>
      <c r="GDO13" s="61"/>
      <c r="GDP13" s="61"/>
      <c r="GDQ13" s="61"/>
      <c r="GDR13" s="61"/>
      <c r="GDS13" s="61"/>
      <c r="GDT13" s="61"/>
      <c r="GDU13" s="61"/>
      <c r="GDV13" s="61"/>
      <c r="GDW13" s="61"/>
      <c r="GDX13" s="61"/>
      <c r="GDY13" s="61"/>
      <c r="GDZ13" s="61"/>
      <c r="GEA13" s="61"/>
      <c r="GEB13" s="61"/>
      <c r="GEC13" s="61"/>
      <c r="GED13" s="61"/>
      <c r="GEE13" s="61"/>
      <c r="GEF13" s="61"/>
      <c r="GEG13" s="61"/>
      <c r="GEH13" s="61"/>
      <c r="GEI13" s="61"/>
      <c r="GEJ13" s="61"/>
      <c r="GEK13" s="61"/>
      <c r="GEL13" s="61"/>
      <c r="GEM13" s="61"/>
      <c r="GEN13" s="61"/>
      <c r="GEO13" s="61"/>
      <c r="GEP13" s="61"/>
      <c r="GEQ13" s="61"/>
      <c r="GER13" s="61"/>
      <c r="GES13" s="61"/>
      <c r="GET13" s="61"/>
      <c r="GEU13" s="61"/>
      <c r="GEV13" s="61"/>
      <c r="GEW13" s="61"/>
      <c r="GEX13" s="61"/>
      <c r="GEY13" s="61"/>
      <c r="GEZ13" s="61"/>
      <c r="GFA13" s="61"/>
      <c r="GFB13" s="61"/>
      <c r="GFC13" s="61"/>
      <c r="GFD13" s="61"/>
      <c r="GFE13" s="61"/>
      <c r="GFF13" s="61"/>
      <c r="GFG13" s="61"/>
      <c r="GFH13" s="61"/>
      <c r="GFI13" s="61"/>
      <c r="GFJ13" s="61"/>
      <c r="GFK13" s="61"/>
      <c r="GFL13" s="61"/>
      <c r="GFM13" s="61"/>
      <c r="GFN13" s="61"/>
      <c r="GFO13" s="61"/>
      <c r="GFP13" s="61"/>
      <c r="GFQ13" s="61"/>
      <c r="GFR13" s="61"/>
      <c r="GFS13" s="61"/>
      <c r="GFT13" s="61"/>
      <c r="GFU13" s="61"/>
      <c r="GFV13" s="61"/>
      <c r="GFW13" s="61"/>
      <c r="GFX13" s="61"/>
      <c r="GFY13" s="61"/>
      <c r="GFZ13" s="61"/>
      <c r="GGA13" s="61"/>
      <c r="GGB13" s="61"/>
      <c r="GGC13" s="61"/>
      <c r="GGD13" s="61"/>
      <c r="GGE13" s="61"/>
      <c r="GGF13" s="61"/>
      <c r="GGG13" s="61"/>
      <c r="GGH13" s="61"/>
      <c r="GGI13" s="61"/>
      <c r="GGJ13" s="61"/>
      <c r="GGK13" s="61"/>
      <c r="GGL13" s="61"/>
      <c r="GGM13" s="61"/>
      <c r="GGN13" s="61"/>
      <c r="GGO13" s="61"/>
      <c r="GGP13" s="61"/>
      <c r="GGQ13" s="61"/>
      <c r="GGR13" s="61"/>
      <c r="GGS13" s="61"/>
      <c r="GGT13" s="61"/>
      <c r="GGU13" s="61"/>
      <c r="GGV13" s="61"/>
      <c r="GGW13" s="61"/>
      <c r="GGX13" s="61"/>
      <c r="GGY13" s="61"/>
      <c r="GGZ13" s="61"/>
      <c r="GHA13" s="61"/>
      <c r="GHB13" s="61"/>
      <c r="GHC13" s="61"/>
      <c r="GHD13" s="61"/>
      <c r="GHE13" s="61"/>
      <c r="GHF13" s="61"/>
      <c r="GHG13" s="61"/>
      <c r="GHH13" s="61"/>
      <c r="GHI13" s="61"/>
      <c r="GHJ13" s="61"/>
      <c r="GHK13" s="61"/>
      <c r="GHL13" s="61"/>
      <c r="GHM13" s="61"/>
      <c r="GHN13" s="61"/>
      <c r="GHO13" s="61"/>
      <c r="GHP13" s="61"/>
      <c r="GHQ13" s="61"/>
      <c r="GHR13" s="61"/>
      <c r="GHS13" s="61"/>
      <c r="GHT13" s="61"/>
      <c r="GHU13" s="61"/>
      <c r="GHV13" s="61"/>
      <c r="GHW13" s="61"/>
      <c r="GHX13" s="61"/>
      <c r="GHY13" s="61"/>
      <c r="GHZ13" s="61"/>
      <c r="GIA13" s="61"/>
      <c r="GIB13" s="61"/>
      <c r="GIC13" s="61"/>
      <c r="GID13" s="61"/>
      <c r="GIE13" s="61"/>
      <c r="GIF13" s="61"/>
      <c r="GIG13" s="61"/>
      <c r="GIH13" s="61"/>
      <c r="GII13" s="61"/>
      <c r="GIJ13" s="61"/>
      <c r="GIK13" s="61"/>
      <c r="GIL13" s="61"/>
      <c r="GIM13" s="61"/>
      <c r="GIN13" s="61"/>
      <c r="GIO13" s="61"/>
      <c r="GIP13" s="61"/>
      <c r="GIQ13" s="61"/>
      <c r="GIR13" s="61"/>
      <c r="GIS13" s="61"/>
      <c r="GIT13" s="61"/>
      <c r="GIU13" s="61"/>
      <c r="GIV13" s="61"/>
      <c r="GIW13" s="61"/>
      <c r="GIX13" s="61"/>
      <c r="GIY13" s="61"/>
      <c r="GIZ13" s="61"/>
      <c r="GJA13" s="61"/>
      <c r="GJB13" s="61"/>
      <c r="GJC13" s="61"/>
      <c r="GJD13" s="61"/>
      <c r="GJE13" s="61"/>
      <c r="GJF13" s="61"/>
      <c r="GJG13" s="61"/>
      <c r="GJH13" s="61"/>
      <c r="GJI13" s="61"/>
      <c r="GJJ13" s="61"/>
      <c r="GJK13" s="61"/>
      <c r="GJL13" s="61"/>
      <c r="GJM13" s="61"/>
      <c r="GJN13" s="61"/>
      <c r="GJO13" s="61"/>
      <c r="GJP13" s="61"/>
      <c r="GJQ13" s="61"/>
      <c r="GJR13" s="61"/>
      <c r="GJS13" s="61"/>
      <c r="GJT13" s="61"/>
      <c r="GJU13" s="61"/>
      <c r="GJV13" s="61"/>
      <c r="GJW13" s="61"/>
      <c r="GJX13" s="61"/>
      <c r="GJY13" s="61"/>
      <c r="GJZ13" s="61"/>
      <c r="GKA13" s="61"/>
      <c r="GKB13" s="61"/>
      <c r="GKC13" s="61"/>
      <c r="GKD13" s="61"/>
      <c r="GKE13" s="61"/>
      <c r="GKF13" s="61"/>
      <c r="GKG13" s="61"/>
      <c r="GKH13" s="61"/>
      <c r="GKI13" s="61"/>
      <c r="GKJ13" s="61"/>
      <c r="GKK13" s="61"/>
      <c r="GKL13" s="61"/>
      <c r="GKM13" s="61"/>
      <c r="GKN13" s="61"/>
      <c r="GKO13" s="61"/>
      <c r="GKP13" s="61"/>
      <c r="GKQ13" s="61"/>
      <c r="GKR13" s="61"/>
      <c r="GKS13" s="61"/>
      <c r="GKT13" s="61"/>
      <c r="GKU13" s="61"/>
      <c r="GKV13" s="61"/>
      <c r="GKW13" s="61"/>
      <c r="GKX13" s="61"/>
      <c r="GKY13" s="61"/>
      <c r="GKZ13" s="61"/>
      <c r="GLA13" s="61"/>
      <c r="GLB13" s="61"/>
      <c r="GLC13" s="61"/>
      <c r="GLD13" s="61"/>
      <c r="GLE13" s="61"/>
      <c r="GLF13" s="61"/>
      <c r="GLG13" s="61"/>
      <c r="GLH13" s="61"/>
      <c r="GLI13" s="61"/>
      <c r="GLJ13" s="61"/>
      <c r="GLK13" s="61"/>
      <c r="GLL13" s="61"/>
      <c r="GLM13" s="61"/>
      <c r="GLN13" s="61"/>
      <c r="GLO13" s="61"/>
      <c r="GLP13" s="61"/>
      <c r="GLQ13" s="61"/>
      <c r="GLR13" s="61"/>
      <c r="GLS13" s="61"/>
      <c r="GLT13" s="61"/>
      <c r="GLU13" s="61"/>
      <c r="GLV13" s="61"/>
      <c r="GLW13" s="61"/>
      <c r="GLX13" s="61"/>
      <c r="GLY13" s="61"/>
      <c r="GLZ13" s="61"/>
      <c r="GMA13" s="61"/>
      <c r="GMB13" s="61"/>
      <c r="GMC13" s="61"/>
      <c r="GMD13" s="61"/>
      <c r="GME13" s="61"/>
      <c r="GMF13" s="61"/>
      <c r="GMG13" s="61"/>
      <c r="GMH13" s="61"/>
      <c r="GMI13" s="61"/>
      <c r="GMJ13" s="61"/>
      <c r="GMK13" s="61"/>
      <c r="GML13" s="61"/>
      <c r="GMM13" s="61"/>
      <c r="GMN13" s="61"/>
      <c r="GMO13" s="61"/>
      <c r="GMP13" s="61"/>
      <c r="GMQ13" s="61"/>
      <c r="GMR13" s="61"/>
      <c r="GMS13" s="61"/>
      <c r="GMT13" s="61"/>
      <c r="GMU13" s="61"/>
      <c r="GMV13" s="61"/>
      <c r="GMW13" s="61"/>
      <c r="GMX13" s="61"/>
      <c r="GMY13" s="61"/>
      <c r="GMZ13" s="61"/>
      <c r="GNA13" s="61"/>
      <c r="GNB13" s="61"/>
      <c r="GNC13" s="61"/>
      <c r="GND13" s="61"/>
      <c r="GNE13" s="61"/>
      <c r="GNF13" s="61"/>
      <c r="GNG13" s="61"/>
      <c r="GNH13" s="61"/>
      <c r="GNI13" s="61"/>
      <c r="GNJ13" s="61"/>
      <c r="GNK13" s="61"/>
      <c r="GNL13" s="61"/>
      <c r="GNM13" s="61"/>
      <c r="GNN13" s="61"/>
      <c r="GNO13" s="61"/>
      <c r="GNP13" s="61"/>
      <c r="GNQ13" s="61"/>
      <c r="GNR13" s="61"/>
      <c r="GNS13" s="61"/>
      <c r="GNT13" s="61"/>
      <c r="GNU13" s="61"/>
      <c r="GNV13" s="61"/>
      <c r="GNW13" s="61"/>
      <c r="GNX13" s="61"/>
      <c r="GNY13" s="61"/>
      <c r="GNZ13" s="61"/>
      <c r="GOA13" s="61"/>
      <c r="GOB13" s="61"/>
      <c r="GOC13" s="61"/>
      <c r="GOD13" s="61"/>
      <c r="GOE13" s="61"/>
      <c r="GOF13" s="61"/>
      <c r="GOG13" s="61"/>
      <c r="GOH13" s="61"/>
      <c r="GOI13" s="61"/>
      <c r="GOJ13" s="61"/>
      <c r="GOK13" s="61"/>
      <c r="GOL13" s="61"/>
      <c r="GOM13" s="61"/>
      <c r="GON13" s="61"/>
      <c r="GOO13" s="61"/>
      <c r="GOP13" s="61"/>
      <c r="GOQ13" s="61"/>
      <c r="GOR13" s="61"/>
      <c r="GOS13" s="61"/>
      <c r="GOT13" s="61"/>
      <c r="GOU13" s="61"/>
      <c r="GOV13" s="61"/>
      <c r="GOW13" s="61"/>
      <c r="GOX13" s="61"/>
      <c r="GOY13" s="61"/>
      <c r="GOZ13" s="61"/>
      <c r="GPA13" s="61"/>
      <c r="GPB13" s="61"/>
      <c r="GPC13" s="61"/>
      <c r="GPD13" s="61"/>
      <c r="GPE13" s="61"/>
      <c r="GPF13" s="61"/>
      <c r="GPG13" s="61"/>
      <c r="GPH13" s="61"/>
      <c r="GPI13" s="61"/>
      <c r="GPJ13" s="61"/>
      <c r="GPK13" s="61"/>
      <c r="GPL13" s="61"/>
      <c r="GPM13" s="61"/>
      <c r="GPN13" s="61"/>
      <c r="GPO13" s="61"/>
      <c r="GPP13" s="61"/>
      <c r="GPQ13" s="61"/>
      <c r="GPR13" s="61"/>
      <c r="GPS13" s="61"/>
      <c r="GPT13" s="61"/>
      <c r="GPU13" s="61"/>
      <c r="GPV13" s="61"/>
      <c r="GPW13" s="61"/>
      <c r="GPX13" s="61"/>
      <c r="GPY13" s="61"/>
      <c r="GPZ13" s="61"/>
      <c r="GQA13" s="61"/>
      <c r="GQB13" s="61"/>
      <c r="GQC13" s="61"/>
      <c r="GQD13" s="61"/>
      <c r="GQE13" s="61"/>
      <c r="GQF13" s="61"/>
      <c r="GQG13" s="61"/>
      <c r="GQH13" s="61"/>
      <c r="GQI13" s="61"/>
      <c r="GQJ13" s="61"/>
      <c r="GQK13" s="61"/>
      <c r="GQL13" s="61"/>
      <c r="GQM13" s="61"/>
      <c r="GQN13" s="61"/>
      <c r="GQO13" s="61"/>
      <c r="GQP13" s="61"/>
      <c r="GQQ13" s="61"/>
      <c r="GQR13" s="61"/>
      <c r="GQS13" s="61"/>
      <c r="GQT13" s="61"/>
      <c r="GQU13" s="61"/>
      <c r="GQV13" s="61"/>
      <c r="GQW13" s="61"/>
      <c r="GQX13" s="61"/>
      <c r="GQY13" s="61"/>
      <c r="GQZ13" s="61"/>
      <c r="GRA13" s="61"/>
      <c r="GRB13" s="61"/>
      <c r="GRC13" s="61"/>
      <c r="GRD13" s="61"/>
      <c r="GRE13" s="61"/>
      <c r="GRF13" s="61"/>
      <c r="GRG13" s="61"/>
      <c r="GRH13" s="61"/>
      <c r="GRI13" s="61"/>
      <c r="GRJ13" s="61"/>
      <c r="GRK13" s="61"/>
      <c r="GRL13" s="61"/>
      <c r="GRM13" s="61"/>
      <c r="GRN13" s="61"/>
      <c r="GRO13" s="61"/>
      <c r="GRP13" s="61"/>
      <c r="GRQ13" s="61"/>
      <c r="GRR13" s="61"/>
      <c r="GRS13" s="61"/>
      <c r="GRT13" s="61"/>
      <c r="GRU13" s="61"/>
      <c r="GRV13" s="61"/>
      <c r="GRW13" s="61"/>
      <c r="GRX13" s="61"/>
      <c r="GRY13" s="61"/>
      <c r="GRZ13" s="61"/>
      <c r="GSA13" s="61"/>
      <c r="GSB13" s="61"/>
      <c r="GSC13" s="61"/>
      <c r="GSD13" s="61"/>
      <c r="GSE13" s="61"/>
      <c r="GSF13" s="61"/>
      <c r="GSG13" s="61"/>
      <c r="GSH13" s="61"/>
      <c r="GSI13" s="61"/>
      <c r="GSJ13" s="61"/>
      <c r="GSK13" s="61"/>
      <c r="GSL13" s="61"/>
      <c r="GSM13" s="61"/>
      <c r="GSN13" s="61"/>
      <c r="GSO13" s="61"/>
      <c r="GSP13" s="61"/>
      <c r="GSQ13" s="61"/>
      <c r="GSR13" s="61"/>
      <c r="GSS13" s="61"/>
      <c r="GST13" s="61"/>
      <c r="GSU13" s="61"/>
      <c r="GSV13" s="61"/>
      <c r="GSW13" s="61"/>
      <c r="GSX13" s="61"/>
      <c r="GSY13" s="61"/>
      <c r="GSZ13" s="61"/>
      <c r="GTA13" s="61"/>
      <c r="GTB13" s="61"/>
      <c r="GTC13" s="61"/>
      <c r="GTD13" s="61"/>
      <c r="GTE13" s="61"/>
      <c r="GTF13" s="61"/>
      <c r="GTG13" s="61"/>
      <c r="GTH13" s="61"/>
      <c r="GTI13" s="61"/>
      <c r="GTJ13" s="61"/>
      <c r="GTK13" s="61"/>
      <c r="GTL13" s="61"/>
      <c r="GTM13" s="61"/>
      <c r="GTN13" s="61"/>
      <c r="GTO13" s="61"/>
      <c r="GTP13" s="61"/>
      <c r="GTQ13" s="61"/>
      <c r="GTR13" s="61"/>
      <c r="GTS13" s="61"/>
      <c r="GTT13" s="61"/>
      <c r="GTU13" s="61"/>
      <c r="GTV13" s="61"/>
      <c r="GTW13" s="61"/>
      <c r="GTX13" s="61"/>
      <c r="GTY13" s="61"/>
      <c r="GTZ13" s="61"/>
      <c r="GUA13" s="61"/>
      <c r="GUB13" s="61"/>
      <c r="GUC13" s="61"/>
      <c r="GUD13" s="61"/>
      <c r="GUE13" s="61"/>
      <c r="GUF13" s="61"/>
      <c r="GUG13" s="61"/>
      <c r="GUH13" s="61"/>
      <c r="GUI13" s="61"/>
      <c r="GUJ13" s="61"/>
      <c r="GUK13" s="61"/>
      <c r="GUL13" s="61"/>
      <c r="GUM13" s="61"/>
      <c r="GUN13" s="61"/>
      <c r="GUO13" s="61"/>
      <c r="GUP13" s="61"/>
      <c r="GUQ13" s="61"/>
      <c r="GUR13" s="61"/>
      <c r="GUS13" s="61"/>
      <c r="GUT13" s="61"/>
      <c r="GUU13" s="61"/>
      <c r="GUV13" s="61"/>
      <c r="GUW13" s="61"/>
      <c r="GUX13" s="61"/>
      <c r="GUY13" s="61"/>
      <c r="GUZ13" s="61"/>
      <c r="GVA13" s="61"/>
      <c r="GVB13" s="61"/>
      <c r="GVC13" s="61"/>
      <c r="GVD13" s="61"/>
      <c r="GVE13" s="61"/>
      <c r="GVF13" s="61"/>
      <c r="GVG13" s="61"/>
      <c r="GVH13" s="61"/>
      <c r="GVI13" s="61"/>
      <c r="GVJ13" s="61"/>
      <c r="GVK13" s="61"/>
      <c r="GVL13" s="61"/>
      <c r="GVM13" s="61"/>
      <c r="GVN13" s="61"/>
      <c r="GVO13" s="61"/>
      <c r="GVP13" s="61"/>
      <c r="GVQ13" s="61"/>
      <c r="GVR13" s="61"/>
      <c r="GVS13" s="61"/>
      <c r="GVT13" s="61"/>
      <c r="GVU13" s="61"/>
      <c r="GVV13" s="61"/>
      <c r="GVW13" s="61"/>
      <c r="GVX13" s="61"/>
      <c r="GVY13" s="61"/>
      <c r="GVZ13" s="61"/>
      <c r="GWA13" s="61"/>
      <c r="GWB13" s="61"/>
      <c r="GWC13" s="61"/>
      <c r="GWD13" s="61"/>
      <c r="GWE13" s="61"/>
      <c r="GWF13" s="61"/>
      <c r="GWG13" s="61"/>
      <c r="GWH13" s="61"/>
      <c r="GWI13" s="61"/>
      <c r="GWJ13" s="61"/>
      <c r="GWK13" s="61"/>
      <c r="GWL13" s="61"/>
      <c r="GWM13" s="61"/>
      <c r="GWN13" s="61"/>
      <c r="GWO13" s="61"/>
      <c r="GWP13" s="61"/>
      <c r="GWQ13" s="61"/>
      <c r="GWR13" s="61"/>
      <c r="GWS13" s="61"/>
      <c r="GWT13" s="61"/>
      <c r="GWU13" s="61"/>
      <c r="GWV13" s="61"/>
      <c r="GWW13" s="61"/>
      <c r="GWX13" s="61"/>
      <c r="GWY13" s="61"/>
      <c r="GWZ13" s="61"/>
      <c r="GXA13" s="61"/>
      <c r="GXB13" s="61"/>
      <c r="GXC13" s="61"/>
      <c r="GXD13" s="61"/>
      <c r="GXE13" s="61"/>
      <c r="GXF13" s="61"/>
      <c r="GXG13" s="61"/>
      <c r="GXH13" s="61"/>
      <c r="GXI13" s="61"/>
      <c r="GXJ13" s="61"/>
      <c r="GXK13" s="61"/>
      <c r="GXL13" s="61"/>
      <c r="GXM13" s="61"/>
      <c r="GXN13" s="61"/>
      <c r="GXO13" s="61"/>
      <c r="GXP13" s="61"/>
      <c r="GXQ13" s="61"/>
      <c r="GXR13" s="61"/>
      <c r="GXS13" s="61"/>
      <c r="GXT13" s="61"/>
      <c r="GXU13" s="61"/>
      <c r="GXV13" s="61"/>
      <c r="GXW13" s="61"/>
      <c r="GXX13" s="61"/>
      <c r="GXY13" s="61"/>
      <c r="GXZ13" s="61"/>
      <c r="GYA13" s="61"/>
      <c r="GYB13" s="61"/>
      <c r="GYC13" s="61"/>
      <c r="GYD13" s="61"/>
      <c r="GYE13" s="61"/>
      <c r="GYF13" s="61"/>
      <c r="GYG13" s="61"/>
      <c r="GYH13" s="61"/>
      <c r="GYI13" s="61"/>
      <c r="GYJ13" s="61"/>
      <c r="GYK13" s="61"/>
      <c r="GYL13" s="61"/>
      <c r="GYM13" s="61"/>
      <c r="GYN13" s="61"/>
      <c r="GYO13" s="61"/>
      <c r="GYP13" s="61"/>
      <c r="GYQ13" s="61"/>
      <c r="GYR13" s="61"/>
      <c r="GYS13" s="61"/>
      <c r="GYT13" s="61"/>
      <c r="GYU13" s="61"/>
      <c r="GYV13" s="61"/>
      <c r="GYW13" s="61"/>
      <c r="GYX13" s="61"/>
      <c r="GYY13" s="61"/>
      <c r="GYZ13" s="61"/>
      <c r="GZA13" s="61"/>
      <c r="GZB13" s="61"/>
      <c r="GZC13" s="61"/>
      <c r="GZD13" s="61"/>
      <c r="GZE13" s="61"/>
      <c r="GZF13" s="61"/>
      <c r="GZG13" s="61"/>
      <c r="GZH13" s="61"/>
      <c r="GZI13" s="61"/>
      <c r="GZJ13" s="61"/>
      <c r="GZK13" s="61"/>
      <c r="GZL13" s="61"/>
      <c r="GZM13" s="61"/>
      <c r="GZN13" s="61"/>
      <c r="GZO13" s="61"/>
      <c r="GZP13" s="61"/>
      <c r="GZQ13" s="61"/>
      <c r="GZR13" s="61"/>
      <c r="GZS13" s="61"/>
      <c r="GZT13" s="61"/>
      <c r="GZU13" s="61"/>
      <c r="GZV13" s="61"/>
      <c r="GZW13" s="61"/>
      <c r="GZX13" s="61"/>
      <c r="GZY13" s="61"/>
      <c r="GZZ13" s="61"/>
      <c r="HAA13" s="61"/>
      <c r="HAB13" s="61"/>
      <c r="HAC13" s="61"/>
      <c r="HAD13" s="61"/>
      <c r="HAE13" s="61"/>
      <c r="HAF13" s="61"/>
      <c r="HAG13" s="61"/>
      <c r="HAH13" s="61"/>
      <c r="HAI13" s="61"/>
      <c r="HAJ13" s="61"/>
      <c r="HAK13" s="61"/>
      <c r="HAL13" s="61"/>
      <c r="HAM13" s="61"/>
      <c r="HAN13" s="61"/>
      <c r="HAO13" s="61"/>
      <c r="HAP13" s="61"/>
      <c r="HAQ13" s="61"/>
      <c r="HAR13" s="61"/>
      <c r="HAS13" s="61"/>
      <c r="HAT13" s="61"/>
      <c r="HAU13" s="61"/>
      <c r="HAV13" s="61"/>
      <c r="HAW13" s="61"/>
      <c r="HAX13" s="61"/>
      <c r="HAY13" s="61"/>
      <c r="HAZ13" s="61"/>
      <c r="HBA13" s="61"/>
      <c r="HBB13" s="61"/>
      <c r="HBC13" s="61"/>
      <c r="HBD13" s="61"/>
      <c r="HBE13" s="61"/>
      <c r="HBF13" s="61"/>
      <c r="HBG13" s="61"/>
      <c r="HBH13" s="61"/>
      <c r="HBI13" s="61"/>
      <c r="HBJ13" s="61"/>
      <c r="HBK13" s="61"/>
      <c r="HBL13" s="61"/>
      <c r="HBM13" s="61"/>
      <c r="HBN13" s="61"/>
      <c r="HBO13" s="61"/>
      <c r="HBP13" s="61"/>
      <c r="HBQ13" s="61"/>
      <c r="HBR13" s="61"/>
      <c r="HBS13" s="61"/>
      <c r="HBT13" s="61"/>
      <c r="HBU13" s="61"/>
      <c r="HBV13" s="61"/>
      <c r="HBW13" s="61"/>
      <c r="HBX13" s="61"/>
      <c r="HBY13" s="61"/>
      <c r="HBZ13" s="61"/>
      <c r="HCA13" s="61"/>
      <c r="HCB13" s="61"/>
      <c r="HCC13" s="61"/>
      <c r="HCD13" s="61"/>
      <c r="HCE13" s="61"/>
      <c r="HCF13" s="61"/>
      <c r="HCG13" s="61"/>
      <c r="HCH13" s="61"/>
      <c r="HCI13" s="61"/>
      <c r="HCJ13" s="61"/>
      <c r="HCK13" s="61"/>
      <c r="HCL13" s="61"/>
      <c r="HCM13" s="61"/>
      <c r="HCN13" s="61"/>
      <c r="HCO13" s="61"/>
      <c r="HCP13" s="61"/>
      <c r="HCQ13" s="61"/>
      <c r="HCR13" s="61"/>
      <c r="HCS13" s="61"/>
      <c r="HCT13" s="61"/>
      <c r="HCU13" s="61"/>
      <c r="HCV13" s="61"/>
      <c r="HCW13" s="61"/>
      <c r="HCX13" s="61"/>
      <c r="HCY13" s="61"/>
      <c r="HCZ13" s="61"/>
      <c r="HDA13" s="61"/>
      <c r="HDB13" s="61"/>
      <c r="HDC13" s="61"/>
      <c r="HDD13" s="61"/>
      <c r="HDE13" s="61"/>
      <c r="HDF13" s="61"/>
      <c r="HDG13" s="61"/>
      <c r="HDH13" s="61"/>
      <c r="HDI13" s="61"/>
      <c r="HDJ13" s="61"/>
      <c r="HDK13" s="61"/>
      <c r="HDL13" s="61"/>
      <c r="HDM13" s="61"/>
      <c r="HDN13" s="61"/>
      <c r="HDO13" s="61"/>
      <c r="HDP13" s="61"/>
      <c r="HDQ13" s="61"/>
      <c r="HDR13" s="61"/>
      <c r="HDS13" s="61"/>
      <c r="HDT13" s="61"/>
      <c r="HDU13" s="61"/>
      <c r="HDV13" s="61"/>
      <c r="HDW13" s="61"/>
      <c r="HDX13" s="61"/>
      <c r="HDY13" s="61"/>
      <c r="HDZ13" s="61"/>
      <c r="HEA13" s="61"/>
      <c r="HEB13" s="61"/>
      <c r="HEC13" s="61"/>
      <c r="HED13" s="61"/>
      <c r="HEE13" s="61"/>
      <c r="HEF13" s="61"/>
      <c r="HEG13" s="61"/>
      <c r="HEH13" s="61"/>
      <c r="HEI13" s="61"/>
      <c r="HEJ13" s="61"/>
      <c r="HEK13" s="61"/>
      <c r="HEL13" s="61"/>
      <c r="HEM13" s="61"/>
      <c r="HEN13" s="61"/>
      <c r="HEO13" s="61"/>
      <c r="HEP13" s="61"/>
      <c r="HEQ13" s="61"/>
      <c r="HER13" s="61"/>
      <c r="HES13" s="61"/>
      <c r="HET13" s="61"/>
      <c r="HEU13" s="61"/>
      <c r="HEV13" s="61"/>
      <c r="HEW13" s="61"/>
      <c r="HEX13" s="61"/>
      <c r="HEY13" s="61"/>
      <c r="HEZ13" s="61"/>
      <c r="HFA13" s="61"/>
      <c r="HFB13" s="61"/>
      <c r="HFC13" s="61"/>
      <c r="HFD13" s="61"/>
      <c r="HFE13" s="61"/>
      <c r="HFF13" s="61"/>
      <c r="HFG13" s="61"/>
      <c r="HFH13" s="61"/>
      <c r="HFI13" s="61"/>
      <c r="HFJ13" s="61"/>
      <c r="HFK13" s="61"/>
      <c r="HFL13" s="61"/>
      <c r="HFM13" s="61"/>
      <c r="HFN13" s="61"/>
      <c r="HFO13" s="61"/>
      <c r="HFP13" s="61"/>
      <c r="HFQ13" s="61"/>
      <c r="HFR13" s="61"/>
      <c r="HFS13" s="61"/>
      <c r="HFT13" s="61"/>
      <c r="HFU13" s="61"/>
      <c r="HFV13" s="61"/>
      <c r="HFW13" s="61"/>
      <c r="HFX13" s="61"/>
      <c r="HFY13" s="61"/>
      <c r="HFZ13" s="61"/>
      <c r="HGA13" s="61"/>
      <c r="HGB13" s="61"/>
      <c r="HGC13" s="61"/>
      <c r="HGD13" s="61"/>
      <c r="HGE13" s="61"/>
      <c r="HGF13" s="61"/>
      <c r="HGG13" s="61"/>
      <c r="HGH13" s="61"/>
      <c r="HGI13" s="61"/>
      <c r="HGJ13" s="61"/>
      <c r="HGK13" s="61"/>
      <c r="HGL13" s="61"/>
      <c r="HGM13" s="61"/>
      <c r="HGN13" s="61"/>
      <c r="HGO13" s="61"/>
      <c r="HGP13" s="61"/>
      <c r="HGQ13" s="61"/>
      <c r="HGR13" s="61"/>
      <c r="HGS13" s="61"/>
      <c r="HGT13" s="61"/>
      <c r="HGU13" s="61"/>
      <c r="HGV13" s="61"/>
      <c r="HGW13" s="61"/>
      <c r="HGX13" s="61"/>
      <c r="HGY13" s="61"/>
      <c r="HGZ13" s="61"/>
      <c r="HHA13" s="61"/>
      <c r="HHB13" s="61"/>
      <c r="HHC13" s="61"/>
      <c r="HHD13" s="61"/>
      <c r="HHE13" s="61"/>
      <c r="HHF13" s="61"/>
      <c r="HHG13" s="61"/>
      <c r="HHH13" s="61"/>
      <c r="HHI13" s="61"/>
      <c r="HHJ13" s="61"/>
      <c r="HHK13" s="61"/>
      <c r="HHL13" s="61"/>
      <c r="HHM13" s="61"/>
      <c r="HHN13" s="61"/>
      <c r="HHO13" s="61"/>
      <c r="HHP13" s="61"/>
      <c r="HHQ13" s="61"/>
      <c r="HHR13" s="61"/>
      <c r="HHS13" s="61"/>
      <c r="HHT13" s="61"/>
      <c r="HHU13" s="61"/>
      <c r="HHV13" s="61"/>
      <c r="HHW13" s="61"/>
      <c r="HHX13" s="61"/>
      <c r="HHY13" s="61"/>
      <c r="HHZ13" s="61"/>
      <c r="HIA13" s="61"/>
      <c r="HIB13" s="61"/>
      <c r="HIC13" s="61"/>
      <c r="HID13" s="61"/>
      <c r="HIE13" s="61"/>
      <c r="HIF13" s="61"/>
      <c r="HIG13" s="61"/>
      <c r="HIH13" s="61"/>
      <c r="HII13" s="61"/>
      <c r="HIJ13" s="61"/>
      <c r="HIK13" s="61"/>
      <c r="HIL13" s="61"/>
      <c r="HIM13" s="61"/>
      <c r="HIN13" s="61"/>
      <c r="HIO13" s="61"/>
      <c r="HIP13" s="61"/>
      <c r="HIQ13" s="61"/>
      <c r="HIR13" s="61"/>
      <c r="HIS13" s="61"/>
      <c r="HIT13" s="61"/>
      <c r="HIU13" s="61"/>
      <c r="HIV13" s="61"/>
      <c r="HIW13" s="61"/>
      <c r="HIX13" s="61"/>
      <c r="HIY13" s="61"/>
      <c r="HIZ13" s="61"/>
      <c r="HJA13" s="61"/>
      <c r="HJB13" s="61"/>
      <c r="HJC13" s="61"/>
      <c r="HJD13" s="61"/>
      <c r="HJE13" s="61"/>
      <c r="HJF13" s="61"/>
      <c r="HJG13" s="61"/>
      <c r="HJH13" s="61"/>
      <c r="HJI13" s="61"/>
      <c r="HJJ13" s="61"/>
      <c r="HJK13" s="61"/>
      <c r="HJL13" s="61"/>
      <c r="HJM13" s="61"/>
      <c r="HJN13" s="61"/>
      <c r="HJO13" s="61"/>
      <c r="HJP13" s="61"/>
      <c r="HJQ13" s="61"/>
      <c r="HJR13" s="61"/>
      <c r="HJS13" s="61"/>
      <c r="HJT13" s="61"/>
      <c r="HJU13" s="61"/>
      <c r="HJV13" s="61"/>
      <c r="HJW13" s="61"/>
      <c r="HJX13" s="61"/>
      <c r="HJY13" s="61"/>
      <c r="HJZ13" s="61"/>
      <c r="HKA13" s="61"/>
      <c r="HKB13" s="61"/>
      <c r="HKC13" s="61"/>
      <c r="HKD13" s="61"/>
      <c r="HKE13" s="61"/>
      <c r="HKF13" s="61"/>
      <c r="HKG13" s="61"/>
      <c r="HKH13" s="61"/>
      <c r="HKI13" s="61"/>
      <c r="HKJ13" s="61"/>
      <c r="HKK13" s="61"/>
      <c r="HKL13" s="61"/>
      <c r="HKM13" s="61"/>
      <c r="HKN13" s="61"/>
      <c r="HKO13" s="61"/>
      <c r="HKP13" s="61"/>
      <c r="HKQ13" s="61"/>
      <c r="HKR13" s="61"/>
      <c r="HKS13" s="61"/>
      <c r="HKT13" s="61"/>
      <c r="HKU13" s="61"/>
      <c r="HKV13" s="61"/>
      <c r="HKW13" s="61"/>
      <c r="HKX13" s="61"/>
      <c r="HKY13" s="61"/>
      <c r="HKZ13" s="61"/>
      <c r="HLA13" s="61"/>
      <c r="HLB13" s="61"/>
      <c r="HLC13" s="61"/>
      <c r="HLD13" s="61"/>
      <c r="HLE13" s="61"/>
      <c r="HLF13" s="61"/>
      <c r="HLG13" s="61"/>
      <c r="HLH13" s="61"/>
      <c r="HLI13" s="61"/>
      <c r="HLJ13" s="61"/>
      <c r="HLK13" s="61"/>
      <c r="HLL13" s="61"/>
      <c r="HLM13" s="61"/>
      <c r="HLN13" s="61"/>
      <c r="HLO13" s="61"/>
      <c r="HLP13" s="61"/>
      <c r="HLQ13" s="61"/>
      <c r="HLR13" s="61"/>
      <c r="HLS13" s="61"/>
      <c r="HLT13" s="61"/>
      <c r="HLU13" s="61"/>
      <c r="HLV13" s="61"/>
      <c r="HLW13" s="61"/>
      <c r="HLX13" s="61"/>
      <c r="HLY13" s="61"/>
      <c r="HLZ13" s="61"/>
      <c r="HMA13" s="61"/>
      <c r="HMB13" s="61"/>
      <c r="HMC13" s="61"/>
      <c r="HMD13" s="61"/>
      <c r="HME13" s="61"/>
      <c r="HMF13" s="61"/>
      <c r="HMG13" s="61"/>
      <c r="HMH13" s="61"/>
      <c r="HMI13" s="61"/>
      <c r="HMJ13" s="61"/>
      <c r="HMK13" s="61"/>
      <c r="HML13" s="61"/>
      <c r="HMM13" s="61"/>
      <c r="HMN13" s="61"/>
      <c r="HMO13" s="61"/>
      <c r="HMP13" s="61"/>
      <c r="HMQ13" s="61"/>
      <c r="HMR13" s="61"/>
      <c r="HMS13" s="61"/>
      <c r="HMT13" s="61"/>
      <c r="HMU13" s="61"/>
      <c r="HMV13" s="61"/>
      <c r="HMW13" s="61"/>
      <c r="HMX13" s="61"/>
      <c r="HMY13" s="61"/>
      <c r="HMZ13" s="61"/>
      <c r="HNA13" s="61"/>
      <c r="HNB13" s="61"/>
      <c r="HNC13" s="61"/>
      <c r="HND13" s="61"/>
      <c r="HNE13" s="61"/>
      <c r="HNF13" s="61"/>
      <c r="HNG13" s="61"/>
      <c r="HNH13" s="61"/>
      <c r="HNI13" s="61"/>
      <c r="HNJ13" s="61"/>
      <c r="HNK13" s="61"/>
      <c r="HNL13" s="61"/>
      <c r="HNM13" s="61"/>
      <c r="HNN13" s="61"/>
      <c r="HNO13" s="61"/>
      <c r="HNP13" s="61"/>
      <c r="HNQ13" s="61"/>
      <c r="HNR13" s="61"/>
      <c r="HNS13" s="61"/>
      <c r="HNT13" s="61"/>
      <c r="HNU13" s="61"/>
      <c r="HNV13" s="61"/>
      <c r="HNW13" s="61"/>
      <c r="HNX13" s="61"/>
      <c r="HNY13" s="61"/>
      <c r="HNZ13" s="61"/>
      <c r="HOA13" s="61"/>
      <c r="HOB13" s="61"/>
      <c r="HOC13" s="61"/>
      <c r="HOD13" s="61"/>
      <c r="HOE13" s="61"/>
      <c r="HOF13" s="61"/>
      <c r="HOG13" s="61"/>
      <c r="HOH13" s="61"/>
      <c r="HOI13" s="61"/>
      <c r="HOJ13" s="61"/>
      <c r="HOK13" s="61"/>
      <c r="HOL13" s="61"/>
      <c r="HOM13" s="61"/>
      <c r="HON13" s="61"/>
      <c r="HOO13" s="61"/>
      <c r="HOP13" s="61"/>
      <c r="HOQ13" s="61"/>
      <c r="HOR13" s="61"/>
      <c r="HOS13" s="61"/>
      <c r="HOT13" s="61"/>
      <c r="HOU13" s="61"/>
      <c r="HOV13" s="61"/>
      <c r="HOW13" s="61"/>
      <c r="HOX13" s="61"/>
      <c r="HOY13" s="61"/>
      <c r="HOZ13" s="61"/>
      <c r="HPA13" s="61"/>
      <c r="HPB13" s="61"/>
      <c r="HPC13" s="61"/>
      <c r="HPD13" s="61"/>
      <c r="HPE13" s="61"/>
      <c r="HPF13" s="61"/>
      <c r="HPG13" s="61"/>
      <c r="HPH13" s="61"/>
      <c r="HPI13" s="61"/>
      <c r="HPJ13" s="61"/>
      <c r="HPK13" s="61"/>
      <c r="HPL13" s="61"/>
      <c r="HPM13" s="61"/>
      <c r="HPN13" s="61"/>
      <c r="HPO13" s="61"/>
      <c r="HPP13" s="61"/>
      <c r="HPQ13" s="61"/>
      <c r="HPR13" s="61"/>
      <c r="HPS13" s="61"/>
      <c r="HPT13" s="61"/>
      <c r="HPU13" s="61"/>
      <c r="HPV13" s="61"/>
      <c r="HPW13" s="61"/>
      <c r="HPX13" s="61"/>
      <c r="HPY13" s="61"/>
      <c r="HPZ13" s="61"/>
      <c r="HQA13" s="61"/>
      <c r="HQB13" s="61"/>
      <c r="HQC13" s="61"/>
      <c r="HQD13" s="61"/>
      <c r="HQE13" s="61"/>
      <c r="HQF13" s="61"/>
      <c r="HQG13" s="61"/>
      <c r="HQH13" s="61"/>
      <c r="HQI13" s="61"/>
      <c r="HQJ13" s="61"/>
      <c r="HQK13" s="61"/>
      <c r="HQL13" s="61"/>
      <c r="HQM13" s="61"/>
      <c r="HQN13" s="61"/>
      <c r="HQO13" s="61"/>
      <c r="HQP13" s="61"/>
      <c r="HQQ13" s="61"/>
      <c r="HQR13" s="61"/>
      <c r="HQS13" s="61"/>
      <c r="HQT13" s="61"/>
      <c r="HQU13" s="61"/>
      <c r="HQV13" s="61"/>
      <c r="HQW13" s="61"/>
      <c r="HQX13" s="61"/>
      <c r="HQY13" s="61"/>
      <c r="HQZ13" s="61"/>
      <c r="HRA13" s="61"/>
      <c r="HRB13" s="61"/>
      <c r="HRC13" s="61"/>
      <c r="HRD13" s="61"/>
      <c r="HRE13" s="61"/>
      <c r="HRF13" s="61"/>
      <c r="HRG13" s="61"/>
      <c r="HRH13" s="61"/>
      <c r="HRI13" s="61"/>
      <c r="HRJ13" s="61"/>
      <c r="HRK13" s="61"/>
      <c r="HRL13" s="61"/>
      <c r="HRM13" s="61"/>
      <c r="HRN13" s="61"/>
      <c r="HRO13" s="61"/>
      <c r="HRP13" s="61"/>
      <c r="HRQ13" s="61"/>
      <c r="HRR13" s="61"/>
      <c r="HRS13" s="61"/>
      <c r="HRT13" s="61"/>
      <c r="HRU13" s="61"/>
      <c r="HRV13" s="61"/>
      <c r="HRW13" s="61"/>
      <c r="HRX13" s="61"/>
      <c r="HRY13" s="61"/>
      <c r="HRZ13" s="61"/>
      <c r="HSA13" s="61"/>
      <c r="HSB13" s="61"/>
      <c r="HSC13" s="61"/>
      <c r="HSD13" s="61"/>
      <c r="HSE13" s="61"/>
      <c r="HSF13" s="61"/>
      <c r="HSG13" s="61"/>
      <c r="HSH13" s="61"/>
      <c r="HSI13" s="61"/>
      <c r="HSJ13" s="61"/>
      <c r="HSK13" s="61"/>
      <c r="HSL13" s="61"/>
      <c r="HSM13" s="61"/>
      <c r="HSN13" s="61"/>
      <c r="HSO13" s="61"/>
      <c r="HSP13" s="61"/>
      <c r="HSQ13" s="61"/>
      <c r="HSR13" s="61"/>
      <c r="HSS13" s="61"/>
      <c r="HST13" s="61"/>
      <c r="HSU13" s="61"/>
      <c r="HSV13" s="61"/>
      <c r="HSW13" s="61"/>
      <c r="HSX13" s="61"/>
      <c r="HSY13" s="61"/>
      <c r="HSZ13" s="61"/>
      <c r="HTA13" s="61"/>
      <c r="HTB13" s="61"/>
      <c r="HTC13" s="61"/>
      <c r="HTD13" s="61"/>
      <c r="HTE13" s="61"/>
      <c r="HTF13" s="61"/>
      <c r="HTG13" s="61"/>
      <c r="HTH13" s="61"/>
      <c r="HTI13" s="61"/>
      <c r="HTJ13" s="61"/>
      <c r="HTK13" s="61"/>
      <c r="HTL13" s="61"/>
      <c r="HTM13" s="61"/>
      <c r="HTN13" s="61"/>
      <c r="HTO13" s="61"/>
      <c r="HTP13" s="61"/>
      <c r="HTQ13" s="61"/>
      <c r="HTR13" s="61"/>
      <c r="HTS13" s="61"/>
      <c r="HTT13" s="61"/>
      <c r="HTU13" s="61"/>
      <c r="HTV13" s="61"/>
      <c r="HTW13" s="61"/>
      <c r="HTX13" s="61"/>
      <c r="HTY13" s="61"/>
      <c r="HTZ13" s="61"/>
      <c r="HUA13" s="61"/>
      <c r="HUB13" s="61"/>
      <c r="HUC13" s="61"/>
      <c r="HUD13" s="61"/>
      <c r="HUE13" s="61"/>
      <c r="HUF13" s="61"/>
      <c r="HUG13" s="61"/>
      <c r="HUH13" s="61"/>
      <c r="HUI13" s="61"/>
      <c r="HUJ13" s="61"/>
      <c r="HUK13" s="61"/>
      <c r="HUL13" s="61"/>
      <c r="HUM13" s="61"/>
      <c r="HUN13" s="61"/>
      <c r="HUO13" s="61"/>
      <c r="HUP13" s="61"/>
      <c r="HUQ13" s="61"/>
      <c r="HUR13" s="61"/>
      <c r="HUS13" s="61"/>
      <c r="HUT13" s="61"/>
      <c r="HUU13" s="61"/>
      <c r="HUV13" s="61"/>
      <c r="HUW13" s="61"/>
      <c r="HUX13" s="61"/>
      <c r="HUY13" s="61"/>
      <c r="HUZ13" s="61"/>
      <c r="HVA13" s="61"/>
      <c r="HVB13" s="61"/>
      <c r="HVC13" s="61"/>
      <c r="HVD13" s="61"/>
      <c r="HVE13" s="61"/>
      <c r="HVF13" s="61"/>
      <c r="HVG13" s="61"/>
      <c r="HVH13" s="61"/>
      <c r="HVI13" s="61"/>
      <c r="HVJ13" s="61"/>
      <c r="HVK13" s="61"/>
      <c r="HVL13" s="61"/>
      <c r="HVM13" s="61"/>
      <c r="HVN13" s="61"/>
      <c r="HVO13" s="61"/>
      <c r="HVP13" s="61"/>
      <c r="HVQ13" s="61"/>
      <c r="HVR13" s="61"/>
      <c r="HVS13" s="61"/>
      <c r="HVT13" s="61"/>
      <c r="HVU13" s="61"/>
      <c r="HVV13" s="61"/>
      <c r="HVW13" s="61"/>
      <c r="HVX13" s="61"/>
      <c r="HVY13" s="61"/>
      <c r="HVZ13" s="61"/>
      <c r="HWA13" s="61"/>
      <c r="HWB13" s="61"/>
      <c r="HWC13" s="61"/>
      <c r="HWD13" s="61"/>
      <c r="HWE13" s="61"/>
      <c r="HWF13" s="61"/>
      <c r="HWG13" s="61"/>
      <c r="HWH13" s="61"/>
      <c r="HWI13" s="61"/>
      <c r="HWJ13" s="61"/>
      <c r="HWK13" s="61"/>
      <c r="HWL13" s="61"/>
      <c r="HWM13" s="61"/>
      <c r="HWN13" s="61"/>
      <c r="HWO13" s="61"/>
      <c r="HWP13" s="61"/>
      <c r="HWQ13" s="61"/>
      <c r="HWR13" s="61"/>
      <c r="HWS13" s="61"/>
      <c r="HWT13" s="61"/>
      <c r="HWU13" s="61"/>
      <c r="HWV13" s="61"/>
      <c r="HWW13" s="61"/>
      <c r="HWX13" s="61"/>
      <c r="HWY13" s="61"/>
      <c r="HWZ13" s="61"/>
      <c r="HXA13" s="61"/>
      <c r="HXB13" s="61"/>
      <c r="HXC13" s="61"/>
      <c r="HXD13" s="61"/>
      <c r="HXE13" s="61"/>
      <c r="HXF13" s="61"/>
      <c r="HXG13" s="61"/>
      <c r="HXH13" s="61"/>
      <c r="HXI13" s="61"/>
      <c r="HXJ13" s="61"/>
      <c r="HXK13" s="61"/>
      <c r="HXL13" s="61"/>
      <c r="HXM13" s="61"/>
      <c r="HXN13" s="61"/>
      <c r="HXO13" s="61"/>
      <c r="HXP13" s="61"/>
      <c r="HXQ13" s="61"/>
      <c r="HXR13" s="61"/>
      <c r="HXS13" s="61"/>
      <c r="HXT13" s="61"/>
      <c r="HXU13" s="61"/>
      <c r="HXV13" s="61"/>
      <c r="HXW13" s="61"/>
      <c r="HXX13" s="61"/>
      <c r="HXY13" s="61"/>
      <c r="HXZ13" s="61"/>
      <c r="HYA13" s="61"/>
      <c r="HYB13" s="61"/>
      <c r="HYC13" s="61"/>
      <c r="HYD13" s="61"/>
      <c r="HYE13" s="61"/>
      <c r="HYF13" s="61"/>
      <c r="HYG13" s="61"/>
      <c r="HYH13" s="61"/>
      <c r="HYI13" s="61"/>
      <c r="HYJ13" s="61"/>
      <c r="HYK13" s="61"/>
      <c r="HYL13" s="61"/>
      <c r="HYM13" s="61"/>
      <c r="HYN13" s="61"/>
      <c r="HYO13" s="61"/>
      <c r="HYP13" s="61"/>
      <c r="HYQ13" s="61"/>
      <c r="HYR13" s="61"/>
      <c r="HYS13" s="61"/>
      <c r="HYT13" s="61"/>
      <c r="HYU13" s="61"/>
      <c r="HYV13" s="61"/>
      <c r="HYW13" s="61"/>
      <c r="HYX13" s="61"/>
      <c r="HYY13" s="61"/>
      <c r="HYZ13" s="61"/>
      <c r="HZA13" s="61"/>
      <c r="HZB13" s="61"/>
      <c r="HZC13" s="61"/>
      <c r="HZD13" s="61"/>
      <c r="HZE13" s="61"/>
      <c r="HZF13" s="61"/>
      <c r="HZG13" s="61"/>
      <c r="HZH13" s="61"/>
      <c r="HZI13" s="61"/>
      <c r="HZJ13" s="61"/>
      <c r="HZK13" s="61"/>
      <c r="HZL13" s="61"/>
      <c r="HZM13" s="61"/>
      <c r="HZN13" s="61"/>
      <c r="HZO13" s="61"/>
      <c r="HZP13" s="61"/>
      <c r="HZQ13" s="61"/>
      <c r="HZR13" s="61"/>
      <c r="HZS13" s="61"/>
      <c r="HZT13" s="61"/>
      <c r="HZU13" s="61"/>
      <c r="HZV13" s="61"/>
      <c r="HZW13" s="61"/>
      <c r="HZX13" s="61"/>
      <c r="HZY13" s="61"/>
      <c r="HZZ13" s="61"/>
      <c r="IAA13" s="61"/>
      <c r="IAB13" s="61"/>
      <c r="IAC13" s="61"/>
      <c r="IAD13" s="61"/>
      <c r="IAE13" s="61"/>
      <c r="IAF13" s="61"/>
      <c r="IAG13" s="61"/>
      <c r="IAH13" s="61"/>
      <c r="IAI13" s="61"/>
      <c r="IAJ13" s="61"/>
      <c r="IAK13" s="61"/>
      <c r="IAL13" s="61"/>
      <c r="IAM13" s="61"/>
      <c r="IAN13" s="61"/>
      <c r="IAO13" s="61"/>
      <c r="IAP13" s="61"/>
      <c r="IAQ13" s="61"/>
      <c r="IAR13" s="61"/>
      <c r="IAS13" s="61"/>
      <c r="IAT13" s="61"/>
      <c r="IAU13" s="61"/>
      <c r="IAV13" s="61"/>
      <c r="IAW13" s="61"/>
      <c r="IAX13" s="61"/>
      <c r="IAY13" s="61"/>
      <c r="IAZ13" s="61"/>
      <c r="IBA13" s="61"/>
      <c r="IBB13" s="61"/>
      <c r="IBC13" s="61"/>
      <c r="IBD13" s="61"/>
      <c r="IBE13" s="61"/>
      <c r="IBF13" s="61"/>
      <c r="IBG13" s="61"/>
      <c r="IBH13" s="61"/>
      <c r="IBI13" s="61"/>
      <c r="IBJ13" s="61"/>
      <c r="IBK13" s="61"/>
      <c r="IBL13" s="61"/>
      <c r="IBM13" s="61"/>
      <c r="IBN13" s="61"/>
      <c r="IBO13" s="61"/>
      <c r="IBP13" s="61"/>
      <c r="IBQ13" s="61"/>
      <c r="IBR13" s="61"/>
      <c r="IBS13" s="61"/>
      <c r="IBT13" s="61"/>
      <c r="IBU13" s="61"/>
      <c r="IBV13" s="61"/>
      <c r="IBW13" s="61"/>
      <c r="IBX13" s="61"/>
      <c r="IBY13" s="61"/>
      <c r="IBZ13" s="61"/>
      <c r="ICA13" s="61"/>
      <c r="ICB13" s="61"/>
      <c r="ICC13" s="61"/>
      <c r="ICD13" s="61"/>
      <c r="ICE13" s="61"/>
      <c r="ICF13" s="61"/>
      <c r="ICG13" s="61"/>
      <c r="ICH13" s="61"/>
      <c r="ICI13" s="61"/>
      <c r="ICJ13" s="61"/>
      <c r="ICK13" s="61"/>
      <c r="ICL13" s="61"/>
      <c r="ICM13" s="61"/>
      <c r="ICN13" s="61"/>
      <c r="ICO13" s="61"/>
      <c r="ICP13" s="61"/>
      <c r="ICQ13" s="61"/>
      <c r="ICR13" s="61"/>
      <c r="ICS13" s="61"/>
      <c r="ICT13" s="61"/>
      <c r="ICU13" s="61"/>
      <c r="ICV13" s="61"/>
      <c r="ICW13" s="61"/>
      <c r="ICX13" s="61"/>
      <c r="ICY13" s="61"/>
      <c r="ICZ13" s="61"/>
      <c r="IDA13" s="61"/>
      <c r="IDB13" s="61"/>
      <c r="IDC13" s="61"/>
      <c r="IDD13" s="61"/>
      <c r="IDE13" s="61"/>
      <c r="IDF13" s="61"/>
      <c r="IDG13" s="61"/>
      <c r="IDH13" s="61"/>
      <c r="IDI13" s="61"/>
      <c r="IDJ13" s="61"/>
      <c r="IDK13" s="61"/>
      <c r="IDL13" s="61"/>
      <c r="IDM13" s="61"/>
      <c r="IDN13" s="61"/>
      <c r="IDO13" s="61"/>
      <c r="IDP13" s="61"/>
      <c r="IDQ13" s="61"/>
      <c r="IDR13" s="61"/>
      <c r="IDS13" s="61"/>
      <c r="IDT13" s="61"/>
      <c r="IDU13" s="61"/>
      <c r="IDV13" s="61"/>
      <c r="IDW13" s="61"/>
      <c r="IDX13" s="61"/>
      <c r="IDY13" s="61"/>
      <c r="IDZ13" s="61"/>
      <c r="IEA13" s="61"/>
      <c r="IEB13" s="61"/>
      <c r="IEC13" s="61"/>
      <c r="IED13" s="61"/>
      <c r="IEE13" s="61"/>
      <c r="IEF13" s="61"/>
      <c r="IEG13" s="61"/>
      <c r="IEH13" s="61"/>
      <c r="IEI13" s="61"/>
      <c r="IEJ13" s="61"/>
      <c r="IEK13" s="61"/>
      <c r="IEL13" s="61"/>
      <c r="IEM13" s="61"/>
      <c r="IEN13" s="61"/>
      <c r="IEO13" s="61"/>
      <c r="IEP13" s="61"/>
      <c r="IEQ13" s="61"/>
      <c r="IER13" s="61"/>
      <c r="IES13" s="61"/>
      <c r="IET13" s="61"/>
      <c r="IEU13" s="61"/>
      <c r="IEV13" s="61"/>
      <c r="IEW13" s="61"/>
      <c r="IEX13" s="61"/>
      <c r="IEY13" s="61"/>
      <c r="IEZ13" s="61"/>
      <c r="IFA13" s="61"/>
      <c r="IFB13" s="61"/>
      <c r="IFC13" s="61"/>
      <c r="IFD13" s="61"/>
      <c r="IFE13" s="61"/>
      <c r="IFF13" s="61"/>
      <c r="IFG13" s="61"/>
      <c r="IFH13" s="61"/>
      <c r="IFI13" s="61"/>
      <c r="IFJ13" s="61"/>
      <c r="IFK13" s="61"/>
      <c r="IFL13" s="61"/>
      <c r="IFM13" s="61"/>
      <c r="IFN13" s="61"/>
      <c r="IFO13" s="61"/>
      <c r="IFP13" s="61"/>
      <c r="IFQ13" s="61"/>
      <c r="IFR13" s="61"/>
      <c r="IFS13" s="61"/>
      <c r="IFT13" s="61"/>
      <c r="IFU13" s="61"/>
      <c r="IFV13" s="61"/>
      <c r="IFW13" s="61"/>
      <c r="IFX13" s="61"/>
      <c r="IFY13" s="61"/>
      <c r="IFZ13" s="61"/>
      <c r="IGA13" s="61"/>
      <c r="IGB13" s="61"/>
      <c r="IGC13" s="61"/>
      <c r="IGD13" s="61"/>
      <c r="IGE13" s="61"/>
      <c r="IGF13" s="61"/>
      <c r="IGG13" s="61"/>
      <c r="IGH13" s="61"/>
      <c r="IGI13" s="61"/>
      <c r="IGJ13" s="61"/>
      <c r="IGK13" s="61"/>
      <c r="IGL13" s="61"/>
      <c r="IGM13" s="61"/>
      <c r="IGN13" s="61"/>
      <c r="IGO13" s="61"/>
      <c r="IGP13" s="61"/>
      <c r="IGQ13" s="61"/>
      <c r="IGR13" s="61"/>
      <c r="IGS13" s="61"/>
      <c r="IGT13" s="61"/>
      <c r="IGU13" s="61"/>
      <c r="IGV13" s="61"/>
      <c r="IGW13" s="61"/>
      <c r="IGX13" s="61"/>
      <c r="IGY13" s="61"/>
      <c r="IGZ13" s="61"/>
      <c r="IHA13" s="61"/>
      <c r="IHB13" s="61"/>
      <c r="IHC13" s="61"/>
      <c r="IHD13" s="61"/>
      <c r="IHE13" s="61"/>
      <c r="IHF13" s="61"/>
      <c r="IHG13" s="61"/>
      <c r="IHH13" s="61"/>
      <c r="IHI13" s="61"/>
      <c r="IHJ13" s="61"/>
      <c r="IHK13" s="61"/>
      <c r="IHL13" s="61"/>
      <c r="IHM13" s="61"/>
      <c r="IHN13" s="61"/>
      <c r="IHO13" s="61"/>
      <c r="IHP13" s="61"/>
      <c r="IHQ13" s="61"/>
      <c r="IHR13" s="61"/>
      <c r="IHS13" s="61"/>
      <c r="IHT13" s="61"/>
      <c r="IHU13" s="61"/>
      <c r="IHV13" s="61"/>
      <c r="IHW13" s="61"/>
      <c r="IHX13" s="61"/>
      <c r="IHY13" s="61"/>
      <c r="IHZ13" s="61"/>
      <c r="IIA13" s="61"/>
      <c r="IIB13" s="61"/>
      <c r="IIC13" s="61"/>
      <c r="IID13" s="61"/>
      <c r="IIE13" s="61"/>
      <c r="IIF13" s="61"/>
      <c r="IIG13" s="61"/>
      <c r="IIH13" s="61"/>
      <c r="III13" s="61"/>
      <c r="IIJ13" s="61"/>
      <c r="IIK13" s="61"/>
      <c r="IIL13" s="61"/>
      <c r="IIM13" s="61"/>
      <c r="IIN13" s="61"/>
      <c r="IIO13" s="61"/>
      <c r="IIP13" s="61"/>
      <c r="IIQ13" s="61"/>
      <c r="IIR13" s="61"/>
      <c r="IIS13" s="61"/>
      <c r="IIT13" s="61"/>
      <c r="IIU13" s="61"/>
      <c r="IIV13" s="61"/>
      <c r="IIW13" s="61"/>
      <c r="IIX13" s="61"/>
      <c r="IIY13" s="61"/>
      <c r="IIZ13" s="61"/>
      <c r="IJA13" s="61"/>
      <c r="IJB13" s="61"/>
      <c r="IJC13" s="61"/>
      <c r="IJD13" s="61"/>
      <c r="IJE13" s="61"/>
      <c r="IJF13" s="61"/>
      <c r="IJG13" s="61"/>
      <c r="IJH13" s="61"/>
      <c r="IJI13" s="61"/>
      <c r="IJJ13" s="61"/>
      <c r="IJK13" s="61"/>
      <c r="IJL13" s="61"/>
      <c r="IJM13" s="61"/>
      <c r="IJN13" s="61"/>
      <c r="IJO13" s="61"/>
      <c r="IJP13" s="61"/>
      <c r="IJQ13" s="61"/>
      <c r="IJR13" s="61"/>
      <c r="IJS13" s="61"/>
      <c r="IJT13" s="61"/>
      <c r="IJU13" s="61"/>
      <c r="IJV13" s="61"/>
      <c r="IJW13" s="61"/>
      <c r="IJX13" s="61"/>
      <c r="IJY13" s="61"/>
      <c r="IJZ13" s="61"/>
      <c r="IKA13" s="61"/>
      <c r="IKB13" s="61"/>
      <c r="IKC13" s="61"/>
      <c r="IKD13" s="61"/>
      <c r="IKE13" s="61"/>
      <c r="IKF13" s="61"/>
      <c r="IKG13" s="61"/>
      <c r="IKH13" s="61"/>
      <c r="IKI13" s="61"/>
      <c r="IKJ13" s="61"/>
      <c r="IKK13" s="61"/>
      <c r="IKL13" s="61"/>
      <c r="IKM13" s="61"/>
      <c r="IKN13" s="61"/>
      <c r="IKO13" s="61"/>
      <c r="IKP13" s="61"/>
      <c r="IKQ13" s="61"/>
      <c r="IKR13" s="61"/>
      <c r="IKS13" s="61"/>
      <c r="IKT13" s="61"/>
      <c r="IKU13" s="61"/>
      <c r="IKV13" s="61"/>
      <c r="IKW13" s="61"/>
      <c r="IKX13" s="61"/>
      <c r="IKY13" s="61"/>
      <c r="IKZ13" s="61"/>
      <c r="ILA13" s="61"/>
      <c r="ILB13" s="61"/>
      <c r="ILC13" s="61"/>
      <c r="ILD13" s="61"/>
      <c r="ILE13" s="61"/>
      <c r="ILF13" s="61"/>
      <c r="ILG13" s="61"/>
      <c r="ILH13" s="61"/>
      <c r="ILI13" s="61"/>
      <c r="ILJ13" s="61"/>
      <c r="ILK13" s="61"/>
      <c r="ILL13" s="61"/>
      <c r="ILM13" s="61"/>
      <c r="ILN13" s="61"/>
      <c r="ILO13" s="61"/>
      <c r="ILP13" s="61"/>
      <c r="ILQ13" s="61"/>
      <c r="ILR13" s="61"/>
      <c r="ILS13" s="61"/>
      <c r="ILT13" s="61"/>
      <c r="ILU13" s="61"/>
      <c r="ILV13" s="61"/>
      <c r="ILW13" s="61"/>
      <c r="ILX13" s="61"/>
      <c r="ILY13" s="61"/>
      <c r="ILZ13" s="61"/>
      <c r="IMA13" s="61"/>
      <c r="IMB13" s="61"/>
      <c r="IMC13" s="61"/>
      <c r="IMD13" s="61"/>
      <c r="IME13" s="61"/>
      <c r="IMF13" s="61"/>
      <c r="IMG13" s="61"/>
      <c r="IMH13" s="61"/>
      <c r="IMI13" s="61"/>
      <c r="IMJ13" s="61"/>
      <c r="IMK13" s="61"/>
      <c r="IML13" s="61"/>
      <c r="IMM13" s="61"/>
      <c r="IMN13" s="61"/>
      <c r="IMO13" s="61"/>
      <c r="IMP13" s="61"/>
      <c r="IMQ13" s="61"/>
      <c r="IMR13" s="61"/>
      <c r="IMS13" s="61"/>
      <c r="IMT13" s="61"/>
      <c r="IMU13" s="61"/>
      <c r="IMV13" s="61"/>
      <c r="IMW13" s="61"/>
      <c r="IMX13" s="61"/>
      <c r="IMY13" s="61"/>
      <c r="IMZ13" s="61"/>
      <c r="INA13" s="61"/>
      <c r="INB13" s="61"/>
      <c r="INC13" s="61"/>
      <c r="IND13" s="61"/>
      <c r="INE13" s="61"/>
      <c r="INF13" s="61"/>
      <c r="ING13" s="61"/>
      <c r="INH13" s="61"/>
      <c r="INI13" s="61"/>
      <c r="INJ13" s="61"/>
      <c r="INK13" s="61"/>
      <c r="INL13" s="61"/>
      <c r="INM13" s="61"/>
      <c r="INN13" s="61"/>
      <c r="INO13" s="61"/>
      <c r="INP13" s="61"/>
      <c r="INQ13" s="61"/>
      <c r="INR13" s="61"/>
      <c r="INS13" s="61"/>
      <c r="INT13" s="61"/>
      <c r="INU13" s="61"/>
      <c r="INV13" s="61"/>
      <c r="INW13" s="61"/>
      <c r="INX13" s="61"/>
      <c r="INY13" s="61"/>
      <c r="INZ13" s="61"/>
      <c r="IOA13" s="61"/>
      <c r="IOB13" s="61"/>
      <c r="IOC13" s="61"/>
      <c r="IOD13" s="61"/>
      <c r="IOE13" s="61"/>
      <c r="IOF13" s="61"/>
      <c r="IOG13" s="61"/>
      <c r="IOH13" s="61"/>
      <c r="IOI13" s="61"/>
      <c r="IOJ13" s="61"/>
      <c r="IOK13" s="61"/>
      <c r="IOL13" s="61"/>
      <c r="IOM13" s="61"/>
      <c r="ION13" s="61"/>
      <c r="IOO13" s="61"/>
      <c r="IOP13" s="61"/>
      <c r="IOQ13" s="61"/>
      <c r="IOR13" s="61"/>
      <c r="IOS13" s="61"/>
      <c r="IOT13" s="61"/>
      <c r="IOU13" s="61"/>
      <c r="IOV13" s="61"/>
      <c r="IOW13" s="61"/>
      <c r="IOX13" s="61"/>
      <c r="IOY13" s="61"/>
      <c r="IOZ13" s="61"/>
      <c r="IPA13" s="61"/>
      <c r="IPB13" s="61"/>
      <c r="IPC13" s="61"/>
      <c r="IPD13" s="61"/>
      <c r="IPE13" s="61"/>
      <c r="IPF13" s="61"/>
      <c r="IPG13" s="61"/>
      <c r="IPH13" s="61"/>
      <c r="IPI13" s="61"/>
      <c r="IPJ13" s="61"/>
      <c r="IPK13" s="61"/>
      <c r="IPL13" s="61"/>
      <c r="IPM13" s="61"/>
      <c r="IPN13" s="61"/>
      <c r="IPO13" s="61"/>
      <c r="IPP13" s="61"/>
      <c r="IPQ13" s="61"/>
      <c r="IPR13" s="61"/>
      <c r="IPS13" s="61"/>
      <c r="IPT13" s="61"/>
      <c r="IPU13" s="61"/>
      <c r="IPV13" s="61"/>
      <c r="IPW13" s="61"/>
      <c r="IPX13" s="61"/>
      <c r="IPY13" s="61"/>
      <c r="IPZ13" s="61"/>
      <c r="IQA13" s="61"/>
      <c r="IQB13" s="61"/>
      <c r="IQC13" s="61"/>
      <c r="IQD13" s="61"/>
      <c r="IQE13" s="61"/>
      <c r="IQF13" s="61"/>
      <c r="IQG13" s="61"/>
      <c r="IQH13" s="61"/>
      <c r="IQI13" s="61"/>
      <c r="IQJ13" s="61"/>
      <c r="IQK13" s="61"/>
      <c r="IQL13" s="61"/>
      <c r="IQM13" s="61"/>
      <c r="IQN13" s="61"/>
      <c r="IQO13" s="61"/>
      <c r="IQP13" s="61"/>
      <c r="IQQ13" s="61"/>
      <c r="IQR13" s="61"/>
      <c r="IQS13" s="61"/>
      <c r="IQT13" s="61"/>
      <c r="IQU13" s="61"/>
      <c r="IQV13" s="61"/>
      <c r="IQW13" s="61"/>
      <c r="IQX13" s="61"/>
      <c r="IQY13" s="61"/>
      <c r="IQZ13" s="61"/>
      <c r="IRA13" s="61"/>
      <c r="IRB13" s="61"/>
      <c r="IRC13" s="61"/>
      <c r="IRD13" s="61"/>
      <c r="IRE13" s="61"/>
      <c r="IRF13" s="61"/>
      <c r="IRG13" s="61"/>
      <c r="IRH13" s="61"/>
      <c r="IRI13" s="61"/>
      <c r="IRJ13" s="61"/>
      <c r="IRK13" s="61"/>
      <c r="IRL13" s="61"/>
      <c r="IRM13" s="61"/>
      <c r="IRN13" s="61"/>
      <c r="IRO13" s="61"/>
      <c r="IRP13" s="61"/>
      <c r="IRQ13" s="61"/>
      <c r="IRR13" s="61"/>
      <c r="IRS13" s="61"/>
      <c r="IRT13" s="61"/>
      <c r="IRU13" s="61"/>
      <c r="IRV13" s="61"/>
      <c r="IRW13" s="61"/>
      <c r="IRX13" s="61"/>
      <c r="IRY13" s="61"/>
      <c r="IRZ13" s="61"/>
      <c r="ISA13" s="61"/>
      <c r="ISB13" s="61"/>
      <c r="ISC13" s="61"/>
      <c r="ISD13" s="61"/>
      <c r="ISE13" s="61"/>
      <c r="ISF13" s="61"/>
      <c r="ISG13" s="61"/>
      <c r="ISH13" s="61"/>
      <c r="ISI13" s="61"/>
      <c r="ISJ13" s="61"/>
      <c r="ISK13" s="61"/>
      <c r="ISL13" s="61"/>
      <c r="ISM13" s="61"/>
      <c r="ISN13" s="61"/>
      <c r="ISO13" s="61"/>
      <c r="ISP13" s="61"/>
      <c r="ISQ13" s="61"/>
      <c r="ISR13" s="61"/>
      <c r="ISS13" s="61"/>
      <c r="IST13" s="61"/>
      <c r="ISU13" s="61"/>
      <c r="ISV13" s="61"/>
      <c r="ISW13" s="61"/>
      <c r="ISX13" s="61"/>
      <c r="ISY13" s="61"/>
      <c r="ISZ13" s="61"/>
      <c r="ITA13" s="61"/>
      <c r="ITB13" s="61"/>
      <c r="ITC13" s="61"/>
      <c r="ITD13" s="61"/>
      <c r="ITE13" s="61"/>
      <c r="ITF13" s="61"/>
      <c r="ITG13" s="61"/>
      <c r="ITH13" s="61"/>
      <c r="ITI13" s="61"/>
      <c r="ITJ13" s="61"/>
      <c r="ITK13" s="61"/>
      <c r="ITL13" s="61"/>
      <c r="ITM13" s="61"/>
      <c r="ITN13" s="61"/>
      <c r="ITO13" s="61"/>
      <c r="ITP13" s="61"/>
      <c r="ITQ13" s="61"/>
      <c r="ITR13" s="61"/>
      <c r="ITS13" s="61"/>
      <c r="ITT13" s="61"/>
      <c r="ITU13" s="61"/>
      <c r="ITV13" s="61"/>
      <c r="ITW13" s="61"/>
      <c r="ITX13" s="61"/>
      <c r="ITY13" s="61"/>
      <c r="ITZ13" s="61"/>
      <c r="IUA13" s="61"/>
      <c r="IUB13" s="61"/>
      <c r="IUC13" s="61"/>
      <c r="IUD13" s="61"/>
      <c r="IUE13" s="61"/>
      <c r="IUF13" s="61"/>
      <c r="IUG13" s="61"/>
      <c r="IUH13" s="61"/>
      <c r="IUI13" s="61"/>
      <c r="IUJ13" s="61"/>
      <c r="IUK13" s="61"/>
      <c r="IUL13" s="61"/>
      <c r="IUM13" s="61"/>
      <c r="IUN13" s="61"/>
      <c r="IUO13" s="61"/>
      <c r="IUP13" s="61"/>
      <c r="IUQ13" s="61"/>
      <c r="IUR13" s="61"/>
      <c r="IUS13" s="61"/>
      <c r="IUT13" s="61"/>
      <c r="IUU13" s="61"/>
      <c r="IUV13" s="61"/>
      <c r="IUW13" s="61"/>
      <c r="IUX13" s="61"/>
      <c r="IUY13" s="61"/>
      <c r="IUZ13" s="61"/>
      <c r="IVA13" s="61"/>
      <c r="IVB13" s="61"/>
      <c r="IVC13" s="61"/>
      <c r="IVD13" s="61"/>
      <c r="IVE13" s="61"/>
      <c r="IVF13" s="61"/>
      <c r="IVG13" s="61"/>
      <c r="IVH13" s="61"/>
      <c r="IVI13" s="61"/>
      <c r="IVJ13" s="61"/>
      <c r="IVK13" s="61"/>
      <c r="IVL13" s="61"/>
      <c r="IVM13" s="61"/>
      <c r="IVN13" s="61"/>
      <c r="IVO13" s="61"/>
      <c r="IVP13" s="61"/>
      <c r="IVQ13" s="61"/>
      <c r="IVR13" s="61"/>
      <c r="IVS13" s="61"/>
      <c r="IVT13" s="61"/>
      <c r="IVU13" s="61"/>
      <c r="IVV13" s="61"/>
      <c r="IVW13" s="61"/>
      <c r="IVX13" s="61"/>
      <c r="IVY13" s="61"/>
      <c r="IVZ13" s="61"/>
      <c r="IWA13" s="61"/>
      <c r="IWB13" s="61"/>
      <c r="IWC13" s="61"/>
      <c r="IWD13" s="61"/>
      <c r="IWE13" s="61"/>
      <c r="IWF13" s="61"/>
      <c r="IWG13" s="61"/>
      <c r="IWH13" s="61"/>
      <c r="IWI13" s="61"/>
      <c r="IWJ13" s="61"/>
      <c r="IWK13" s="61"/>
      <c r="IWL13" s="61"/>
      <c r="IWM13" s="61"/>
      <c r="IWN13" s="61"/>
      <c r="IWO13" s="61"/>
      <c r="IWP13" s="61"/>
      <c r="IWQ13" s="61"/>
      <c r="IWR13" s="61"/>
      <c r="IWS13" s="61"/>
      <c r="IWT13" s="61"/>
      <c r="IWU13" s="61"/>
      <c r="IWV13" s="61"/>
      <c r="IWW13" s="61"/>
      <c r="IWX13" s="61"/>
      <c r="IWY13" s="61"/>
      <c r="IWZ13" s="61"/>
      <c r="IXA13" s="61"/>
      <c r="IXB13" s="61"/>
      <c r="IXC13" s="61"/>
      <c r="IXD13" s="61"/>
      <c r="IXE13" s="61"/>
      <c r="IXF13" s="61"/>
      <c r="IXG13" s="61"/>
      <c r="IXH13" s="61"/>
      <c r="IXI13" s="61"/>
      <c r="IXJ13" s="61"/>
      <c r="IXK13" s="61"/>
      <c r="IXL13" s="61"/>
      <c r="IXM13" s="61"/>
      <c r="IXN13" s="61"/>
      <c r="IXO13" s="61"/>
      <c r="IXP13" s="61"/>
      <c r="IXQ13" s="61"/>
      <c r="IXR13" s="61"/>
      <c r="IXS13" s="61"/>
      <c r="IXT13" s="61"/>
      <c r="IXU13" s="61"/>
      <c r="IXV13" s="61"/>
      <c r="IXW13" s="61"/>
      <c r="IXX13" s="61"/>
      <c r="IXY13" s="61"/>
      <c r="IXZ13" s="61"/>
      <c r="IYA13" s="61"/>
      <c r="IYB13" s="61"/>
      <c r="IYC13" s="61"/>
      <c r="IYD13" s="61"/>
      <c r="IYE13" s="61"/>
      <c r="IYF13" s="61"/>
      <c r="IYG13" s="61"/>
      <c r="IYH13" s="61"/>
      <c r="IYI13" s="61"/>
      <c r="IYJ13" s="61"/>
      <c r="IYK13" s="61"/>
      <c r="IYL13" s="61"/>
      <c r="IYM13" s="61"/>
      <c r="IYN13" s="61"/>
      <c r="IYO13" s="61"/>
      <c r="IYP13" s="61"/>
      <c r="IYQ13" s="61"/>
      <c r="IYR13" s="61"/>
      <c r="IYS13" s="61"/>
      <c r="IYT13" s="61"/>
      <c r="IYU13" s="61"/>
      <c r="IYV13" s="61"/>
      <c r="IYW13" s="61"/>
      <c r="IYX13" s="61"/>
      <c r="IYY13" s="61"/>
      <c r="IYZ13" s="61"/>
      <c r="IZA13" s="61"/>
      <c r="IZB13" s="61"/>
      <c r="IZC13" s="61"/>
      <c r="IZD13" s="61"/>
      <c r="IZE13" s="61"/>
      <c r="IZF13" s="61"/>
      <c r="IZG13" s="61"/>
      <c r="IZH13" s="61"/>
      <c r="IZI13" s="61"/>
      <c r="IZJ13" s="61"/>
      <c r="IZK13" s="61"/>
      <c r="IZL13" s="61"/>
      <c r="IZM13" s="61"/>
      <c r="IZN13" s="61"/>
      <c r="IZO13" s="61"/>
      <c r="IZP13" s="61"/>
      <c r="IZQ13" s="61"/>
      <c r="IZR13" s="61"/>
      <c r="IZS13" s="61"/>
      <c r="IZT13" s="61"/>
      <c r="IZU13" s="61"/>
      <c r="IZV13" s="61"/>
      <c r="IZW13" s="61"/>
      <c r="IZX13" s="61"/>
      <c r="IZY13" s="61"/>
      <c r="IZZ13" s="61"/>
      <c r="JAA13" s="61"/>
      <c r="JAB13" s="61"/>
      <c r="JAC13" s="61"/>
      <c r="JAD13" s="61"/>
      <c r="JAE13" s="61"/>
      <c r="JAF13" s="61"/>
      <c r="JAG13" s="61"/>
      <c r="JAH13" s="61"/>
      <c r="JAI13" s="61"/>
      <c r="JAJ13" s="61"/>
      <c r="JAK13" s="61"/>
      <c r="JAL13" s="61"/>
      <c r="JAM13" s="61"/>
      <c r="JAN13" s="61"/>
      <c r="JAO13" s="61"/>
      <c r="JAP13" s="61"/>
      <c r="JAQ13" s="61"/>
      <c r="JAR13" s="61"/>
      <c r="JAS13" s="61"/>
      <c r="JAT13" s="61"/>
      <c r="JAU13" s="61"/>
      <c r="JAV13" s="61"/>
      <c r="JAW13" s="61"/>
      <c r="JAX13" s="61"/>
      <c r="JAY13" s="61"/>
      <c r="JAZ13" s="61"/>
      <c r="JBA13" s="61"/>
      <c r="JBB13" s="61"/>
      <c r="JBC13" s="61"/>
      <c r="JBD13" s="61"/>
      <c r="JBE13" s="61"/>
      <c r="JBF13" s="61"/>
      <c r="JBG13" s="61"/>
      <c r="JBH13" s="61"/>
      <c r="JBI13" s="61"/>
      <c r="JBJ13" s="61"/>
      <c r="JBK13" s="61"/>
      <c r="JBL13" s="61"/>
      <c r="JBM13" s="61"/>
      <c r="JBN13" s="61"/>
      <c r="JBO13" s="61"/>
      <c r="JBP13" s="61"/>
      <c r="JBQ13" s="61"/>
      <c r="JBR13" s="61"/>
      <c r="JBS13" s="61"/>
      <c r="JBT13" s="61"/>
      <c r="JBU13" s="61"/>
      <c r="JBV13" s="61"/>
      <c r="JBW13" s="61"/>
      <c r="JBX13" s="61"/>
      <c r="JBY13" s="61"/>
      <c r="JBZ13" s="61"/>
      <c r="JCA13" s="61"/>
      <c r="JCB13" s="61"/>
      <c r="JCC13" s="61"/>
      <c r="JCD13" s="61"/>
      <c r="JCE13" s="61"/>
      <c r="JCF13" s="61"/>
      <c r="JCG13" s="61"/>
      <c r="JCH13" s="61"/>
      <c r="JCI13" s="61"/>
      <c r="JCJ13" s="61"/>
      <c r="JCK13" s="61"/>
      <c r="JCL13" s="61"/>
      <c r="JCM13" s="61"/>
      <c r="JCN13" s="61"/>
      <c r="JCO13" s="61"/>
      <c r="JCP13" s="61"/>
      <c r="JCQ13" s="61"/>
      <c r="JCR13" s="61"/>
      <c r="JCS13" s="61"/>
      <c r="JCT13" s="61"/>
      <c r="JCU13" s="61"/>
      <c r="JCV13" s="61"/>
      <c r="JCW13" s="61"/>
      <c r="JCX13" s="61"/>
      <c r="JCY13" s="61"/>
      <c r="JCZ13" s="61"/>
      <c r="JDA13" s="61"/>
      <c r="JDB13" s="61"/>
      <c r="JDC13" s="61"/>
      <c r="JDD13" s="61"/>
      <c r="JDE13" s="61"/>
      <c r="JDF13" s="61"/>
      <c r="JDG13" s="61"/>
      <c r="JDH13" s="61"/>
      <c r="JDI13" s="61"/>
      <c r="JDJ13" s="61"/>
      <c r="JDK13" s="61"/>
      <c r="JDL13" s="61"/>
      <c r="JDM13" s="61"/>
      <c r="JDN13" s="61"/>
      <c r="JDO13" s="61"/>
      <c r="JDP13" s="61"/>
      <c r="JDQ13" s="61"/>
      <c r="JDR13" s="61"/>
      <c r="JDS13" s="61"/>
      <c r="JDT13" s="61"/>
      <c r="JDU13" s="61"/>
      <c r="JDV13" s="61"/>
      <c r="JDW13" s="61"/>
      <c r="JDX13" s="61"/>
      <c r="JDY13" s="61"/>
      <c r="JDZ13" s="61"/>
      <c r="JEA13" s="61"/>
      <c r="JEB13" s="61"/>
      <c r="JEC13" s="61"/>
      <c r="JED13" s="61"/>
      <c r="JEE13" s="61"/>
      <c r="JEF13" s="61"/>
      <c r="JEG13" s="61"/>
      <c r="JEH13" s="61"/>
      <c r="JEI13" s="61"/>
      <c r="JEJ13" s="61"/>
      <c r="JEK13" s="61"/>
      <c r="JEL13" s="61"/>
      <c r="JEM13" s="61"/>
      <c r="JEN13" s="61"/>
      <c r="JEO13" s="61"/>
      <c r="JEP13" s="61"/>
      <c r="JEQ13" s="61"/>
      <c r="JER13" s="61"/>
      <c r="JES13" s="61"/>
      <c r="JET13" s="61"/>
      <c r="JEU13" s="61"/>
      <c r="JEV13" s="61"/>
      <c r="JEW13" s="61"/>
      <c r="JEX13" s="61"/>
      <c r="JEY13" s="61"/>
      <c r="JEZ13" s="61"/>
      <c r="JFA13" s="61"/>
      <c r="JFB13" s="61"/>
      <c r="JFC13" s="61"/>
      <c r="JFD13" s="61"/>
      <c r="JFE13" s="61"/>
      <c r="JFF13" s="61"/>
      <c r="JFG13" s="61"/>
      <c r="JFH13" s="61"/>
      <c r="JFI13" s="61"/>
      <c r="JFJ13" s="61"/>
      <c r="JFK13" s="61"/>
      <c r="JFL13" s="61"/>
      <c r="JFM13" s="61"/>
      <c r="JFN13" s="61"/>
      <c r="JFO13" s="61"/>
      <c r="JFP13" s="61"/>
      <c r="JFQ13" s="61"/>
      <c r="JFR13" s="61"/>
      <c r="JFS13" s="61"/>
      <c r="JFT13" s="61"/>
      <c r="JFU13" s="61"/>
      <c r="JFV13" s="61"/>
      <c r="JFW13" s="61"/>
      <c r="JFX13" s="61"/>
      <c r="JFY13" s="61"/>
      <c r="JFZ13" s="61"/>
      <c r="JGA13" s="61"/>
      <c r="JGB13" s="61"/>
      <c r="JGC13" s="61"/>
      <c r="JGD13" s="61"/>
      <c r="JGE13" s="61"/>
      <c r="JGF13" s="61"/>
      <c r="JGG13" s="61"/>
      <c r="JGH13" s="61"/>
      <c r="JGI13" s="61"/>
      <c r="JGJ13" s="61"/>
      <c r="JGK13" s="61"/>
      <c r="JGL13" s="61"/>
      <c r="JGM13" s="61"/>
      <c r="JGN13" s="61"/>
      <c r="JGO13" s="61"/>
      <c r="JGP13" s="61"/>
      <c r="JGQ13" s="61"/>
      <c r="JGR13" s="61"/>
      <c r="JGS13" s="61"/>
      <c r="JGT13" s="61"/>
      <c r="JGU13" s="61"/>
      <c r="JGV13" s="61"/>
      <c r="JGW13" s="61"/>
      <c r="JGX13" s="61"/>
      <c r="JGY13" s="61"/>
      <c r="JGZ13" s="61"/>
      <c r="JHA13" s="61"/>
      <c r="JHB13" s="61"/>
      <c r="JHC13" s="61"/>
      <c r="JHD13" s="61"/>
      <c r="JHE13" s="61"/>
      <c r="JHF13" s="61"/>
      <c r="JHG13" s="61"/>
      <c r="JHH13" s="61"/>
      <c r="JHI13" s="61"/>
      <c r="JHJ13" s="61"/>
      <c r="JHK13" s="61"/>
      <c r="JHL13" s="61"/>
      <c r="JHM13" s="61"/>
      <c r="JHN13" s="61"/>
      <c r="JHO13" s="61"/>
      <c r="JHP13" s="61"/>
      <c r="JHQ13" s="61"/>
      <c r="JHR13" s="61"/>
      <c r="JHS13" s="61"/>
      <c r="JHT13" s="61"/>
      <c r="JHU13" s="61"/>
      <c r="JHV13" s="61"/>
      <c r="JHW13" s="61"/>
      <c r="JHX13" s="61"/>
      <c r="JHY13" s="61"/>
      <c r="JHZ13" s="61"/>
      <c r="JIA13" s="61"/>
      <c r="JIB13" s="61"/>
      <c r="JIC13" s="61"/>
      <c r="JID13" s="61"/>
      <c r="JIE13" s="61"/>
      <c r="JIF13" s="61"/>
      <c r="JIG13" s="61"/>
      <c r="JIH13" s="61"/>
      <c r="JII13" s="61"/>
      <c r="JIJ13" s="61"/>
      <c r="JIK13" s="61"/>
      <c r="JIL13" s="61"/>
      <c r="JIM13" s="61"/>
      <c r="JIN13" s="61"/>
      <c r="JIO13" s="61"/>
      <c r="JIP13" s="61"/>
      <c r="JIQ13" s="61"/>
      <c r="JIR13" s="61"/>
      <c r="JIS13" s="61"/>
      <c r="JIT13" s="61"/>
      <c r="JIU13" s="61"/>
      <c r="JIV13" s="61"/>
      <c r="JIW13" s="61"/>
      <c r="JIX13" s="61"/>
      <c r="JIY13" s="61"/>
      <c r="JIZ13" s="61"/>
      <c r="JJA13" s="61"/>
      <c r="JJB13" s="61"/>
      <c r="JJC13" s="61"/>
      <c r="JJD13" s="61"/>
      <c r="JJE13" s="61"/>
      <c r="JJF13" s="61"/>
      <c r="JJG13" s="61"/>
      <c r="JJH13" s="61"/>
      <c r="JJI13" s="61"/>
      <c r="JJJ13" s="61"/>
      <c r="JJK13" s="61"/>
      <c r="JJL13" s="61"/>
      <c r="JJM13" s="61"/>
      <c r="JJN13" s="61"/>
      <c r="JJO13" s="61"/>
      <c r="JJP13" s="61"/>
      <c r="JJQ13" s="61"/>
      <c r="JJR13" s="61"/>
      <c r="JJS13" s="61"/>
      <c r="JJT13" s="61"/>
      <c r="JJU13" s="61"/>
      <c r="JJV13" s="61"/>
      <c r="JJW13" s="61"/>
      <c r="JJX13" s="61"/>
      <c r="JJY13" s="61"/>
      <c r="JJZ13" s="61"/>
      <c r="JKA13" s="61"/>
      <c r="JKB13" s="61"/>
      <c r="JKC13" s="61"/>
      <c r="JKD13" s="61"/>
      <c r="JKE13" s="61"/>
      <c r="JKF13" s="61"/>
      <c r="JKG13" s="61"/>
      <c r="JKH13" s="61"/>
      <c r="JKI13" s="61"/>
      <c r="JKJ13" s="61"/>
      <c r="JKK13" s="61"/>
      <c r="JKL13" s="61"/>
      <c r="JKM13" s="61"/>
      <c r="JKN13" s="61"/>
      <c r="JKO13" s="61"/>
      <c r="JKP13" s="61"/>
      <c r="JKQ13" s="61"/>
      <c r="JKR13" s="61"/>
      <c r="JKS13" s="61"/>
      <c r="JKT13" s="61"/>
      <c r="JKU13" s="61"/>
      <c r="JKV13" s="61"/>
      <c r="JKW13" s="61"/>
      <c r="JKX13" s="61"/>
      <c r="JKY13" s="61"/>
      <c r="JKZ13" s="61"/>
      <c r="JLA13" s="61"/>
      <c r="JLB13" s="61"/>
      <c r="JLC13" s="61"/>
      <c r="JLD13" s="61"/>
      <c r="JLE13" s="61"/>
      <c r="JLF13" s="61"/>
      <c r="JLG13" s="61"/>
      <c r="JLH13" s="61"/>
      <c r="JLI13" s="61"/>
      <c r="JLJ13" s="61"/>
      <c r="JLK13" s="61"/>
      <c r="JLL13" s="61"/>
      <c r="JLM13" s="61"/>
      <c r="JLN13" s="61"/>
      <c r="JLO13" s="61"/>
      <c r="JLP13" s="61"/>
      <c r="JLQ13" s="61"/>
      <c r="JLR13" s="61"/>
      <c r="JLS13" s="61"/>
      <c r="JLT13" s="61"/>
      <c r="JLU13" s="61"/>
      <c r="JLV13" s="61"/>
      <c r="JLW13" s="61"/>
      <c r="JLX13" s="61"/>
      <c r="JLY13" s="61"/>
      <c r="JLZ13" s="61"/>
      <c r="JMA13" s="61"/>
      <c r="JMB13" s="61"/>
      <c r="JMC13" s="61"/>
      <c r="JMD13" s="61"/>
      <c r="JME13" s="61"/>
      <c r="JMF13" s="61"/>
      <c r="JMG13" s="61"/>
      <c r="JMH13" s="61"/>
      <c r="JMI13" s="61"/>
      <c r="JMJ13" s="61"/>
      <c r="JMK13" s="61"/>
      <c r="JML13" s="61"/>
      <c r="JMM13" s="61"/>
      <c r="JMN13" s="61"/>
      <c r="JMO13" s="61"/>
      <c r="JMP13" s="61"/>
      <c r="JMQ13" s="61"/>
      <c r="JMR13" s="61"/>
      <c r="JMS13" s="61"/>
      <c r="JMT13" s="61"/>
      <c r="JMU13" s="61"/>
      <c r="JMV13" s="61"/>
      <c r="JMW13" s="61"/>
      <c r="JMX13" s="61"/>
      <c r="JMY13" s="61"/>
      <c r="JMZ13" s="61"/>
      <c r="JNA13" s="61"/>
      <c r="JNB13" s="61"/>
      <c r="JNC13" s="61"/>
      <c r="JND13" s="61"/>
      <c r="JNE13" s="61"/>
      <c r="JNF13" s="61"/>
      <c r="JNG13" s="61"/>
      <c r="JNH13" s="61"/>
      <c r="JNI13" s="61"/>
      <c r="JNJ13" s="61"/>
      <c r="JNK13" s="61"/>
      <c r="JNL13" s="61"/>
      <c r="JNM13" s="61"/>
      <c r="JNN13" s="61"/>
      <c r="JNO13" s="61"/>
      <c r="JNP13" s="61"/>
      <c r="JNQ13" s="61"/>
      <c r="JNR13" s="61"/>
      <c r="JNS13" s="61"/>
      <c r="JNT13" s="61"/>
      <c r="JNU13" s="61"/>
      <c r="JNV13" s="61"/>
      <c r="JNW13" s="61"/>
      <c r="JNX13" s="61"/>
      <c r="JNY13" s="61"/>
      <c r="JNZ13" s="61"/>
      <c r="JOA13" s="61"/>
      <c r="JOB13" s="61"/>
      <c r="JOC13" s="61"/>
      <c r="JOD13" s="61"/>
      <c r="JOE13" s="61"/>
      <c r="JOF13" s="61"/>
      <c r="JOG13" s="61"/>
      <c r="JOH13" s="61"/>
      <c r="JOI13" s="61"/>
      <c r="JOJ13" s="61"/>
      <c r="JOK13" s="61"/>
      <c r="JOL13" s="61"/>
      <c r="JOM13" s="61"/>
      <c r="JON13" s="61"/>
      <c r="JOO13" s="61"/>
      <c r="JOP13" s="61"/>
      <c r="JOQ13" s="61"/>
      <c r="JOR13" s="61"/>
      <c r="JOS13" s="61"/>
      <c r="JOT13" s="61"/>
      <c r="JOU13" s="61"/>
      <c r="JOV13" s="61"/>
      <c r="JOW13" s="61"/>
      <c r="JOX13" s="61"/>
      <c r="JOY13" s="61"/>
      <c r="JOZ13" s="61"/>
      <c r="JPA13" s="61"/>
      <c r="JPB13" s="61"/>
      <c r="JPC13" s="61"/>
      <c r="JPD13" s="61"/>
      <c r="JPE13" s="61"/>
      <c r="JPF13" s="61"/>
      <c r="JPG13" s="61"/>
      <c r="JPH13" s="61"/>
      <c r="JPI13" s="61"/>
      <c r="JPJ13" s="61"/>
      <c r="JPK13" s="61"/>
      <c r="JPL13" s="61"/>
      <c r="JPM13" s="61"/>
      <c r="JPN13" s="61"/>
      <c r="JPO13" s="61"/>
      <c r="JPP13" s="61"/>
      <c r="JPQ13" s="61"/>
      <c r="JPR13" s="61"/>
      <c r="JPS13" s="61"/>
      <c r="JPT13" s="61"/>
      <c r="JPU13" s="61"/>
      <c r="JPV13" s="61"/>
      <c r="JPW13" s="61"/>
      <c r="JPX13" s="61"/>
      <c r="JPY13" s="61"/>
      <c r="JPZ13" s="61"/>
      <c r="JQA13" s="61"/>
      <c r="JQB13" s="61"/>
      <c r="JQC13" s="61"/>
      <c r="JQD13" s="61"/>
      <c r="JQE13" s="61"/>
      <c r="JQF13" s="61"/>
      <c r="JQG13" s="61"/>
      <c r="JQH13" s="61"/>
      <c r="JQI13" s="61"/>
      <c r="JQJ13" s="61"/>
      <c r="JQK13" s="61"/>
      <c r="JQL13" s="61"/>
      <c r="JQM13" s="61"/>
      <c r="JQN13" s="61"/>
      <c r="JQO13" s="61"/>
      <c r="JQP13" s="61"/>
      <c r="JQQ13" s="61"/>
      <c r="JQR13" s="61"/>
      <c r="JQS13" s="61"/>
      <c r="JQT13" s="61"/>
      <c r="JQU13" s="61"/>
      <c r="JQV13" s="61"/>
      <c r="JQW13" s="61"/>
      <c r="JQX13" s="61"/>
      <c r="JQY13" s="61"/>
      <c r="JQZ13" s="61"/>
      <c r="JRA13" s="61"/>
      <c r="JRB13" s="61"/>
      <c r="JRC13" s="61"/>
      <c r="JRD13" s="61"/>
      <c r="JRE13" s="61"/>
      <c r="JRF13" s="61"/>
      <c r="JRG13" s="61"/>
      <c r="JRH13" s="61"/>
      <c r="JRI13" s="61"/>
      <c r="JRJ13" s="61"/>
      <c r="JRK13" s="61"/>
      <c r="JRL13" s="61"/>
      <c r="JRM13" s="61"/>
      <c r="JRN13" s="61"/>
      <c r="JRO13" s="61"/>
      <c r="JRP13" s="61"/>
      <c r="JRQ13" s="61"/>
      <c r="JRR13" s="61"/>
      <c r="JRS13" s="61"/>
      <c r="JRT13" s="61"/>
      <c r="JRU13" s="61"/>
      <c r="JRV13" s="61"/>
      <c r="JRW13" s="61"/>
      <c r="JRX13" s="61"/>
      <c r="JRY13" s="61"/>
      <c r="JRZ13" s="61"/>
      <c r="JSA13" s="61"/>
      <c r="JSB13" s="61"/>
      <c r="JSC13" s="61"/>
      <c r="JSD13" s="61"/>
      <c r="JSE13" s="61"/>
      <c r="JSF13" s="61"/>
      <c r="JSG13" s="61"/>
      <c r="JSH13" s="61"/>
      <c r="JSI13" s="61"/>
      <c r="JSJ13" s="61"/>
      <c r="JSK13" s="61"/>
      <c r="JSL13" s="61"/>
      <c r="JSM13" s="61"/>
      <c r="JSN13" s="61"/>
      <c r="JSO13" s="61"/>
      <c r="JSP13" s="61"/>
      <c r="JSQ13" s="61"/>
      <c r="JSR13" s="61"/>
      <c r="JSS13" s="61"/>
      <c r="JST13" s="61"/>
      <c r="JSU13" s="61"/>
      <c r="JSV13" s="61"/>
      <c r="JSW13" s="61"/>
      <c r="JSX13" s="61"/>
      <c r="JSY13" s="61"/>
      <c r="JSZ13" s="61"/>
      <c r="JTA13" s="61"/>
      <c r="JTB13" s="61"/>
      <c r="JTC13" s="61"/>
      <c r="JTD13" s="61"/>
      <c r="JTE13" s="61"/>
      <c r="JTF13" s="61"/>
      <c r="JTG13" s="61"/>
      <c r="JTH13" s="61"/>
      <c r="JTI13" s="61"/>
      <c r="JTJ13" s="61"/>
      <c r="JTK13" s="61"/>
      <c r="JTL13" s="61"/>
      <c r="JTM13" s="61"/>
      <c r="JTN13" s="61"/>
      <c r="JTO13" s="61"/>
      <c r="JTP13" s="61"/>
      <c r="JTQ13" s="61"/>
      <c r="JTR13" s="61"/>
      <c r="JTS13" s="61"/>
      <c r="JTT13" s="61"/>
      <c r="JTU13" s="61"/>
      <c r="JTV13" s="61"/>
      <c r="JTW13" s="61"/>
      <c r="JTX13" s="61"/>
      <c r="JTY13" s="61"/>
      <c r="JTZ13" s="61"/>
      <c r="JUA13" s="61"/>
      <c r="JUB13" s="61"/>
      <c r="JUC13" s="61"/>
      <c r="JUD13" s="61"/>
      <c r="JUE13" s="61"/>
      <c r="JUF13" s="61"/>
      <c r="JUG13" s="61"/>
      <c r="JUH13" s="61"/>
      <c r="JUI13" s="61"/>
      <c r="JUJ13" s="61"/>
      <c r="JUK13" s="61"/>
      <c r="JUL13" s="61"/>
      <c r="JUM13" s="61"/>
      <c r="JUN13" s="61"/>
      <c r="JUO13" s="61"/>
      <c r="JUP13" s="61"/>
      <c r="JUQ13" s="61"/>
      <c r="JUR13" s="61"/>
      <c r="JUS13" s="61"/>
      <c r="JUT13" s="61"/>
      <c r="JUU13" s="61"/>
      <c r="JUV13" s="61"/>
      <c r="JUW13" s="61"/>
      <c r="JUX13" s="61"/>
      <c r="JUY13" s="61"/>
      <c r="JUZ13" s="61"/>
      <c r="JVA13" s="61"/>
      <c r="JVB13" s="61"/>
      <c r="JVC13" s="61"/>
      <c r="JVD13" s="61"/>
      <c r="JVE13" s="61"/>
      <c r="JVF13" s="61"/>
      <c r="JVG13" s="61"/>
      <c r="JVH13" s="61"/>
      <c r="JVI13" s="61"/>
      <c r="JVJ13" s="61"/>
      <c r="JVK13" s="61"/>
      <c r="JVL13" s="61"/>
      <c r="JVM13" s="61"/>
      <c r="JVN13" s="61"/>
      <c r="JVO13" s="61"/>
      <c r="JVP13" s="61"/>
      <c r="JVQ13" s="61"/>
      <c r="JVR13" s="61"/>
      <c r="JVS13" s="61"/>
      <c r="JVT13" s="61"/>
      <c r="JVU13" s="61"/>
      <c r="JVV13" s="61"/>
      <c r="JVW13" s="61"/>
      <c r="JVX13" s="61"/>
      <c r="JVY13" s="61"/>
      <c r="JVZ13" s="61"/>
      <c r="JWA13" s="61"/>
      <c r="JWB13" s="61"/>
      <c r="JWC13" s="61"/>
      <c r="JWD13" s="61"/>
      <c r="JWE13" s="61"/>
      <c r="JWF13" s="61"/>
      <c r="JWG13" s="61"/>
      <c r="JWH13" s="61"/>
      <c r="JWI13" s="61"/>
      <c r="JWJ13" s="61"/>
      <c r="JWK13" s="61"/>
      <c r="JWL13" s="61"/>
      <c r="JWM13" s="61"/>
      <c r="JWN13" s="61"/>
      <c r="JWO13" s="61"/>
      <c r="JWP13" s="61"/>
      <c r="JWQ13" s="61"/>
      <c r="JWR13" s="61"/>
      <c r="JWS13" s="61"/>
      <c r="JWT13" s="61"/>
      <c r="JWU13" s="61"/>
      <c r="JWV13" s="61"/>
      <c r="JWW13" s="61"/>
      <c r="JWX13" s="61"/>
      <c r="JWY13" s="61"/>
      <c r="JWZ13" s="61"/>
      <c r="JXA13" s="61"/>
      <c r="JXB13" s="61"/>
      <c r="JXC13" s="61"/>
      <c r="JXD13" s="61"/>
      <c r="JXE13" s="61"/>
      <c r="JXF13" s="61"/>
      <c r="JXG13" s="61"/>
      <c r="JXH13" s="61"/>
      <c r="JXI13" s="61"/>
      <c r="JXJ13" s="61"/>
      <c r="JXK13" s="61"/>
      <c r="JXL13" s="61"/>
      <c r="JXM13" s="61"/>
      <c r="JXN13" s="61"/>
      <c r="JXO13" s="61"/>
      <c r="JXP13" s="61"/>
      <c r="JXQ13" s="61"/>
      <c r="JXR13" s="61"/>
      <c r="JXS13" s="61"/>
      <c r="JXT13" s="61"/>
      <c r="JXU13" s="61"/>
      <c r="JXV13" s="61"/>
      <c r="JXW13" s="61"/>
      <c r="JXX13" s="61"/>
      <c r="JXY13" s="61"/>
      <c r="JXZ13" s="61"/>
      <c r="JYA13" s="61"/>
      <c r="JYB13" s="61"/>
      <c r="JYC13" s="61"/>
      <c r="JYD13" s="61"/>
      <c r="JYE13" s="61"/>
      <c r="JYF13" s="61"/>
      <c r="JYG13" s="61"/>
      <c r="JYH13" s="61"/>
      <c r="JYI13" s="61"/>
      <c r="JYJ13" s="61"/>
      <c r="JYK13" s="61"/>
      <c r="JYL13" s="61"/>
      <c r="JYM13" s="61"/>
      <c r="JYN13" s="61"/>
      <c r="JYO13" s="61"/>
      <c r="JYP13" s="61"/>
      <c r="JYQ13" s="61"/>
      <c r="JYR13" s="61"/>
      <c r="JYS13" s="61"/>
      <c r="JYT13" s="61"/>
      <c r="JYU13" s="61"/>
      <c r="JYV13" s="61"/>
      <c r="JYW13" s="61"/>
      <c r="JYX13" s="61"/>
      <c r="JYY13" s="61"/>
      <c r="JYZ13" s="61"/>
      <c r="JZA13" s="61"/>
      <c r="JZB13" s="61"/>
      <c r="JZC13" s="61"/>
      <c r="JZD13" s="61"/>
      <c r="JZE13" s="61"/>
      <c r="JZF13" s="61"/>
      <c r="JZG13" s="61"/>
      <c r="JZH13" s="61"/>
      <c r="JZI13" s="61"/>
      <c r="JZJ13" s="61"/>
      <c r="JZK13" s="61"/>
      <c r="JZL13" s="61"/>
      <c r="JZM13" s="61"/>
      <c r="JZN13" s="61"/>
      <c r="JZO13" s="61"/>
      <c r="JZP13" s="61"/>
      <c r="JZQ13" s="61"/>
      <c r="JZR13" s="61"/>
      <c r="JZS13" s="61"/>
      <c r="JZT13" s="61"/>
      <c r="JZU13" s="61"/>
      <c r="JZV13" s="61"/>
      <c r="JZW13" s="61"/>
      <c r="JZX13" s="61"/>
      <c r="JZY13" s="61"/>
      <c r="JZZ13" s="61"/>
      <c r="KAA13" s="61"/>
      <c r="KAB13" s="61"/>
      <c r="KAC13" s="61"/>
      <c r="KAD13" s="61"/>
      <c r="KAE13" s="61"/>
      <c r="KAF13" s="61"/>
      <c r="KAG13" s="61"/>
      <c r="KAH13" s="61"/>
      <c r="KAI13" s="61"/>
      <c r="KAJ13" s="61"/>
      <c r="KAK13" s="61"/>
      <c r="KAL13" s="61"/>
      <c r="KAM13" s="61"/>
      <c r="KAN13" s="61"/>
      <c r="KAO13" s="61"/>
      <c r="KAP13" s="61"/>
      <c r="KAQ13" s="61"/>
      <c r="KAR13" s="61"/>
      <c r="KAS13" s="61"/>
      <c r="KAT13" s="61"/>
      <c r="KAU13" s="61"/>
      <c r="KAV13" s="61"/>
      <c r="KAW13" s="61"/>
      <c r="KAX13" s="61"/>
      <c r="KAY13" s="61"/>
      <c r="KAZ13" s="61"/>
      <c r="KBA13" s="61"/>
      <c r="KBB13" s="61"/>
      <c r="KBC13" s="61"/>
      <c r="KBD13" s="61"/>
      <c r="KBE13" s="61"/>
      <c r="KBF13" s="61"/>
      <c r="KBG13" s="61"/>
      <c r="KBH13" s="61"/>
      <c r="KBI13" s="61"/>
      <c r="KBJ13" s="61"/>
      <c r="KBK13" s="61"/>
      <c r="KBL13" s="61"/>
      <c r="KBM13" s="61"/>
      <c r="KBN13" s="61"/>
      <c r="KBO13" s="61"/>
      <c r="KBP13" s="61"/>
      <c r="KBQ13" s="61"/>
      <c r="KBR13" s="61"/>
      <c r="KBS13" s="61"/>
      <c r="KBT13" s="61"/>
      <c r="KBU13" s="61"/>
      <c r="KBV13" s="61"/>
      <c r="KBW13" s="61"/>
      <c r="KBX13" s="61"/>
      <c r="KBY13" s="61"/>
      <c r="KBZ13" s="61"/>
      <c r="KCA13" s="61"/>
      <c r="KCB13" s="61"/>
      <c r="KCC13" s="61"/>
      <c r="KCD13" s="61"/>
      <c r="KCE13" s="61"/>
      <c r="KCF13" s="61"/>
      <c r="KCG13" s="61"/>
      <c r="KCH13" s="61"/>
      <c r="KCI13" s="61"/>
      <c r="KCJ13" s="61"/>
      <c r="KCK13" s="61"/>
      <c r="KCL13" s="61"/>
      <c r="KCM13" s="61"/>
      <c r="KCN13" s="61"/>
      <c r="KCO13" s="61"/>
      <c r="KCP13" s="61"/>
      <c r="KCQ13" s="61"/>
      <c r="KCR13" s="61"/>
      <c r="KCS13" s="61"/>
      <c r="KCT13" s="61"/>
      <c r="KCU13" s="61"/>
      <c r="KCV13" s="61"/>
      <c r="KCW13" s="61"/>
      <c r="KCX13" s="61"/>
      <c r="KCY13" s="61"/>
      <c r="KCZ13" s="61"/>
      <c r="KDA13" s="61"/>
      <c r="KDB13" s="61"/>
      <c r="KDC13" s="61"/>
      <c r="KDD13" s="61"/>
      <c r="KDE13" s="61"/>
      <c r="KDF13" s="61"/>
      <c r="KDG13" s="61"/>
      <c r="KDH13" s="61"/>
      <c r="KDI13" s="61"/>
      <c r="KDJ13" s="61"/>
      <c r="KDK13" s="61"/>
      <c r="KDL13" s="61"/>
      <c r="KDM13" s="61"/>
      <c r="KDN13" s="61"/>
      <c r="KDO13" s="61"/>
      <c r="KDP13" s="61"/>
      <c r="KDQ13" s="61"/>
      <c r="KDR13" s="61"/>
      <c r="KDS13" s="61"/>
      <c r="KDT13" s="61"/>
      <c r="KDU13" s="61"/>
      <c r="KDV13" s="61"/>
      <c r="KDW13" s="61"/>
      <c r="KDX13" s="61"/>
      <c r="KDY13" s="61"/>
      <c r="KDZ13" s="61"/>
      <c r="KEA13" s="61"/>
      <c r="KEB13" s="61"/>
      <c r="KEC13" s="61"/>
      <c r="KED13" s="61"/>
      <c r="KEE13" s="61"/>
      <c r="KEF13" s="61"/>
      <c r="KEG13" s="61"/>
      <c r="KEH13" s="61"/>
      <c r="KEI13" s="61"/>
      <c r="KEJ13" s="61"/>
      <c r="KEK13" s="61"/>
      <c r="KEL13" s="61"/>
      <c r="KEM13" s="61"/>
      <c r="KEN13" s="61"/>
      <c r="KEO13" s="61"/>
      <c r="KEP13" s="61"/>
      <c r="KEQ13" s="61"/>
      <c r="KER13" s="61"/>
      <c r="KES13" s="61"/>
      <c r="KET13" s="61"/>
      <c r="KEU13" s="61"/>
      <c r="KEV13" s="61"/>
      <c r="KEW13" s="61"/>
      <c r="KEX13" s="61"/>
      <c r="KEY13" s="61"/>
      <c r="KEZ13" s="61"/>
      <c r="KFA13" s="61"/>
      <c r="KFB13" s="61"/>
      <c r="KFC13" s="61"/>
      <c r="KFD13" s="61"/>
      <c r="KFE13" s="61"/>
      <c r="KFF13" s="61"/>
      <c r="KFG13" s="61"/>
      <c r="KFH13" s="61"/>
      <c r="KFI13" s="61"/>
      <c r="KFJ13" s="61"/>
      <c r="KFK13" s="61"/>
      <c r="KFL13" s="61"/>
      <c r="KFM13" s="61"/>
      <c r="KFN13" s="61"/>
      <c r="KFO13" s="61"/>
      <c r="KFP13" s="61"/>
      <c r="KFQ13" s="61"/>
      <c r="KFR13" s="61"/>
      <c r="KFS13" s="61"/>
      <c r="KFT13" s="61"/>
      <c r="KFU13" s="61"/>
      <c r="KFV13" s="61"/>
      <c r="KFW13" s="61"/>
      <c r="KFX13" s="61"/>
      <c r="KFY13" s="61"/>
      <c r="KFZ13" s="61"/>
      <c r="KGA13" s="61"/>
      <c r="KGB13" s="61"/>
      <c r="KGC13" s="61"/>
      <c r="KGD13" s="61"/>
      <c r="KGE13" s="61"/>
      <c r="KGF13" s="61"/>
      <c r="KGG13" s="61"/>
      <c r="KGH13" s="61"/>
      <c r="KGI13" s="61"/>
      <c r="KGJ13" s="61"/>
      <c r="KGK13" s="61"/>
      <c r="KGL13" s="61"/>
      <c r="KGM13" s="61"/>
      <c r="KGN13" s="61"/>
      <c r="KGO13" s="61"/>
      <c r="KGP13" s="61"/>
      <c r="KGQ13" s="61"/>
      <c r="KGR13" s="61"/>
      <c r="KGS13" s="61"/>
      <c r="KGT13" s="61"/>
      <c r="KGU13" s="61"/>
      <c r="KGV13" s="61"/>
      <c r="KGW13" s="61"/>
      <c r="KGX13" s="61"/>
      <c r="KGY13" s="61"/>
      <c r="KGZ13" s="61"/>
      <c r="KHA13" s="61"/>
      <c r="KHB13" s="61"/>
      <c r="KHC13" s="61"/>
      <c r="KHD13" s="61"/>
      <c r="KHE13" s="61"/>
      <c r="KHF13" s="61"/>
      <c r="KHG13" s="61"/>
      <c r="KHH13" s="61"/>
      <c r="KHI13" s="61"/>
      <c r="KHJ13" s="61"/>
      <c r="KHK13" s="61"/>
      <c r="KHL13" s="61"/>
      <c r="KHM13" s="61"/>
      <c r="KHN13" s="61"/>
      <c r="KHO13" s="61"/>
      <c r="KHP13" s="61"/>
      <c r="KHQ13" s="61"/>
      <c r="KHR13" s="61"/>
      <c r="KHS13" s="61"/>
      <c r="KHT13" s="61"/>
      <c r="KHU13" s="61"/>
      <c r="KHV13" s="61"/>
      <c r="KHW13" s="61"/>
      <c r="KHX13" s="61"/>
      <c r="KHY13" s="61"/>
      <c r="KHZ13" s="61"/>
      <c r="KIA13" s="61"/>
      <c r="KIB13" s="61"/>
      <c r="KIC13" s="61"/>
      <c r="KID13" s="61"/>
      <c r="KIE13" s="61"/>
      <c r="KIF13" s="61"/>
      <c r="KIG13" s="61"/>
      <c r="KIH13" s="61"/>
      <c r="KII13" s="61"/>
      <c r="KIJ13" s="61"/>
      <c r="KIK13" s="61"/>
      <c r="KIL13" s="61"/>
      <c r="KIM13" s="61"/>
      <c r="KIN13" s="61"/>
      <c r="KIO13" s="61"/>
      <c r="KIP13" s="61"/>
      <c r="KIQ13" s="61"/>
      <c r="KIR13" s="61"/>
      <c r="KIS13" s="61"/>
      <c r="KIT13" s="61"/>
      <c r="KIU13" s="61"/>
      <c r="KIV13" s="61"/>
      <c r="KIW13" s="61"/>
      <c r="KIX13" s="61"/>
      <c r="KIY13" s="61"/>
      <c r="KIZ13" s="61"/>
      <c r="KJA13" s="61"/>
      <c r="KJB13" s="61"/>
      <c r="KJC13" s="61"/>
      <c r="KJD13" s="61"/>
      <c r="KJE13" s="61"/>
      <c r="KJF13" s="61"/>
      <c r="KJG13" s="61"/>
      <c r="KJH13" s="61"/>
      <c r="KJI13" s="61"/>
      <c r="KJJ13" s="61"/>
      <c r="KJK13" s="61"/>
      <c r="KJL13" s="61"/>
      <c r="KJM13" s="61"/>
      <c r="KJN13" s="61"/>
      <c r="KJO13" s="61"/>
      <c r="KJP13" s="61"/>
      <c r="KJQ13" s="61"/>
      <c r="KJR13" s="61"/>
      <c r="KJS13" s="61"/>
      <c r="KJT13" s="61"/>
      <c r="KJU13" s="61"/>
      <c r="KJV13" s="61"/>
      <c r="KJW13" s="61"/>
      <c r="KJX13" s="61"/>
      <c r="KJY13" s="61"/>
      <c r="KJZ13" s="61"/>
      <c r="KKA13" s="61"/>
      <c r="KKB13" s="61"/>
      <c r="KKC13" s="61"/>
      <c r="KKD13" s="61"/>
      <c r="KKE13" s="61"/>
      <c r="KKF13" s="61"/>
      <c r="KKG13" s="61"/>
      <c r="KKH13" s="61"/>
      <c r="KKI13" s="61"/>
      <c r="KKJ13" s="61"/>
      <c r="KKK13" s="61"/>
      <c r="KKL13" s="61"/>
      <c r="KKM13" s="61"/>
      <c r="KKN13" s="61"/>
      <c r="KKO13" s="61"/>
      <c r="KKP13" s="61"/>
      <c r="KKQ13" s="61"/>
      <c r="KKR13" s="61"/>
      <c r="KKS13" s="61"/>
      <c r="KKT13" s="61"/>
      <c r="KKU13" s="61"/>
      <c r="KKV13" s="61"/>
      <c r="KKW13" s="61"/>
      <c r="KKX13" s="61"/>
      <c r="KKY13" s="61"/>
      <c r="KKZ13" s="61"/>
      <c r="KLA13" s="61"/>
      <c r="KLB13" s="61"/>
      <c r="KLC13" s="61"/>
      <c r="KLD13" s="61"/>
      <c r="KLE13" s="61"/>
      <c r="KLF13" s="61"/>
      <c r="KLG13" s="61"/>
      <c r="KLH13" s="61"/>
      <c r="KLI13" s="61"/>
      <c r="KLJ13" s="61"/>
      <c r="KLK13" s="61"/>
      <c r="KLL13" s="61"/>
      <c r="KLM13" s="61"/>
      <c r="KLN13" s="61"/>
      <c r="KLO13" s="61"/>
      <c r="KLP13" s="61"/>
      <c r="KLQ13" s="61"/>
      <c r="KLR13" s="61"/>
      <c r="KLS13" s="61"/>
      <c r="KLT13" s="61"/>
      <c r="KLU13" s="61"/>
      <c r="KLV13" s="61"/>
      <c r="KLW13" s="61"/>
      <c r="KLX13" s="61"/>
      <c r="KLY13" s="61"/>
      <c r="KLZ13" s="61"/>
      <c r="KMA13" s="61"/>
      <c r="KMB13" s="61"/>
      <c r="KMC13" s="61"/>
      <c r="KMD13" s="61"/>
      <c r="KME13" s="61"/>
      <c r="KMF13" s="61"/>
      <c r="KMG13" s="61"/>
      <c r="KMH13" s="61"/>
      <c r="KMI13" s="61"/>
      <c r="KMJ13" s="61"/>
      <c r="KMK13" s="61"/>
      <c r="KML13" s="61"/>
      <c r="KMM13" s="61"/>
      <c r="KMN13" s="61"/>
      <c r="KMO13" s="61"/>
      <c r="KMP13" s="61"/>
      <c r="KMQ13" s="61"/>
      <c r="KMR13" s="61"/>
      <c r="KMS13" s="61"/>
      <c r="KMT13" s="61"/>
      <c r="KMU13" s="61"/>
      <c r="KMV13" s="61"/>
      <c r="KMW13" s="61"/>
      <c r="KMX13" s="61"/>
      <c r="KMY13" s="61"/>
      <c r="KMZ13" s="61"/>
      <c r="KNA13" s="61"/>
      <c r="KNB13" s="61"/>
      <c r="KNC13" s="61"/>
      <c r="KND13" s="61"/>
      <c r="KNE13" s="61"/>
      <c r="KNF13" s="61"/>
      <c r="KNG13" s="61"/>
      <c r="KNH13" s="61"/>
      <c r="KNI13" s="61"/>
      <c r="KNJ13" s="61"/>
      <c r="KNK13" s="61"/>
      <c r="KNL13" s="61"/>
      <c r="KNM13" s="61"/>
      <c r="KNN13" s="61"/>
      <c r="KNO13" s="61"/>
      <c r="KNP13" s="61"/>
      <c r="KNQ13" s="61"/>
      <c r="KNR13" s="61"/>
      <c r="KNS13" s="61"/>
      <c r="KNT13" s="61"/>
      <c r="KNU13" s="61"/>
      <c r="KNV13" s="61"/>
      <c r="KNW13" s="61"/>
      <c r="KNX13" s="61"/>
      <c r="KNY13" s="61"/>
      <c r="KNZ13" s="61"/>
      <c r="KOA13" s="61"/>
      <c r="KOB13" s="61"/>
      <c r="KOC13" s="61"/>
      <c r="KOD13" s="61"/>
      <c r="KOE13" s="61"/>
      <c r="KOF13" s="61"/>
      <c r="KOG13" s="61"/>
      <c r="KOH13" s="61"/>
      <c r="KOI13" s="61"/>
      <c r="KOJ13" s="61"/>
      <c r="KOK13" s="61"/>
      <c r="KOL13" s="61"/>
      <c r="KOM13" s="61"/>
      <c r="KON13" s="61"/>
      <c r="KOO13" s="61"/>
      <c r="KOP13" s="61"/>
      <c r="KOQ13" s="61"/>
      <c r="KOR13" s="61"/>
      <c r="KOS13" s="61"/>
      <c r="KOT13" s="61"/>
      <c r="KOU13" s="61"/>
      <c r="KOV13" s="61"/>
      <c r="KOW13" s="61"/>
      <c r="KOX13" s="61"/>
      <c r="KOY13" s="61"/>
      <c r="KOZ13" s="61"/>
      <c r="KPA13" s="61"/>
      <c r="KPB13" s="61"/>
      <c r="KPC13" s="61"/>
      <c r="KPD13" s="61"/>
      <c r="KPE13" s="61"/>
      <c r="KPF13" s="61"/>
      <c r="KPG13" s="61"/>
      <c r="KPH13" s="61"/>
      <c r="KPI13" s="61"/>
      <c r="KPJ13" s="61"/>
      <c r="KPK13" s="61"/>
      <c r="KPL13" s="61"/>
      <c r="KPM13" s="61"/>
      <c r="KPN13" s="61"/>
      <c r="KPO13" s="61"/>
      <c r="KPP13" s="61"/>
      <c r="KPQ13" s="61"/>
      <c r="KPR13" s="61"/>
      <c r="KPS13" s="61"/>
      <c r="KPT13" s="61"/>
      <c r="KPU13" s="61"/>
      <c r="KPV13" s="61"/>
      <c r="KPW13" s="61"/>
      <c r="KPX13" s="61"/>
      <c r="KPY13" s="61"/>
      <c r="KPZ13" s="61"/>
      <c r="KQA13" s="61"/>
      <c r="KQB13" s="61"/>
      <c r="KQC13" s="61"/>
      <c r="KQD13" s="61"/>
      <c r="KQE13" s="61"/>
      <c r="KQF13" s="61"/>
      <c r="KQG13" s="61"/>
      <c r="KQH13" s="61"/>
      <c r="KQI13" s="61"/>
      <c r="KQJ13" s="61"/>
      <c r="KQK13" s="61"/>
      <c r="KQL13" s="61"/>
      <c r="KQM13" s="61"/>
      <c r="KQN13" s="61"/>
      <c r="KQO13" s="61"/>
      <c r="KQP13" s="61"/>
      <c r="KQQ13" s="61"/>
      <c r="KQR13" s="61"/>
      <c r="KQS13" s="61"/>
      <c r="KQT13" s="61"/>
      <c r="KQU13" s="61"/>
      <c r="KQV13" s="61"/>
      <c r="KQW13" s="61"/>
      <c r="KQX13" s="61"/>
      <c r="KQY13" s="61"/>
      <c r="KQZ13" s="61"/>
      <c r="KRA13" s="61"/>
      <c r="KRB13" s="61"/>
      <c r="KRC13" s="61"/>
      <c r="KRD13" s="61"/>
      <c r="KRE13" s="61"/>
      <c r="KRF13" s="61"/>
      <c r="KRG13" s="61"/>
      <c r="KRH13" s="61"/>
      <c r="KRI13" s="61"/>
      <c r="KRJ13" s="61"/>
      <c r="KRK13" s="61"/>
      <c r="KRL13" s="61"/>
      <c r="KRM13" s="61"/>
      <c r="KRN13" s="61"/>
      <c r="KRO13" s="61"/>
      <c r="KRP13" s="61"/>
      <c r="KRQ13" s="61"/>
      <c r="KRR13" s="61"/>
      <c r="KRS13" s="61"/>
      <c r="KRT13" s="61"/>
      <c r="KRU13" s="61"/>
      <c r="KRV13" s="61"/>
      <c r="KRW13" s="61"/>
      <c r="KRX13" s="61"/>
      <c r="KRY13" s="61"/>
      <c r="KRZ13" s="61"/>
      <c r="KSA13" s="61"/>
      <c r="KSB13" s="61"/>
      <c r="KSC13" s="61"/>
      <c r="KSD13" s="61"/>
      <c r="KSE13" s="61"/>
      <c r="KSF13" s="61"/>
      <c r="KSG13" s="61"/>
      <c r="KSH13" s="61"/>
      <c r="KSI13" s="61"/>
      <c r="KSJ13" s="61"/>
      <c r="KSK13" s="61"/>
      <c r="KSL13" s="61"/>
      <c r="KSM13" s="61"/>
      <c r="KSN13" s="61"/>
      <c r="KSO13" s="61"/>
      <c r="KSP13" s="61"/>
      <c r="KSQ13" s="61"/>
      <c r="KSR13" s="61"/>
      <c r="KSS13" s="61"/>
      <c r="KST13" s="61"/>
      <c r="KSU13" s="61"/>
      <c r="KSV13" s="61"/>
      <c r="KSW13" s="61"/>
      <c r="KSX13" s="61"/>
      <c r="KSY13" s="61"/>
      <c r="KSZ13" s="61"/>
      <c r="KTA13" s="61"/>
      <c r="KTB13" s="61"/>
      <c r="KTC13" s="61"/>
      <c r="KTD13" s="61"/>
      <c r="KTE13" s="61"/>
      <c r="KTF13" s="61"/>
      <c r="KTG13" s="61"/>
      <c r="KTH13" s="61"/>
      <c r="KTI13" s="61"/>
      <c r="KTJ13" s="61"/>
      <c r="KTK13" s="61"/>
      <c r="KTL13" s="61"/>
      <c r="KTM13" s="61"/>
      <c r="KTN13" s="61"/>
      <c r="KTO13" s="61"/>
      <c r="KTP13" s="61"/>
      <c r="KTQ13" s="61"/>
      <c r="KTR13" s="61"/>
      <c r="KTS13" s="61"/>
      <c r="KTT13" s="61"/>
      <c r="KTU13" s="61"/>
      <c r="KTV13" s="61"/>
      <c r="KTW13" s="61"/>
      <c r="KTX13" s="61"/>
      <c r="KTY13" s="61"/>
      <c r="KTZ13" s="61"/>
      <c r="KUA13" s="61"/>
      <c r="KUB13" s="61"/>
      <c r="KUC13" s="61"/>
      <c r="KUD13" s="61"/>
      <c r="KUE13" s="61"/>
      <c r="KUF13" s="61"/>
      <c r="KUG13" s="61"/>
      <c r="KUH13" s="61"/>
      <c r="KUI13" s="61"/>
      <c r="KUJ13" s="61"/>
      <c r="KUK13" s="61"/>
      <c r="KUL13" s="61"/>
      <c r="KUM13" s="61"/>
      <c r="KUN13" s="61"/>
      <c r="KUO13" s="61"/>
      <c r="KUP13" s="61"/>
      <c r="KUQ13" s="61"/>
      <c r="KUR13" s="61"/>
      <c r="KUS13" s="61"/>
      <c r="KUT13" s="61"/>
      <c r="KUU13" s="61"/>
      <c r="KUV13" s="61"/>
      <c r="KUW13" s="61"/>
      <c r="KUX13" s="61"/>
      <c r="KUY13" s="61"/>
      <c r="KUZ13" s="61"/>
      <c r="KVA13" s="61"/>
      <c r="KVB13" s="61"/>
      <c r="KVC13" s="61"/>
      <c r="KVD13" s="61"/>
      <c r="KVE13" s="61"/>
      <c r="KVF13" s="61"/>
      <c r="KVG13" s="61"/>
      <c r="KVH13" s="61"/>
      <c r="KVI13" s="61"/>
      <c r="KVJ13" s="61"/>
      <c r="KVK13" s="61"/>
      <c r="KVL13" s="61"/>
      <c r="KVM13" s="61"/>
      <c r="KVN13" s="61"/>
      <c r="KVO13" s="61"/>
      <c r="KVP13" s="61"/>
      <c r="KVQ13" s="61"/>
      <c r="KVR13" s="61"/>
      <c r="KVS13" s="61"/>
      <c r="KVT13" s="61"/>
      <c r="KVU13" s="61"/>
      <c r="KVV13" s="61"/>
      <c r="KVW13" s="61"/>
      <c r="KVX13" s="61"/>
      <c r="KVY13" s="61"/>
      <c r="KVZ13" s="61"/>
      <c r="KWA13" s="61"/>
      <c r="KWB13" s="61"/>
      <c r="KWC13" s="61"/>
      <c r="KWD13" s="61"/>
      <c r="KWE13" s="61"/>
      <c r="KWF13" s="61"/>
      <c r="KWG13" s="61"/>
      <c r="KWH13" s="61"/>
      <c r="KWI13" s="61"/>
      <c r="KWJ13" s="61"/>
      <c r="KWK13" s="61"/>
      <c r="KWL13" s="61"/>
      <c r="KWM13" s="61"/>
      <c r="KWN13" s="61"/>
      <c r="KWO13" s="61"/>
      <c r="KWP13" s="61"/>
      <c r="KWQ13" s="61"/>
      <c r="KWR13" s="61"/>
      <c r="KWS13" s="61"/>
      <c r="KWT13" s="61"/>
      <c r="KWU13" s="61"/>
      <c r="KWV13" s="61"/>
      <c r="KWW13" s="61"/>
      <c r="KWX13" s="61"/>
      <c r="KWY13" s="61"/>
      <c r="KWZ13" s="61"/>
      <c r="KXA13" s="61"/>
      <c r="KXB13" s="61"/>
      <c r="KXC13" s="61"/>
      <c r="KXD13" s="61"/>
      <c r="KXE13" s="61"/>
      <c r="KXF13" s="61"/>
      <c r="KXG13" s="61"/>
      <c r="KXH13" s="61"/>
      <c r="KXI13" s="61"/>
      <c r="KXJ13" s="61"/>
      <c r="KXK13" s="61"/>
      <c r="KXL13" s="61"/>
      <c r="KXM13" s="61"/>
      <c r="KXN13" s="61"/>
      <c r="KXO13" s="61"/>
      <c r="KXP13" s="61"/>
      <c r="KXQ13" s="61"/>
      <c r="KXR13" s="61"/>
      <c r="KXS13" s="61"/>
      <c r="KXT13" s="61"/>
      <c r="KXU13" s="61"/>
      <c r="KXV13" s="61"/>
      <c r="KXW13" s="61"/>
      <c r="KXX13" s="61"/>
      <c r="KXY13" s="61"/>
      <c r="KXZ13" s="61"/>
      <c r="KYA13" s="61"/>
      <c r="KYB13" s="61"/>
      <c r="KYC13" s="61"/>
      <c r="KYD13" s="61"/>
      <c r="KYE13" s="61"/>
      <c r="KYF13" s="61"/>
      <c r="KYG13" s="61"/>
      <c r="KYH13" s="61"/>
      <c r="KYI13" s="61"/>
      <c r="KYJ13" s="61"/>
      <c r="KYK13" s="61"/>
      <c r="KYL13" s="61"/>
      <c r="KYM13" s="61"/>
      <c r="KYN13" s="61"/>
      <c r="KYO13" s="61"/>
      <c r="KYP13" s="61"/>
      <c r="KYQ13" s="61"/>
      <c r="KYR13" s="61"/>
      <c r="KYS13" s="61"/>
      <c r="KYT13" s="61"/>
      <c r="KYU13" s="61"/>
      <c r="KYV13" s="61"/>
      <c r="KYW13" s="61"/>
      <c r="KYX13" s="61"/>
      <c r="KYY13" s="61"/>
      <c r="KYZ13" s="61"/>
      <c r="KZA13" s="61"/>
      <c r="KZB13" s="61"/>
      <c r="KZC13" s="61"/>
      <c r="KZD13" s="61"/>
      <c r="KZE13" s="61"/>
      <c r="KZF13" s="61"/>
      <c r="KZG13" s="61"/>
      <c r="KZH13" s="61"/>
      <c r="KZI13" s="61"/>
      <c r="KZJ13" s="61"/>
      <c r="KZK13" s="61"/>
      <c r="KZL13" s="61"/>
      <c r="KZM13" s="61"/>
      <c r="KZN13" s="61"/>
      <c r="KZO13" s="61"/>
      <c r="KZP13" s="61"/>
      <c r="KZQ13" s="61"/>
      <c r="KZR13" s="61"/>
      <c r="KZS13" s="61"/>
      <c r="KZT13" s="61"/>
      <c r="KZU13" s="61"/>
      <c r="KZV13" s="61"/>
      <c r="KZW13" s="61"/>
      <c r="KZX13" s="61"/>
      <c r="KZY13" s="61"/>
      <c r="KZZ13" s="61"/>
      <c r="LAA13" s="61"/>
      <c r="LAB13" s="61"/>
      <c r="LAC13" s="61"/>
      <c r="LAD13" s="61"/>
      <c r="LAE13" s="61"/>
      <c r="LAF13" s="61"/>
      <c r="LAG13" s="61"/>
      <c r="LAH13" s="61"/>
      <c r="LAI13" s="61"/>
      <c r="LAJ13" s="61"/>
      <c r="LAK13" s="61"/>
      <c r="LAL13" s="61"/>
      <c r="LAM13" s="61"/>
      <c r="LAN13" s="61"/>
      <c r="LAO13" s="61"/>
      <c r="LAP13" s="61"/>
      <c r="LAQ13" s="61"/>
      <c r="LAR13" s="61"/>
      <c r="LAS13" s="61"/>
      <c r="LAT13" s="61"/>
      <c r="LAU13" s="61"/>
      <c r="LAV13" s="61"/>
      <c r="LAW13" s="61"/>
      <c r="LAX13" s="61"/>
      <c r="LAY13" s="61"/>
      <c r="LAZ13" s="61"/>
      <c r="LBA13" s="61"/>
      <c r="LBB13" s="61"/>
      <c r="LBC13" s="61"/>
      <c r="LBD13" s="61"/>
      <c r="LBE13" s="61"/>
      <c r="LBF13" s="61"/>
      <c r="LBG13" s="61"/>
      <c r="LBH13" s="61"/>
      <c r="LBI13" s="61"/>
      <c r="LBJ13" s="61"/>
      <c r="LBK13" s="61"/>
      <c r="LBL13" s="61"/>
      <c r="LBM13" s="61"/>
      <c r="LBN13" s="61"/>
      <c r="LBO13" s="61"/>
      <c r="LBP13" s="61"/>
      <c r="LBQ13" s="61"/>
      <c r="LBR13" s="61"/>
      <c r="LBS13" s="61"/>
      <c r="LBT13" s="61"/>
      <c r="LBU13" s="61"/>
      <c r="LBV13" s="61"/>
      <c r="LBW13" s="61"/>
      <c r="LBX13" s="61"/>
      <c r="LBY13" s="61"/>
      <c r="LBZ13" s="61"/>
      <c r="LCA13" s="61"/>
      <c r="LCB13" s="61"/>
      <c r="LCC13" s="61"/>
      <c r="LCD13" s="61"/>
      <c r="LCE13" s="61"/>
      <c r="LCF13" s="61"/>
      <c r="LCG13" s="61"/>
      <c r="LCH13" s="61"/>
      <c r="LCI13" s="61"/>
      <c r="LCJ13" s="61"/>
      <c r="LCK13" s="61"/>
      <c r="LCL13" s="61"/>
      <c r="LCM13" s="61"/>
      <c r="LCN13" s="61"/>
      <c r="LCO13" s="61"/>
      <c r="LCP13" s="61"/>
      <c r="LCQ13" s="61"/>
      <c r="LCR13" s="61"/>
      <c r="LCS13" s="61"/>
      <c r="LCT13" s="61"/>
      <c r="LCU13" s="61"/>
      <c r="LCV13" s="61"/>
      <c r="LCW13" s="61"/>
      <c r="LCX13" s="61"/>
      <c r="LCY13" s="61"/>
      <c r="LCZ13" s="61"/>
      <c r="LDA13" s="61"/>
      <c r="LDB13" s="61"/>
      <c r="LDC13" s="61"/>
      <c r="LDD13" s="61"/>
      <c r="LDE13" s="61"/>
      <c r="LDF13" s="61"/>
      <c r="LDG13" s="61"/>
      <c r="LDH13" s="61"/>
      <c r="LDI13" s="61"/>
      <c r="LDJ13" s="61"/>
      <c r="LDK13" s="61"/>
      <c r="LDL13" s="61"/>
      <c r="LDM13" s="61"/>
      <c r="LDN13" s="61"/>
      <c r="LDO13" s="61"/>
      <c r="LDP13" s="61"/>
      <c r="LDQ13" s="61"/>
      <c r="LDR13" s="61"/>
      <c r="LDS13" s="61"/>
      <c r="LDT13" s="61"/>
      <c r="LDU13" s="61"/>
      <c r="LDV13" s="61"/>
      <c r="LDW13" s="61"/>
      <c r="LDX13" s="61"/>
      <c r="LDY13" s="61"/>
      <c r="LDZ13" s="61"/>
      <c r="LEA13" s="61"/>
      <c r="LEB13" s="61"/>
      <c r="LEC13" s="61"/>
      <c r="LED13" s="61"/>
      <c r="LEE13" s="61"/>
      <c r="LEF13" s="61"/>
      <c r="LEG13" s="61"/>
      <c r="LEH13" s="61"/>
      <c r="LEI13" s="61"/>
      <c r="LEJ13" s="61"/>
      <c r="LEK13" s="61"/>
      <c r="LEL13" s="61"/>
      <c r="LEM13" s="61"/>
      <c r="LEN13" s="61"/>
      <c r="LEO13" s="61"/>
      <c r="LEP13" s="61"/>
      <c r="LEQ13" s="61"/>
      <c r="LER13" s="61"/>
      <c r="LES13" s="61"/>
      <c r="LET13" s="61"/>
      <c r="LEU13" s="61"/>
      <c r="LEV13" s="61"/>
      <c r="LEW13" s="61"/>
      <c r="LEX13" s="61"/>
      <c r="LEY13" s="61"/>
      <c r="LEZ13" s="61"/>
      <c r="LFA13" s="61"/>
      <c r="LFB13" s="61"/>
      <c r="LFC13" s="61"/>
      <c r="LFD13" s="61"/>
      <c r="LFE13" s="61"/>
      <c r="LFF13" s="61"/>
      <c r="LFG13" s="61"/>
      <c r="LFH13" s="61"/>
      <c r="LFI13" s="61"/>
      <c r="LFJ13" s="61"/>
      <c r="LFK13" s="61"/>
      <c r="LFL13" s="61"/>
      <c r="LFM13" s="61"/>
      <c r="LFN13" s="61"/>
      <c r="LFO13" s="61"/>
      <c r="LFP13" s="61"/>
      <c r="LFQ13" s="61"/>
      <c r="LFR13" s="61"/>
      <c r="LFS13" s="61"/>
      <c r="LFT13" s="61"/>
      <c r="LFU13" s="61"/>
      <c r="LFV13" s="61"/>
      <c r="LFW13" s="61"/>
      <c r="LFX13" s="61"/>
      <c r="LFY13" s="61"/>
      <c r="LFZ13" s="61"/>
      <c r="LGA13" s="61"/>
      <c r="LGB13" s="61"/>
      <c r="LGC13" s="61"/>
      <c r="LGD13" s="61"/>
      <c r="LGE13" s="61"/>
      <c r="LGF13" s="61"/>
      <c r="LGG13" s="61"/>
      <c r="LGH13" s="61"/>
      <c r="LGI13" s="61"/>
      <c r="LGJ13" s="61"/>
      <c r="LGK13" s="61"/>
      <c r="LGL13" s="61"/>
      <c r="LGM13" s="61"/>
      <c r="LGN13" s="61"/>
      <c r="LGO13" s="61"/>
      <c r="LGP13" s="61"/>
      <c r="LGQ13" s="61"/>
      <c r="LGR13" s="61"/>
      <c r="LGS13" s="61"/>
      <c r="LGT13" s="61"/>
      <c r="LGU13" s="61"/>
      <c r="LGV13" s="61"/>
      <c r="LGW13" s="61"/>
      <c r="LGX13" s="61"/>
      <c r="LGY13" s="61"/>
      <c r="LGZ13" s="61"/>
      <c r="LHA13" s="61"/>
      <c r="LHB13" s="61"/>
      <c r="LHC13" s="61"/>
      <c r="LHD13" s="61"/>
      <c r="LHE13" s="61"/>
      <c r="LHF13" s="61"/>
      <c r="LHG13" s="61"/>
      <c r="LHH13" s="61"/>
      <c r="LHI13" s="61"/>
      <c r="LHJ13" s="61"/>
      <c r="LHK13" s="61"/>
      <c r="LHL13" s="61"/>
      <c r="LHM13" s="61"/>
      <c r="LHN13" s="61"/>
      <c r="LHO13" s="61"/>
      <c r="LHP13" s="61"/>
      <c r="LHQ13" s="61"/>
      <c r="LHR13" s="61"/>
      <c r="LHS13" s="61"/>
      <c r="LHT13" s="61"/>
      <c r="LHU13" s="61"/>
      <c r="LHV13" s="61"/>
      <c r="LHW13" s="61"/>
      <c r="LHX13" s="61"/>
      <c r="LHY13" s="61"/>
      <c r="LHZ13" s="61"/>
      <c r="LIA13" s="61"/>
      <c r="LIB13" s="61"/>
      <c r="LIC13" s="61"/>
      <c r="LID13" s="61"/>
      <c r="LIE13" s="61"/>
      <c r="LIF13" s="61"/>
      <c r="LIG13" s="61"/>
      <c r="LIH13" s="61"/>
      <c r="LII13" s="61"/>
      <c r="LIJ13" s="61"/>
      <c r="LIK13" s="61"/>
      <c r="LIL13" s="61"/>
      <c r="LIM13" s="61"/>
      <c r="LIN13" s="61"/>
      <c r="LIO13" s="61"/>
      <c r="LIP13" s="61"/>
      <c r="LIQ13" s="61"/>
      <c r="LIR13" s="61"/>
      <c r="LIS13" s="61"/>
      <c r="LIT13" s="61"/>
      <c r="LIU13" s="61"/>
      <c r="LIV13" s="61"/>
      <c r="LIW13" s="61"/>
      <c r="LIX13" s="61"/>
      <c r="LIY13" s="61"/>
      <c r="LIZ13" s="61"/>
      <c r="LJA13" s="61"/>
      <c r="LJB13" s="61"/>
      <c r="LJC13" s="61"/>
      <c r="LJD13" s="61"/>
      <c r="LJE13" s="61"/>
      <c r="LJF13" s="61"/>
      <c r="LJG13" s="61"/>
      <c r="LJH13" s="61"/>
      <c r="LJI13" s="61"/>
      <c r="LJJ13" s="61"/>
      <c r="LJK13" s="61"/>
      <c r="LJL13" s="61"/>
      <c r="LJM13" s="61"/>
      <c r="LJN13" s="61"/>
      <c r="LJO13" s="61"/>
      <c r="LJP13" s="61"/>
      <c r="LJQ13" s="61"/>
      <c r="LJR13" s="61"/>
      <c r="LJS13" s="61"/>
      <c r="LJT13" s="61"/>
      <c r="LJU13" s="61"/>
      <c r="LJV13" s="61"/>
      <c r="LJW13" s="61"/>
      <c r="LJX13" s="61"/>
      <c r="LJY13" s="61"/>
      <c r="LJZ13" s="61"/>
      <c r="LKA13" s="61"/>
      <c r="LKB13" s="61"/>
      <c r="LKC13" s="61"/>
      <c r="LKD13" s="61"/>
      <c r="LKE13" s="61"/>
      <c r="LKF13" s="61"/>
      <c r="LKG13" s="61"/>
      <c r="LKH13" s="61"/>
      <c r="LKI13" s="61"/>
      <c r="LKJ13" s="61"/>
      <c r="LKK13" s="61"/>
      <c r="LKL13" s="61"/>
      <c r="LKM13" s="61"/>
      <c r="LKN13" s="61"/>
      <c r="LKO13" s="61"/>
      <c r="LKP13" s="61"/>
      <c r="LKQ13" s="61"/>
      <c r="LKR13" s="61"/>
      <c r="LKS13" s="61"/>
      <c r="LKT13" s="61"/>
      <c r="LKU13" s="61"/>
      <c r="LKV13" s="61"/>
      <c r="LKW13" s="61"/>
      <c r="LKX13" s="61"/>
      <c r="LKY13" s="61"/>
      <c r="LKZ13" s="61"/>
      <c r="LLA13" s="61"/>
      <c r="LLB13" s="61"/>
      <c r="LLC13" s="61"/>
      <c r="LLD13" s="61"/>
      <c r="LLE13" s="61"/>
      <c r="LLF13" s="61"/>
      <c r="LLG13" s="61"/>
      <c r="LLH13" s="61"/>
      <c r="LLI13" s="61"/>
      <c r="LLJ13" s="61"/>
      <c r="LLK13" s="61"/>
      <c r="LLL13" s="61"/>
      <c r="LLM13" s="61"/>
      <c r="LLN13" s="61"/>
      <c r="LLO13" s="61"/>
      <c r="LLP13" s="61"/>
      <c r="LLQ13" s="61"/>
      <c r="LLR13" s="61"/>
      <c r="LLS13" s="61"/>
      <c r="LLT13" s="61"/>
      <c r="LLU13" s="61"/>
      <c r="LLV13" s="61"/>
      <c r="LLW13" s="61"/>
      <c r="LLX13" s="61"/>
      <c r="LLY13" s="61"/>
      <c r="LLZ13" s="61"/>
      <c r="LMA13" s="61"/>
      <c r="LMB13" s="61"/>
      <c r="LMC13" s="61"/>
      <c r="LMD13" s="61"/>
      <c r="LME13" s="61"/>
      <c r="LMF13" s="61"/>
      <c r="LMG13" s="61"/>
      <c r="LMH13" s="61"/>
      <c r="LMI13" s="61"/>
      <c r="LMJ13" s="61"/>
      <c r="LMK13" s="61"/>
      <c r="LML13" s="61"/>
      <c r="LMM13" s="61"/>
      <c r="LMN13" s="61"/>
      <c r="LMO13" s="61"/>
      <c r="LMP13" s="61"/>
      <c r="LMQ13" s="61"/>
      <c r="LMR13" s="61"/>
      <c r="LMS13" s="61"/>
      <c r="LMT13" s="61"/>
      <c r="LMU13" s="61"/>
      <c r="LMV13" s="61"/>
      <c r="LMW13" s="61"/>
      <c r="LMX13" s="61"/>
      <c r="LMY13" s="61"/>
      <c r="LMZ13" s="61"/>
      <c r="LNA13" s="61"/>
      <c r="LNB13" s="61"/>
      <c r="LNC13" s="61"/>
      <c r="LND13" s="61"/>
      <c r="LNE13" s="61"/>
      <c r="LNF13" s="61"/>
      <c r="LNG13" s="61"/>
      <c r="LNH13" s="61"/>
      <c r="LNI13" s="61"/>
      <c r="LNJ13" s="61"/>
      <c r="LNK13" s="61"/>
      <c r="LNL13" s="61"/>
      <c r="LNM13" s="61"/>
      <c r="LNN13" s="61"/>
      <c r="LNO13" s="61"/>
      <c r="LNP13" s="61"/>
      <c r="LNQ13" s="61"/>
      <c r="LNR13" s="61"/>
      <c r="LNS13" s="61"/>
      <c r="LNT13" s="61"/>
      <c r="LNU13" s="61"/>
      <c r="LNV13" s="61"/>
      <c r="LNW13" s="61"/>
      <c r="LNX13" s="61"/>
      <c r="LNY13" s="61"/>
      <c r="LNZ13" s="61"/>
      <c r="LOA13" s="61"/>
      <c r="LOB13" s="61"/>
      <c r="LOC13" s="61"/>
      <c r="LOD13" s="61"/>
      <c r="LOE13" s="61"/>
      <c r="LOF13" s="61"/>
      <c r="LOG13" s="61"/>
      <c r="LOH13" s="61"/>
      <c r="LOI13" s="61"/>
      <c r="LOJ13" s="61"/>
      <c r="LOK13" s="61"/>
      <c r="LOL13" s="61"/>
      <c r="LOM13" s="61"/>
      <c r="LON13" s="61"/>
      <c r="LOO13" s="61"/>
      <c r="LOP13" s="61"/>
      <c r="LOQ13" s="61"/>
      <c r="LOR13" s="61"/>
      <c r="LOS13" s="61"/>
      <c r="LOT13" s="61"/>
      <c r="LOU13" s="61"/>
      <c r="LOV13" s="61"/>
      <c r="LOW13" s="61"/>
      <c r="LOX13" s="61"/>
      <c r="LOY13" s="61"/>
      <c r="LOZ13" s="61"/>
      <c r="LPA13" s="61"/>
      <c r="LPB13" s="61"/>
      <c r="LPC13" s="61"/>
      <c r="LPD13" s="61"/>
      <c r="LPE13" s="61"/>
      <c r="LPF13" s="61"/>
      <c r="LPG13" s="61"/>
      <c r="LPH13" s="61"/>
      <c r="LPI13" s="61"/>
      <c r="LPJ13" s="61"/>
      <c r="LPK13" s="61"/>
      <c r="LPL13" s="61"/>
      <c r="LPM13" s="61"/>
      <c r="LPN13" s="61"/>
      <c r="LPO13" s="61"/>
      <c r="LPP13" s="61"/>
      <c r="LPQ13" s="61"/>
      <c r="LPR13" s="61"/>
      <c r="LPS13" s="61"/>
      <c r="LPT13" s="61"/>
      <c r="LPU13" s="61"/>
      <c r="LPV13" s="61"/>
      <c r="LPW13" s="61"/>
      <c r="LPX13" s="61"/>
      <c r="LPY13" s="61"/>
      <c r="LPZ13" s="61"/>
      <c r="LQA13" s="61"/>
      <c r="LQB13" s="61"/>
      <c r="LQC13" s="61"/>
      <c r="LQD13" s="61"/>
      <c r="LQE13" s="61"/>
      <c r="LQF13" s="61"/>
      <c r="LQG13" s="61"/>
      <c r="LQH13" s="61"/>
      <c r="LQI13" s="61"/>
      <c r="LQJ13" s="61"/>
      <c r="LQK13" s="61"/>
      <c r="LQL13" s="61"/>
      <c r="LQM13" s="61"/>
      <c r="LQN13" s="61"/>
      <c r="LQO13" s="61"/>
      <c r="LQP13" s="61"/>
      <c r="LQQ13" s="61"/>
      <c r="LQR13" s="61"/>
      <c r="LQS13" s="61"/>
      <c r="LQT13" s="61"/>
      <c r="LQU13" s="61"/>
      <c r="LQV13" s="61"/>
      <c r="LQW13" s="61"/>
      <c r="LQX13" s="61"/>
      <c r="LQY13" s="61"/>
      <c r="LQZ13" s="61"/>
      <c r="LRA13" s="61"/>
      <c r="LRB13" s="61"/>
      <c r="LRC13" s="61"/>
      <c r="LRD13" s="61"/>
      <c r="LRE13" s="61"/>
      <c r="LRF13" s="61"/>
      <c r="LRG13" s="61"/>
      <c r="LRH13" s="61"/>
      <c r="LRI13" s="61"/>
      <c r="LRJ13" s="61"/>
      <c r="LRK13" s="61"/>
      <c r="LRL13" s="61"/>
      <c r="LRM13" s="61"/>
      <c r="LRN13" s="61"/>
      <c r="LRO13" s="61"/>
      <c r="LRP13" s="61"/>
      <c r="LRQ13" s="61"/>
      <c r="LRR13" s="61"/>
      <c r="LRS13" s="61"/>
      <c r="LRT13" s="61"/>
      <c r="LRU13" s="61"/>
      <c r="LRV13" s="61"/>
      <c r="LRW13" s="61"/>
      <c r="LRX13" s="61"/>
      <c r="LRY13" s="61"/>
      <c r="LRZ13" s="61"/>
      <c r="LSA13" s="61"/>
      <c r="LSB13" s="61"/>
      <c r="LSC13" s="61"/>
      <c r="LSD13" s="61"/>
      <c r="LSE13" s="61"/>
      <c r="LSF13" s="61"/>
      <c r="LSG13" s="61"/>
      <c r="LSH13" s="61"/>
      <c r="LSI13" s="61"/>
      <c r="LSJ13" s="61"/>
      <c r="LSK13" s="61"/>
      <c r="LSL13" s="61"/>
      <c r="LSM13" s="61"/>
      <c r="LSN13" s="61"/>
      <c r="LSO13" s="61"/>
      <c r="LSP13" s="61"/>
      <c r="LSQ13" s="61"/>
      <c r="LSR13" s="61"/>
      <c r="LSS13" s="61"/>
      <c r="LST13" s="61"/>
      <c r="LSU13" s="61"/>
      <c r="LSV13" s="61"/>
      <c r="LSW13" s="61"/>
      <c r="LSX13" s="61"/>
      <c r="LSY13" s="61"/>
      <c r="LSZ13" s="61"/>
      <c r="LTA13" s="61"/>
      <c r="LTB13" s="61"/>
      <c r="LTC13" s="61"/>
      <c r="LTD13" s="61"/>
      <c r="LTE13" s="61"/>
      <c r="LTF13" s="61"/>
      <c r="LTG13" s="61"/>
      <c r="LTH13" s="61"/>
      <c r="LTI13" s="61"/>
      <c r="LTJ13" s="61"/>
      <c r="LTK13" s="61"/>
      <c r="LTL13" s="61"/>
      <c r="LTM13" s="61"/>
      <c r="LTN13" s="61"/>
      <c r="LTO13" s="61"/>
      <c r="LTP13" s="61"/>
      <c r="LTQ13" s="61"/>
      <c r="LTR13" s="61"/>
      <c r="LTS13" s="61"/>
      <c r="LTT13" s="61"/>
      <c r="LTU13" s="61"/>
      <c r="LTV13" s="61"/>
      <c r="LTW13" s="61"/>
      <c r="LTX13" s="61"/>
      <c r="LTY13" s="61"/>
      <c r="LTZ13" s="61"/>
      <c r="LUA13" s="61"/>
      <c r="LUB13" s="61"/>
      <c r="LUC13" s="61"/>
      <c r="LUD13" s="61"/>
      <c r="LUE13" s="61"/>
      <c r="LUF13" s="61"/>
      <c r="LUG13" s="61"/>
      <c r="LUH13" s="61"/>
      <c r="LUI13" s="61"/>
      <c r="LUJ13" s="61"/>
      <c r="LUK13" s="61"/>
      <c r="LUL13" s="61"/>
      <c r="LUM13" s="61"/>
      <c r="LUN13" s="61"/>
      <c r="LUO13" s="61"/>
      <c r="LUP13" s="61"/>
      <c r="LUQ13" s="61"/>
      <c r="LUR13" s="61"/>
      <c r="LUS13" s="61"/>
      <c r="LUT13" s="61"/>
      <c r="LUU13" s="61"/>
      <c r="LUV13" s="61"/>
      <c r="LUW13" s="61"/>
      <c r="LUX13" s="61"/>
      <c r="LUY13" s="61"/>
      <c r="LUZ13" s="61"/>
      <c r="LVA13" s="61"/>
      <c r="LVB13" s="61"/>
      <c r="LVC13" s="61"/>
      <c r="LVD13" s="61"/>
      <c r="LVE13" s="61"/>
      <c r="LVF13" s="61"/>
      <c r="LVG13" s="61"/>
      <c r="LVH13" s="61"/>
      <c r="LVI13" s="61"/>
      <c r="LVJ13" s="61"/>
      <c r="LVK13" s="61"/>
      <c r="LVL13" s="61"/>
      <c r="LVM13" s="61"/>
      <c r="LVN13" s="61"/>
      <c r="LVO13" s="61"/>
      <c r="LVP13" s="61"/>
      <c r="LVQ13" s="61"/>
      <c r="LVR13" s="61"/>
      <c r="LVS13" s="61"/>
      <c r="LVT13" s="61"/>
      <c r="LVU13" s="61"/>
      <c r="LVV13" s="61"/>
      <c r="LVW13" s="61"/>
      <c r="LVX13" s="61"/>
      <c r="LVY13" s="61"/>
      <c r="LVZ13" s="61"/>
      <c r="LWA13" s="61"/>
      <c r="LWB13" s="61"/>
      <c r="LWC13" s="61"/>
      <c r="LWD13" s="61"/>
      <c r="LWE13" s="61"/>
      <c r="LWF13" s="61"/>
      <c r="LWG13" s="61"/>
      <c r="LWH13" s="61"/>
      <c r="LWI13" s="61"/>
      <c r="LWJ13" s="61"/>
      <c r="LWK13" s="61"/>
      <c r="LWL13" s="61"/>
      <c r="LWM13" s="61"/>
      <c r="LWN13" s="61"/>
      <c r="LWO13" s="61"/>
      <c r="LWP13" s="61"/>
      <c r="LWQ13" s="61"/>
      <c r="LWR13" s="61"/>
      <c r="LWS13" s="61"/>
      <c r="LWT13" s="61"/>
      <c r="LWU13" s="61"/>
      <c r="LWV13" s="61"/>
      <c r="LWW13" s="61"/>
      <c r="LWX13" s="61"/>
      <c r="LWY13" s="61"/>
      <c r="LWZ13" s="61"/>
      <c r="LXA13" s="61"/>
      <c r="LXB13" s="61"/>
      <c r="LXC13" s="61"/>
      <c r="LXD13" s="61"/>
      <c r="LXE13" s="61"/>
      <c r="LXF13" s="61"/>
      <c r="LXG13" s="61"/>
      <c r="LXH13" s="61"/>
      <c r="LXI13" s="61"/>
      <c r="LXJ13" s="61"/>
      <c r="LXK13" s="61"/>
      <c r="LXL13" s="61"/>
      <c r="LXM13" s="61"/>
      <c r="LXN13" s="61"/>
      <c r="LXO13" s="61"/>
      <c r="LXP13" s="61"/>
      <c r="LXQ13" s="61"/>
      <c r="LXR13" s="61"/>
      <c r="LXS13" s="61"/>
      <c r="LXT13" s="61"/>
      <c r="LXU13" s="61"/>
      <c r="LXV13" s="61"/>
      <c r="LXW13" s="61"/>
      <c r="LXX13" s="61"/>
      <c r="LXY13" s="61"/>
      <c r="LXZ13" s="61"/>
      <c r="LYA13" s="61"/>
      <c r="LYB13" s="61"/>
      <c r="LYC13" s="61"/>
      <c r="LYD13" s="61"/>
      <c r="LYE13" s="61"/>
      <c r="LYF13" s="61"/>
      <c r="LYG13" s="61"/>
      <c r="LYH13" s="61"/>
      <c r="LYI13" s="61"/>
      <c r="LYJ13" s="61"/>
      <c r="LYK13" s="61"/>
      <c r="LYL13" s="61"/>
      <c r="LYM13" s="61"/>
      <c r="LYN13" s="61"/>
      <c r="LYO13" s="61"/>
      <c r="LYP13" s="61"/>
      <c r="LYQ13" s="61"/>
      <c r="LYR13" s="61"/>
      <c r="LYS13" s="61"/>
      <c r="LYT13" s="61"/>
      <c r="LYU13" s="61"/>
      <c r="LYV13" s="61"/>
      <c r="LYW13" s="61"/>
      <c r="LYX13" s="61"/>
      <c r="LYY13" s="61"/>
      <c r="LYZ13" s="61"/>
      <c r="LZA13" s="61"/>
      <c r="LZB13" s="61"/>
      <c r="LZC13" s="61"/>
      <c r="LZD13" s="61"/>
      <c r="LZE13" s="61"/>
      <c r="LZF13" s="61"/>
      <c r="LZG13" s="61"/>
      <c r="LZH13" s="61"/>
      <c r="LZI13" s="61"/>
      <c r="LZJ13" s="61"/>
      <c r="LZK13" s="61"/>
      <c r="LZL13" s="61"/>
      <c r="LZM13" s="61"/>
      <c r="LZN13" s="61"/>
      <c r="LZO13" s="61"/>
      <c r="LZP13" s="61"/>
      <c r="LZQ13" s="61"/>
      <c r="LZR13" s="61"/>
      <c r="LZS13" s="61"/>
      <c r="LZT13" s="61"/>
      <c r="LZU13" s="61"/>
      <c r="LZV13" s="61"/>
      <c r="LZW13" s="61"/>
      <c r="LZX13" s="61"/>
      <c r="LZY13" s="61"/>
      <c r="LZZ13" s="61"/>
      <c r="MAA13" s="61"/>
      <c r="MAB13" s="61"/>
      <c r="MAC13" s="61"/>
      <c r="MAD13" s="61"/>
      <c r="MAE13" s="61"/>
      <c r="MAF13" s="61"/>
      <c r="MAG13" s="61"/>
      <c r="MAH13" s="61"/>
      <c r="MAI13" s="61"/>
      <c r="MAJ13" s="61"/>
      <c r="MAK13" s="61"/>
      <c r="MAL13" s="61"/>
      <c r="MAM13" s="61"/>
      <c r="MAN13" s="61"/>
      <c r="MAO13" s="61"/>
      <c r="MAP13" s="61"/>
      <c r="MAQ13" s="61"/>
      <c r="MAR13" s="61"/>
      <c r="MAS13" s="61"/>
      <c r="MAT13" s="61"/>
      <c r="MAU13" s="61"/>
      <c r="MAV13" s="61"/>
      <c r="MAW13" s="61"/>
      <c r="MAX13" s="61"/>
      <c r="MAY13" s="61"/>
      <c r="MAZ13" s="61"/>
      <c r="MBA13" s="61"/>
      <c r="MBB13" s="61"/>
      <c r="MBC13" s="61"/>
      <c r="MBD13" s="61"/>
      <c r="MBE13" s="61"/>
      <c r="MBF13" s="61"/>
      <c r="MBG13" s="61"/>
      <c r="MBH13" s="61"/>
      <c r="MBI13" s="61"/>
      <c r="MBJ13" s="61"/>
      <c r="MBK13" s="61"/>
      <c r="MBL13" s="61"/>
      <c r="MBM13" s="61"/>
      <c r="MBN13" s="61"/>
      <c r="MBO13" s="61"/>
      <c r="MBP13" s="61"/>
      <c r="MBQ13" s="61"/>
      <c r="MBR13" s="61"/>
      <c r="MBS13" s="61"/>
      <c r="MBT13" s="61"/>
      <c r="MBU13" s="61"/>
      <c r="MBV13" s="61"/>
      <c r="MBW13" s="61"/>
      <c r="MBX13" s="61"/>
      <c r="MBY13" s="61"/>
      <c r="MBZ13" s="61"/>
      <c r="MCA13" s="61"/>
      <c r="MCB13" s="61"/>
      <c r="MCC13" s="61"/>
      <c r="MCD13" s="61"/>
      <c r="MCE13" s="61"/>
      <c r="MCF13" s="61"/>
      <c r="MCG13" s="61"/>
      <c r="MCH13" s="61"/>
      <c r="MCI13" s="61"/>
      <c r="MCJ13" s="61"/>
      <c r="MCK13" s="61"/>
      <c r="MCL13" s="61"/>
      <c r="MCM13" s="61"/>
      <c r="MCN13" s="61"/>
      <c r="MCO13" s="61"/>
      <c r="MCP13" s="61"/>
      <c r="MCQ13" s="61"/>
      <c r="MCR13" s="61"/>
      <c r="MCS13" s="61"/>
      <c r="MCT13" s="61"/>
      <c r="MCU13" s="61"/>
      <c r="MCV13" s="61"/>
      <c r="MCW13" s="61"/>
      <c r="MCX13" s="61"/>
      <c r="MCY13" s="61"/>
      <c r="MCZ13" s="61"/>
      <c r="MDA13" s="61"/>
      <c r="MDB13" s="61"/>
      <c r="MDC13" s="61"/>
      <c r="MDD13" s="61"/>
      <c r="MDE13" s="61"/>
      <c r="MDF13" s="61"/>
      <c r="MDG13" s="61"/>
      <c r="MDH13" s="61"/>
      <c r="MDI13" s="61"/>
      <c r="MDJ13" s="61"/>
      <c r="MDK13" s="61"/>
      <c r="MDL13" s="61"/>
      <c r="MDM13" s="61"/>
      <c r="MDN13" s="61"/>
      <c r="MDO13" s="61"/>
      <c r="MDP13" s="61"/>
      <c r="MDQ13" s="61"/>
      <c r="MDR13" s="61"/>
      <c r="MDS13" s="61"/>
      <c r="MDT13" s="61"/>
      <c r="MDU13" s="61"/>
      <c r="MDV13" s="61"/>
      <c r="MDW13" s="61"/>
      <c r="MDX13" s="61"/>
      <c r="MDY13" s="61"/>
      <c r="MDZ13" s="61"/>
      <c r="MEA13" s="61"/>
      <c r="MEB13" s="61"/>
      <c r="MEC13" s="61"/>
      <c r="MED13" s="61"/>
      <c r="MEE13" s="61"/>
      <c r="MEF13" s="61"/>
      <c r="MEG13" s="61"/>
      <c r="MEH13" s="61"/>
      <c r="MEI13" s="61"/>
      <c r="MEJ13" s="61"/>
      <c r="MEK13" s="61"/>
      <c r="MEL13" s="61"/>
      <c r="MEM13" s="61"/>
      <c r="MEN13" s="61"/>
      <c r="MEO13" s="61"/>
      <c r="MEP13" s="61"/>
      <c r="MEQ13" s="61"/>
      <c r="MER13" s="61"/>
      <c r="MES13" s="61"/>
      <c r="MET13" s="61"/>
      <c r="MEU13" s="61"/>
      <c r="MEV13" s="61"/>
      <c r="MEW13" s="61"/>
      <c r="MEX13" s="61"/>
      <c r="MEY13" s="61"/>
      <c r="MEZ13" s="61"/>
      <c r="MFA13" s="61"/>
      <c r="MFB13" s="61"/>
      <c r="MFC13" s="61"/>
      <c r="MFD13" s="61"/>
      <c r="MFE13" s="61"/>
      <c r="MFF13" s="61"/>
      <c r="MFG13" s="61"/>
      <c r="MFH13" s="61"/>
      <c r="MFI13" s="61"/>
      <c r="MFJ13" s="61"/>
      <c r="MFK13" s="61"/>
      <c r="MFL13" s="61"/>
      <c r="MFM13" s="61"/>
      <c r="MFN13" s="61"/>
      <c r="MFO13" s="61"/>
      <c r="MFP13" s="61"/>
      <c r="MFQ13" s="61"/>
      <c r="MFR13" s="61"/>
      <c r="MFS13" s="61"/>
      <c r="MFT13" s="61"/>
      <c r="MFU13" s="61"/>
      <c r="MFV13" s="61"/>
      <c r="MFW13" s="61"/>
      <c r="MFX13" s="61"/>
      <c r="MFY13" s="61"/>
      <c r="MFZ13" s="61"/>
      <c r="MGA13" s="61"/>
      <c r="MGB13" s="61"/>
      <c r="MGC13" s="61"/>
      <c r="MGD13" s="61"/>
      <c r="MGE13" s="61"/>
      <c r="MGF13" s="61"/>
      <c r="MGG13" s="61"/>
      <c r="MGH13" s="61"/>
      <c r="MGI13" s="61"/>
      <c r="MGJ13" s="61"/>
      <c r="MGK13" s="61"/>
      <c r="MGL13" s="61"/>
      <c r="MGM13" s="61"/>
      <c r="MGN13" s="61"/>
      <c r="MGO13" s="61"/>
      <c r="MGP13" s="61"/>
      <c r="MGQ13" s="61"/>
      <c r="MGR13" s="61"/>
      <c r="MGS13" s="61"/>
      <c r="MGT13" s="61"/>
      <c r="MGU13" s="61"/>
      <c r="MGV13" s="61"/>
      <c r="MGW13" s="61"/>
      <c r="MGX13" s="61"/>
      <c r="MGY13" s="61"/>
      <c r="MGZ13" s="61"/>
      <c r="MHA13" s="61"/>
      <c r="MHB13" s="61"/>
      <c r="MHC13" s="61"/>
      <c r="MHD13" s="61"/>
      <c r="MHE13" s="61"/>
      <c r="MHF13" s="61"/>
      <c r="MHG13" s="61"/>
      <c r="MHH13" s="61"/>
      <c r="MHI13" s="61"/>
      <c r="MHJ13" s="61"/>
      <c r="MHK13" s="61"/>
      <c r="MHL13" s="61"/>
      <c r="MHM13" s="61"/>
      <c r="MHN13" s="61"/>
      <c r="MHO13" s="61"/>
      <c r="MHP13" s="61"/>
      <c r="MHQ13" s="61"/>
      <c r="MHR13" s="61"/>
      <c r="MHS13" s="61"/>
      <c r="MHT13" s="61"/>
      <c r="MHU13" s="61"/>
      <c r="MHV13" s="61"/>
      <c r="MHW13" s="61"/>
      <c r="MHX13" s="61"/>
      <c r="MHY13" s="61"/>
      <c r="MHZ13" s="61"/>
      <c r="MIA13" s="61"/>
      <c r="MIB13" s="61"/>
      <c r="MIC13" s="61"/>
      <c r="MID13" s="61"/>
      <c r="MIE13" s="61"/>
      <c r="MIF13" s="61"/>
      <c r="MIG13" s="61"/>
      <c r="MIH13" s="61"/>
      <c r="MII13" s="61"/>
      <c r="MIJ13" s="61"/>
      <c r="MIK13" s="61"/>
      <c r="MIL13" s="61"/>
      <c r="MIM13" s="61"/>
      <c r="MIN13" s="61"/>
      <c r="MIO13" s="61"/>
      <c r="MIP13" s="61"/>
      <c r="MIQ13" s="61"/>
      <c r="MIR13" s="61"/>
      <c r="MIS13" s="61"/>
      <c r="MIT13" s="61"/>
      <c r="MIU13" s="61"/>
      <c r="MIV13" s="61"/>
      <c r="MIW13" s="61"/>
      <c r="MIX13" s="61"/>
      <c r="MIY13" s="61"/>
      <c r="MIZ13" s="61"/>
      <c r="MJA13" s="61"/>
      <c r="MJB13" s="61"/>
      <c r="MJC13" s="61"/>
      <c r="MJD13" s="61"/>
      <c r="MJE13" s="61"/>
      <c r="MJF13" s="61"/>
      <c r="MJG13" s="61"/>
      <c r="MJH13" s="61"/>
      <c r="MJI13" s="61"/>
      <c r="MJJ13" s="61"/>
      <c r="MJK13" s="61"/>
      <c r="MJL13" s="61"/>
      <c r="MJM13" s="61"/>
      <c r="MJN13" s="61"/>
      <c r="MJO13" s="61"/>
      <c r="MJP13" s="61"/>
      <c r="MJQ13" s="61"/>
      <c r="MJR13" s="61"/>
      <c r="MJS13" s="61"/>
      <c r="MJT13" s="61"/>
      <c r="MJU13" s="61"/>
      <c r="MJV13" s="61"/>
      <c r="MJW13" s="61"/>
      <c r="MJX13" s="61"/>
      <c r="MJY13" s="61"/>
      <c r="MJZ13" s="61"/>
      <c r="MKA13" s="61"/>
      <c r="MKB13" s="61"/>
      <c r="MKC13" s="61"/>
      <c r="MKD13" s="61"/>
      <c r="MKE13" s="61"/>
      <c r="MKF13" s="61"/>
      <c r="MKG13" s="61"/>
      <c r="MKH13" s="61"/>
      <c r="MKI13" s="61"/>
      <c r="MKJ13" s="61"/>
      <c r="MKK13" s="61"/>
      <c r="MKL13" s="61"/>
      <c r="MKM13" s="61"/>
      <c r="MKN13" s="61"/>
      <c r="MKO13" s="61"/>
      <c r="MKP13" s="61"/>
      <c r="MKQ13" s="61"/>
      <c r="MKR13" s="61"/>
      <c r="MKS13" s="61"/>
      <c r="MKT13" s="61"/>
      <c r="MKU13" s="61"/>
      <c r="MKV13" s="61"/>
      <c r="MKW13" s="61"/>
      <c r="MKX13" s="61"/>
      <c r="MKY13" s="61"/>
      <c r="MKZ13" s="61"/>
      <c r="MLA13" s="61"/>
      <c r="MLB13" s="61"/>
      <c r="MLC13" s="61"/>
      <c r="MLD13" s="61"/>
      <c r="MLE13" s="61"/>
      <c r="MLF13" s="61"/>
      <c r="MLG13" s="61"/>
      <c r="MLH13" s="61"/>
      <c r="MLI13" s="61"/>
      <c r="MLJ13" s="61"/>
      <c r="MLK13" s="61"/>
      <c r="MLL13" s="61"/>
      <c r="MLM13" s="61"/>
      <c r="MLN13" s="61"/>
      <c r="MLO13" s="61"/>
      <c r="MLP13" s="61"/>
      <c r="MLQ13" s="61"/>
      <c r="MLR13" s="61"/>
      <c r="MLS13" s="61"/>
      <c r="MLT13" s="61"/>
      <c r="MLU13" s="61"/>
      <c r="MLV13" s="61"/>
      <c r="MLW13" s="61"/>
      <c r="MLX13" s="61"/>
      <c r="MLY13" s="61"/>
      <c r="MLZ13" s="61"/>
      <c r="MMA13" s="61"/>
      <c r="MMB13" s="61"/>
      <c r="MMC13" s="61"/>
      <c r="MMD13" s="61"/>
      <c r="MME13" s="61"/>
      <c r="MMF13" s="61"/>
      <c r="MMG13" s="61"/>
      <c r="MMH13" s="61"/>
      <c r="MMI13" s="61"/>
      <c r="MMJ13" s="61"/>
      <c r="MMK13" s="61"/>
      <c r="MML13" s="61"/>
      <c r="MMM13" s="61"/>
      <c r="MMN13" s="61"/>
      <c r="MMO13" s="61"/>
      <c r="MMP13" s="61"/>
      <c r="MMQ13" s="61"/>
      <c r="MMR13" s="61"/>
      <c r="MMS13" s="61"/>
      <c r="MMT13" s="61"/>
      <c r="MMU13" s="61"/>
      <c r="MMV13" s="61"/>
      <c r="MMW13" s="61"/>
      <c r="MMX13" s="61"/>
      <c r="MMY13" s="61"/>
      <c r="MMZ13" s="61"/>
      <c r="MNA13" s="61"/>
      <c r="MNB13" s="61"/>
      <c r="MNC13" s="61"/>
      <c r="MND13" s="61"/>
      <c r="MNE13" s="61"/>
      <c r="MNF13" s="61"/>
      <c r="MNG13" s="61"/>
      <c r="MNH13" s="61"/>
      <c r="MNI13" s="61"/>
      <c r="MNJ13" s="61"/>
      <c r="MNK13" s="61"/>
      <c r="MNL13" s="61"/>
      <c r="MNM13" s="61"/>
      <c r="MNN13" s="61"/>
      <c r="MNO13" s="61"/>
      <c r="MNP13" s="61"/>
      <c r="MNQ13" s="61"/>
      <c r="MNR13" s="61"/>
      <c r="MNS13" s="61"/>
      <c r="MNT13" s="61"/>
      <c r="MNU13" s="61"/>
      <c r="MNV13" s="61"/>
      <c r="MNW13" s="61"/>
      <c r="MNX13" s="61"/>
      <c r="MNY13" s="61"/>
      <c r="MNZ13" s="61"/>
      <c r="MOA13" s="61"/>
      <c r="MOB13" s="61"/>
      <c r="MOC13" s="61"/>
      <c r="MOD13" s="61"/>
      <c r="MOE13" s="61"/>
      <c r="MOF13" s="61"/>
      <c r="MOG13" s="61"/>
      <c r="MOH13" s="61"/>
      <c r="MOI13" s="61"/>
      <c r="MOJ13" s="61"/>
      <c r="MOK13" s="61"/>
      <c r="MOL13" s="61"/>
      <c r="MOM13" s="61"/>
      <c r="MON13" s="61"/>
      <c r="MOO13" s="61"/>
      <c r="MOP13" s="61"/>
      <c r="MOQ13" s="61"/>
      <c r="MOR13" s="61"/>
      <c r="MOS13" s="61"/>
      <c r="MOT13" s="61"/>
      <c r="MOU13" s="61"/>
      <c r="MOV13" s="61"/>
      <c r="MOW13" s="61"/>
      <c r="MOX13" s="61"/>
      <c r="MOY13" s="61"/>
      <c r="MOZ13" s="61"/>
      <c r="MPA13" s="61"/>
      <c r="MPB13" s="61"/>
      <c r="MPC13" s="61"/>
      <c r="MPD13" s="61"/>
      <c r="MPE13" s="61"/>
      <c r="MPF13" s="61"/>
      <c r="MPG13" s="61"/>
      <c r="MPH13" s="61"/>
      <c r="MPI13" s="61"/>
      <c r="MPJ13" s="61"/>
      <c r="MPK13" s="61"/>
      <c r="MPL13" s="61"/>
      <c r="MPM13" s="61"/>
      <c r="MPN13" s="61"/>
      <c r="MPO13" s="61"/>
      <c r="MPP13" s="61"/>
      <c r="MPQ13" s="61"/>
      <c r="MPR13" s="61"/>
      <c r="MPS13" s="61"/>
      <c r="MPT13" s="61"/>
      <c r="MPU13" s="61"/>
      <c r="MPV13" s="61"/>
      <c r="MPW13" s="61"/>
      <c r="MPX13" s="61"/>
      <c r="MPY13" s="61"/>
      <c r="MPZ13" s="61"/>
      <c r="MQA13" s="61"/>
      <c r="MQB13" s="61"/>
      <c r="MQC13" s="61"/>
      <c r="MQD13" s="61"/>
      <c r="MQE13" s="61"/>
      <c r="MQF13" s="61"/>
      <c r="MQG13" s="61"/>
      <c r="MQH13" s="61"/>
      <c r="MQI13" s="61"/>
      <c r="MQJ13" s="61"/>
      <c r="MQK13" s="61"/>
      <c r="MQL13" s="61"/>
      <c r="MQM13" s="61"/>
      <c r="MQN13" s="61"/>
      <c r="MQO13" s="61"/>
      <c r="MQP13" s="61"/>
      <c r="MQQ13" s="61"/>
      <c r="MQR13" s="61"/>
      <c r="MQS13" s="61"/>
      <c r="MQT13" s="61"/>
      <c r="MQU13" s="61"/>
      <c r="MQV13" s="61"/>
      <c r="MQW13" s="61"/>
      <c r="MQX13" s="61"/>
      <c r="MQY13" s="61"/>
      <c r="MQZ13" s="61"/>
      <c r="MRA13" s="61"/>
      <c r="MRB13" s="61"/>
      <c r="MRC13" s="61"/>
      <c r="MRD13" s="61"/>
      <c r="MRE13" s="61"/>
      <c r="MRF13" s="61"/>
      <c r="MRG13" s="61"/>
      <c r="MRH13" s="61"/>
      <c r="MRI13" s="61"/>
      <c r="MRJ13" s="61"/>
      <c r="MRK13" s="61"/>
      <c r="MRL13" s="61"/>
      <c r="MRM13" s="61"/>
      <c r="MRN13" s="61"/>
      <c r="MRO13" s="61"/>
      <c r="MRP13" s="61"/>
      <c r="MRQ13" s="61"/>
      <c r="MRR13" s="61"/>
      <c r="MRS13" s="61"/>
      <c r="MRT13" s="61"/>
      <c r="MRU13" s="61"/>
      <c r="MRV13" s="61"/>
      <c r="MRW13" s="61"/>
      <c r="MRX13" s="61"/>
      <c r="MRY13" s="61"/>
      <c r="MRZ13" s="61"/>
      <c r="MSA13" s="61"/>
      <c r="MSB13" s="61"/>
      <c r="MSC13" s="61"/>
      <c r="MSD13" s="61"/>
      <c r="MSE13" s="61"/>
      <c r="MSF13" s="61"/>
      <c r="MSG13" s="61"/>
      <c r="MSH13" s="61"/>
      <c r="MSI13" s="61"/>
      <c r="MSJ13" s="61"/>
      <c r="MSK13" s="61"/>
      <c r="MSL13" s="61"/>
      <c r="MSM13" s="61"/>
      <c r="MSN13" s="61"/>
      <c r="MSO13" s="61"/>
      <c r="MSP13" s="61"/>
      <c r="MSQ13" s="61"/>
      <c r="MSR13" s="61"/>
      <c r="MSS13" s="61"/>
      <c r="MST13" s="61"/>
      <c r="MSU13" s="61"/>
      <c r="MSV13" s="61"/>
      <c r="MSW13" s="61"/>
      <c r="MSX13" s="61"/>
      <c r="MSY13" s="61"/>
      <c r="MSZ13" s="61"/>
      <c r="MTA13" s="61"/>
      <c r="MTB13" s="61"/>
      <c r="MTC13" s="61"/>
      <c r="MTD13" s="61"/>
      <c r="MTE13" s="61"/>
      <c r="MTF13" s="61"/>
      <c r="MTG13" s="61"/>
      <c r="MTH13" s="61"/>
      <c r="MTI13" s="61"/>
      <c r="MTJ13" s="61"/>
      <c r="MTK13" s="61"/>
      <c r="MTL13" s="61"/>
      <c r="MTM13" s="61"/>
      <c r="MTN13" s="61"/>
      <c r="MTO13" s="61"/>
      <c r="MTP13" s="61"/>
      <c r="MTQ13" s="61"/>
      <c r="MTR13" s="61"/>
      <c r="MTS13" s="61"/>
      <c r="MTT13" s="61"/>
      <c r="MTU13" s="61"/>
      <c r="MTV13" s="61"/>
      <c r="MTW13" s="61"/>
      <c r="MTX13" s="61"/>
      <c r="MTY13" s="61"/>
      <c r="MTZ13" s="61"/>
      <c r="MUA13" s="61"/>
      <c r="MUB13" s="61"/>
      <c r="MUC13" s="61"/>
      <c r="MUD13" s="61"/>
      <c r="MUE13" s="61"/>
      <c r="MUF13" s="61"/>
      <c r="MUG13" s="61"/>
      <c r="MUH13" s="61"/>
      <c r="MUI13" s="61"/>
      <c r="MUJ13" s="61"/>
      <c r="MUK13" s="61"/>
      <c r="MUL13" s="61"/>
      <c r="MUM13" s="61"/>
      <c r="MUN13" s="61"/>
      <c r="MUO13" s="61"/>
      <c r="MUP13" s="61"/>
      <c r="MUQ13" s="61"/>
      <c r="MUR13" s="61"/>
      <c r="MUS13" s="61"/>
      <c r="MUT13" s="61"/>
      <c r="MUU13" s="61"/>
      <c r="MUV13" s="61"/>
      <c r="MUW13" s="61"/>
      <c r="MUX13" s="61"/>
      <c r="MUY13" s="61"/>
      <c r="MUZ13" s="61"/>
      <c r="MVA13" s="61"/>
      <c r="MVB13" s="61"/>
      <c r="MVC13" s="61"/>
      <c r="MVD13" s="61"/>
      <c r="MVE13" s="61"/>
      <c r="MVF13" s="61"/>
      <c r="MVG13" s="61"/>
      <c r="MVH13" s="61"/>
      <c r="MVI13" s="61"/>
      <c r="MVJ13" s="61"/>
      <c r="MVK13" s="61"/>
      <c r="MVL13" s="61"/>
      <c r="MVM13" s="61"/>
      <c r="MVN13" s="61"/>
      <c r="MVO13" s="61"/>
      <c r="MVP13" s="61"/>
      <c r="MVQ13" s="61"/>
      <c r="MVR13" s="61"/>
      <c r="MVS13" s="61"/>
      <c r="MVT13" s="61"/>
      <c r="MVU13" s="61"/>
      <c r="MVV13" s="61"/>
      <c r="MVW13" s="61"/>
      <c r="MVX13" s="61"/>
      <c r="MVY13" s="61"/>
      <c r="MVZ13" s="61"/>
      <c r="MWA13" s="61"/>
      <c r="MWB13" s="61"/>
      <c r="MWC13" s="61"/>
      <c r="MWD13" s="61"/>
      <c r="MWE13" s="61"/>
      <c r="MWF13" s="61"/>
      <c r="MWG13" s="61"/>
      <c r="MWH13" s="61"/>
      <c r="MWI13" s="61"/>
      <c r="MWJ13" s="61"/>
      <c r="MWK13" s="61"/>
      <c r="MWL13" s="61"/>
      <c r="MWM13" s="61"/>
      <c r="MWN13" s="61"/>
      <c r="MWO13" s="61"/>
      <c r="MWP13" s="61"/>
      <c r="MWQ13" s="61"/>
      <c r="MWR13" s="61"/>
      <c r="MWS13" s="61"/>
      <c r="MWT13" s="61"/>
      <c r="MWU13" s="61"/>
      <c r="MWV13" s="61"/>
      <c r="MWW13" s="61"/>
      <c r="MWX13" s="61"/>
      <c r="MWY13" s="61"/>
      <c r="MWZ13" s="61"/>
      <c r="MXA13" s="61"/>
      <c r="MXB13" s="61"/>
      <c r="MXC13" s="61"/>
      <c r="MXD13" s="61"/>
      <c r="MXE13" s="61"/>
      <c r="MXF13" s="61"/>
      <c r="MXG13" s="61"/>
      <c r="MXH13" s="61"/>
      <c r="MXI13" s="61"/>
      <c r="MXJ13" s="61"/>
      <c r="MXK13" s="61"/>
      <c r="MXL13" s="61"/>
      <c r="MXM13" s="61"/>
      <c r="MXN13" s="61"/>
      <c r="MXO13" s="61"/>
      <c r="MXP13" s="61"/>
      <c r="MXQ13" s="61"/>
      <c r="MXR13" s="61"/>
      <c r="MXS13" s="61"/>
      <c r="MXT13" s="61"/>
      <c r="MXU13" s="61"/>
      <c r="MXV13" s="61"/>
      <c r="MXW13" s="61"/>
      <c r="MXX13" s="61"/>
      <c r="MXY13" s="61"/>
      <c r="MXZ13" s="61"/>
      <c r="MYA13" s="61"/>
      <c r="MYB13" s="61"/>
      <c r="MYC13" s="61"/>
      <c r="MYD13" s="61"/>
      <c r="MYE13" s="61"/>
      <c r="MYF13" s="61"/>
      <c r="MYG13" s="61"/>
      <c r="MYH13" s="61"/>
      <c r="MYI13" s="61"/>
      <c r="MYJ13" s="61"/>
      <c r="MYK13" s="61"/>
      <c r="MYL13" s="61"/>
      <c r="MYM13" s="61"/>
      <c r="MYN13" s="61"/>
      <c r="MYO13" s="61"/>
      <c r="MYP13" s="61"/>
      <c r="MYQ13" s="61"/>
      <c r="MYR13" s="61"/>
      <c r="MYS13" s="61"/>
      <c r="MYT13" s="61"/>
      <c r="MYU13" s="61"/>
      <c r="MYV13" s="61"/>
      <c r="MYW13" s="61"/>
      <c r="MYX13" s="61"/>
      <c r="MYY13" s="61"/>
      <c r="MYZ13" s="61"/>
      <c r="MZA13" s="61"/>
      <c r="MZB13" s="61"/>
      <c r="MZC13" s="61"/>
      <c r="MZD13" s="61"/>
      <c r="MZE13" s="61"/>
      <c r="MZF13" s="61"/>
      <c r="MZG13" s="61"/>
      <c r="MZH13" s="61"/>
      <c r="MZI13" s="61"/>
      <c r="MZJ13" s="61"/>
      <c r="MZK13" s="61"/>
      <c r="MZL13" s="61"/>
      <c r="MZM13" s="61"/>
      <c r="MZN13" s="61"/>
      <c r="MZO13" s="61"/>
      <c r="MZP13" s="61"/>
      <c r="MZQ13" s="61"/>
      <c r="MZR13" s="61"/>
      <c r="MZS13" s="61"/>
      <c r="MZT13" s="61"/>
      <c r="MZU13" s="61"/>
      <c r="MZV13" s="61"/>
      <c r="MZW13" s="61"/>
      <c r="MZX13" s="61"/>
      <c r="MZY13" s="61"/>
      <c r="MZZ13" s="61"/>
      <c r="NAA13" s="61"/>
      <c r="NAB13" s="61"/>
      <c r="NAC13" s="61"/>
      <c r="NAD13" s="61"/>
      <c r="NAE13" s="61"/>
      <c r="NAF13" s="61"/>
      <c r="NAG13" s="61"/>
      <c r="NAH13" s="61"/>
      <c r="NAI13" s="61"/>
      <c r="NAJ13" s="61"/>
      <c r="NAK13" s="61"/>
      <c r="NAL13" s="61"/>
      <c r="NAM13" s="61"/>
      <c r="NAN13" s="61"/>
      <c r="NAO13" s="61"/>
      <c r="NAP13" s="61"/>
      <c r="NAQ13" s="61"/>
      <c r="NAR13" s="61"/>
      <c r="NAS13" s="61"/>
      <c r="NAT13" s="61"/>
      <c r="NAU13" s="61"/>
      <c r="NAV13" s="61"/>
      <c r="NAW13" s="61"/>
      <c r="NAX13" s="61"/>
      <c r="NAY13" s="61"/>
      <c r="NAZ13" s="61"/>
      <c r="NBA13" s="61"/>
      <c r="NBB13" s="61"/>
      <c r="NBC13" s="61"/>
      <c r="NBD13" s="61"/>
      <c r="NBE13" s="61"/>
      <c r="NBF13" s="61"/>
      <c r="NBG13" s="61"/>
      <c r="NBH13" s="61"/>
      <c r="NBI13" s="61"/>
      <c r="NBJ13" s="61"/>
      <c r="NBK13" s="61"/>
      <c r="NBL13" s="61"/>
      <c r="NBM13" s="61"/>
      <c r="NBN13" s="61"/>
      <c r="NBO13" s="61"/>
      <c r="NBP13" s="61"/>
      <c r="NBQ13" s="61"/>
      <c r="NBR13" s="61"/>
      <c r="NBS13" s="61"/>
      <c r="NBT13" s="61"/>
      <c r="NBU13" s="61"/>
      <c r="NBV13" s="61"/>
      <c r="NBW13" s="61"/>
      <c r="NBX13" s="61"/>
      <c r="NBY13" s="61"/>
      <c r="NBZ13" s="61"/>
      <c r="NCA13" s="61"/>
      <c r="NCB13" s="61"/>
      <c r="NCC13" s="61"/>
      <c r="NCD13" s="61"/>
      <c r="NCE13" s="61"/>
      <c r="NCF13" s="61"/>
      <c r="NCG13" s="61"/>
      <c r="NCH13" s="61"/>
      <c r="NCI13" s="61"/>
      <c r="NCJ13" s="61"/>
      <c r="NCK13" s="61"/>
      <c r="NCL13" s="61"/>
      <c r="NCM13" s="61"/>
      <c r="NCN13" s="61"/>
      <c r="NCO13" s="61"/>
      <c r="NCP13" s="61"/>
      <c r="NCQ13" s="61"/>
      <c r="NCR13" s="61"/>
      <c r="NCS13" s="61"/>
      <c r="NCT13" s="61"/>
      <c r="NCU13" s="61"/>
      <c r="NCV13" s="61"/>
      <c r="NCW13" s="61"/>
      <c r="NCX13" s="61"/>
      <c r="NCY13" s="61"/>
      <c r="NCZ13" s="61"/>
      <c r="NDA13" s="61"/>
      <c r="NDB13" s="61"/>
      <c r="NDC13" s="61"/>
      <c r="NDD13" s="61"/>
      <c r="NDE13" s="61"/>
      <c r="NDF13" s="61"/>
      <c r="NDG13" s="61"/>
      <c r="NDH13" s="61"/>
      <c r="NDI13" s="61"/>
      <c r="NDJ13" s="61"/>
      <c r="NDK13" s="61"/>
      <c r="NDL13" s="61"/>
      <c r="NDM13" s="61"/>
      <c r="NDN13" s="61"/>
      <c r="NDO13" s="61"/>
      <c r="NDP13" s="61"/>
      <c r="NDQ13" s="61"/>
      <c r="NDR13" s="61"/>
      <c r="NDS13" s="61"/>
      <c r="NDT13" s="61"/>
      <c r="NDU13" s="61"/>
      <c r="NDV13" s="61"/>
      <c r="NDW13" s="61"/>
      <c r="NDX13" s="61"/>
      <c r="NDY13" s="61"/>
      <c r="NDZ13" s="61"/>
      <c r="NEA13" s="61"/>
      <c r="NEB13" s="61"/>
      <c r="NEC13" s="61"/>
      <c r="NED13" s="61"/>
      <c r="NEE13" s="61"/>
      <c r="NEF13" s="61"/>
      <c r="NEG13" s="61"/>
      <c r="NEH13" s="61"/>
      <c r="NEI13" s="61"/>
      <c r="NEJ13" s="61"/>
      <c r="NEK13" s="61"/>
      <c r="NEL13" s="61"/>
      <c r="NEM13" s="61"/>
      <c r="NEN13" s="61"/>
      <c r="NEO13" s="61"/>
      <c r="NEP13" s="61"/>
      <c r="NEQ13" s="61"/>
      <c r="NER13" s="61"/>
      <c r="NES13" s="61"/>
      <c r="NET13" s="61"/>
      <c r="NEU13" s="61"/>
      <c r="NEV13" s="61"/>
      <c r="NEW13" s="61"/>
      <c r="NEX13" s="61"/>
      <c r="NEY13" s="61"/>
      <c r="NEZ13" s="61"/>
      <c r="NFA13" s="61"/>
      <c r="NFB13" s="61"/>
      <c r="NFC13" s="61"/>
      <c r="NFD13" s="61"/>
      <c r="NFE13" s="61"/>
      <c r="NFF13" s="61"/>
      <c r="NFG13" s="61"/>
      <c r="NFH13" s="61"/>
      <c r="NFI13" s="61"/>
      <c r="NFJ13" s="61"/>
      <c r="NFK13" s="61"/>
      <c r="NFL13" s="61"/>
      <c r="NFM13" s="61"/>
      <c r="NFN13" s="61"/>
      <c r="NFO13" s="61"/>
      <c r="NFP13" s="61"/>
      <c r="NFQ13" s="61"/>
      <c r="NFR13" s="61"/>
      <c r="NFS13" s="61"/>
      <c r="NFT13" s="61"/>
      <c r="NFU13" s="61"/>
      <c r="NFV13" s="61"/>
      <c r="NFW13" s="61"/>
      <c r="NFX13" s="61"/>
      <c r="NFY13" s="61"/>
      <c r="NFZ13" s="61"/>
      <c r="NGA13" s="61"/>
      <c r="NGB13" s="61"/>
      <c r="NGC13" s="61"/>
      <c r="NGD13" s="61"/>
      <c r="NGE13" s="61"/>
      <c r="NGF13" s="61"/>
      <c r="NGG13" s="61"/>
      <c r="NGH13" s="61"/>
      <c r="NGI13" s="61"/>
      <c r="NGJ13" s="61"/>
      <c r="NGK13" s="61"/>
      <c r="NGL13" s="61"/>
      <c r="NGM13" s="61"/>
      <c r="NGN13" s="61"/>
      <c r="NGO13" s="61"/>
      <c r="NGP13" s="61"/>
      <c r="NGQ13" s="61"/>
      <c r="NGR13" s="61"/>
      <c r="NGS13" s="61"/>
      <c r="NGT13" s="61"/>
      <c r="NGU13" s="61"/>
      <c r="NGV13" s="61"/>
      <c r="NGW13" s="61"/>
      <c r="NGX13" s="61"/>
      <c r="NGY13" s="61"/>
      <c r="NGZ13" s="61"/>
      <c r="NHA13" s="61"/>
      <c r="NHB13" s="61"/>
      <c r="NHC13" s="61"/>
      <c r="NHD13" s="61"/>
      <c r="NHE13" s="61"/>
      <c r="NHF13" s="61"/>
      <c r="NHG13" s="61"/>
      <c r="NHH13" s="61"/>
      <c r="NHI13" s="61"/>
      <c r="NHJ13" s="61"/>
      <c r="NHK13" s="61"/>
      <c r="NHL13" s="61"/>
      <c r="NHM13" s="61"/>
      <c r="NHN13" s="61"/>
      <c r="NHO13" s="61"/>
      <c r="NHP13" s="61"/>
      <c r="NHQ13" s="61"/>
      <c r="NHR13" s="61"/>
      <c r="NHS13" s="61"/>
      <c r="NHT13" s="61"/>
      <c r="NHU13" s="61"/>
      <c r="NHV13" s="61"/>
      <c r="NHW13" s="61"/>
      <c r="NHX13" s="61"/>
      <c r="NHY13" s="61"/>
      <c r="NHZ13" s="61"/>
      <c r="NIA13" s="61"/>
      <c r="NIB13" s="61"/>
      <c r="NIC13" s="61"/>
      <c r="NID13" s="61"/>
      <c r="NIE13" s="61"/>
      <c r="NIF13" s="61"/>
      <c r="NIG13" s="61"/>
      <c r="NIH13" s="61"/>
      <c r="NII13" s="61"/>
      <c r="NIJ13" s="61"/>
      <c r="NIK13" s="61"/>
      <c r="NIL13" s="61"/>
      <c r="NIM13" s="61"/>
      <c r="NIN13" s="61"/>
      <c r="NIO13" s="61"/>
      <c r="NIP13" s="61"/>
      <c r="NIQ13" s="61"/>
      <c r="NIR13" s="61"/>
      <c r="NIS13" s="61"/>
      <c r="NIT13" s="61"/>
      <c r="NIU13" s="61"/>
      <c r="NIV13" s="61"/>
      <c r="NIW13" s="61"/>
      <c r="NIX13" s="61"/>
      <c r="NIY13" s="61"/>
      <c r="NIZ13" s="61"/>
      <c r="NJA13" s="61"/>
      <c r="NJB13" s="61"/>
      <c r="NJC13" s="61"/>
      <c r="NJD13" s="61"/>
      <c r="NJE13" s="61"/>
      <c r="NJF13" s="61"/>
      <c r="NJG13" s="61"/>
      <c r="NJH13" s="61"/>
      <c r="NJI13" s="61"/>
      <c r="NJJ13" s="61"/>
      <c r="NJK13" s="61"/>
      <c r="NJL13" s="61"/>
      <c r="NJM13" s="61"/>
      <c r="NJN13" s="61"/>
      <c r="NJO13" s="61"/>
      <c r="NJP13" s="61"/>
      <c r="NJQ13" s="61"/>
      <c r="NJR13" s="61"/>
      <c r="NJS13" s="61"/>
      <c r="NJT13" s="61"/>
      <c r="NJU13" s="61"/>
      <c r="NJV13" s="61"/>
      <c r="NJW13" s="61"/>
      <c r="NJX13" s="61"/>
      <c r="NJY13" s="61"/>
      <c r="NJZ13" s="61"/>
      <c r="NKA13" s="61"/>
      <c r="NKB13" s="61"/>
      <c r="NKC13" s="61"/>
      <c r="NKD13" s="61"/>
      <c r="NKE13" s="61"/>
      <c r="NKF13" s="61"/>
      <c r="NKG13" s="61"/>
      <c r="NKH13" s="61"/>
      <c r="NKI13" s="61"/>
      <c r="NKJ13" s="61"/>
      <c r="NKK13" s="61"/>
      <c r="NKL13" s="61"/>
      <c r="NKM13" s="61"/>
      <c r="NKN13" s="61"/>
      <c r="NKO13" s="61"/>
      <c r="NKP13" s="61"/>
      <c r="NKQ13" s="61"/>
      <c r="NKR13" s="61"/>
      <c r="NKS13" s="61"/>
      <c r="NKT13" s="61"/>
      <c r="NKU13" s="61"/>
      <c r="NKV13" s="61"/>
      <c r="NKW13" s="61"/>
      <c r="NKX13" s="61"/>
      <c r="NKY13" s="61"/>
      <c r="NKZ13" s="61"/>
      <c r="NLA13" s="61"/>
      <c r="NLB13" s="61"/>
      <c r="NLC13" s="61"/>
      <c r="NLD13" s="61"/>
      <c r="NLE13" s="61"/>
      <c r="NLF13" s="61"/>
      <c r="NLG13" s="61"/>
      <c r="NLH13" s="61"/>
      <c r="NLI13" s="61"/>
      <c r="NLJ13" s="61"/>
      <c r="NLK13" s="61"/>
      <c r="NLL13" s="61"/>
      <c r="NLM13" s="61"/>
      <c r="NLN13" s="61"/>
      <c r="NLO13" s="61"/>
      <c r="NLP13" s="61"/>
      <c r="NLQ13" s="61"/>
      <c r="NLR13" s="61"/>
      <c r="NLS13" s="61"/>
      <c r="NLT13" s="61"/>
      <c r="NLU13" s="61"/>
      <c r="NLV13" s="61"/>
      <c r="NLW13" s="61"/>
      <c r="NLX13" s="61"/>
      <c r="NLY13" s="61"/>
      <c r="NLZ13" s="61"/>
      <c r="NMA13" s="61"/>
      <c r="NMB13" s="61"/>
      <c r="NMC13" s="61"/>
      <c r="NMD13" s="61"/>
      <c r="NME13" s="61"/>
      <c r="NMF13" s="61"/>
      <c r="NMG13" s="61"/>
      <c r="NMH13" s="61"/>
      <c r="NMI13" s="61"/>
      <c r="NMJ13" s="61"/>
      <c r="NMK13" s="61"/>
      <c r="NML13" s="61"/>
      <c r="NMM13" s="61"/>
      <c r="NMN13" s="61"/>
      <c r="NMO13" s="61"/>
      <c r="NMP13" s="61"/>
      <c r="NMQ13" s="61"/>
      <c r="NMR13" s="61"/>
      <c r="NMS13" s="61"/>
      <c r="NMT13" s="61"/>
      <c r="NMU13" s="61"/>
      <c r="NMV13" s="61"/>
      <c r="NMW13" s="61"/>
      <c r="NMX13" s="61"/>
      <c r="NMY13" s="61"/>
      <c r="NMZ13" s="61"/>
      <c r="NNA13" s="61"/>
      <c r="NNB13" s="61"/>
      <c r="NNC13" s="61"/>
      <c r="NND13" s="61"/>
      <c r="NNE13" s="61"/>
      <c r="NNF13" s="61"/>
      <c r="NNG13" s="61"/>
      <c r="NNH13" s="61"/>
      <c r="NNI13" s="61"/>
      <c r="NNJ13" s="61"/>
      <c r="NNK13" s="61"/>
      <c r="NNL13" s="61"/>
      <c r="NNM13" s="61"/>
      <c r="NNN13" s="61"/>
      <c r="NNO13" s="61"/>
      <c r="NNP13" s="61"/>
      <c r="NNQ13" s="61"/>
      <c r="NNR13" s="61"/>
      <c r="NNS13" s="61"/>
      <c r="NNT13" s="61"/>
      <c r="NNU13" s="61"/>
      <c r="NNV13" s="61"/>
      <c r="NNW13" s="61"/>
      <c r="NNX13" s="61"/>
      <c r="NNY13" s="61"/>
      <c r="NNZ13" s="61"/>
      <c r="NOA13" s="61"/>
      <c r="NOB13" s="61"/>
      <c r="NOC13" s="61"/>
      <c r="NOD13" s="61"/>
      <c r="NOE13" s="61"/>
      <c r="NOF13" s="61"/>
      <c r="NOG13" s="61"/>
      <c r="NOH13" s="61"/>
      <c r="NOI13" s="61"/>
      <c r="NOJ13" s="61"/>
      <c r="NOK13" s="61"/>
      <c r="NOL13" s="61"/>
      <c r="NOM13" s="61"/>
      <c r="NON13" s="61"/>
      <c r="NOO13" s="61"/>
      <c r="NOP13" s="61"/>
      <c r="NOQ13" s="61"/>
      <c r="NOR13" s="61"/>
      <c r="NOS13" s="61"/>
      <c r="NOT13" s="61"/>
      <c r="NOU13" s="61"/>
      <c r="NOV13" s="61"/>
      <c r="NOW13" s="61"/>
      <c r="NOX13" s="61"/>
      <c r="NOY13" s="61"/>
      <c r="NOZ13" s="61"/>
      <c r="NPA13" s="61"/>
      <c r="NPB13" s="61"/>
      <c r="NPC13" s="61"/>
      <c r="NPD13" s="61"/>
      <c r="NPE13" s="61"/>
      <c r="NPF13" s="61"/>
      <c r="NPG13" s="61"/>
      <c r="NPH13" s="61"/>
      <c r="NPI13" s="61"/>
      <c r="NPJ13" s="61"/>
      <c r="NPK13" s="61"/>
      <c r="NPL13" s="61"/>
      <c r="NPM13" s="61"/>
      <c r="NPN13" s="61"/>
      <c r="NPO13" s="61"/>
      <c r="NPP13" s="61"/>
      <c r="NPQ13" s="61"/>
      <c r="NPR13" s="61"/>
      <c r="NPS13" s="61"/>
      <c r="NPT13" s="61"/>
      <c r="NPU13" s="61"/>
      <c r="NPV13" s="61"/>
      <c r="NPW13" s="61"/>
      <c r="NPX13" s="61"/>
      <c r="NPY13" s="61"/>
      <c r="NPZ13" s="61"/>
      <c r="NQA13" s="61"/>
      <c r="NQB13" s="61"/>
      <c r="NQC13" s="61"/>
      <c r="NQD13" s="61"/>
      <c r="NQE13" s="61"/>
      <c r="NQF13" s="61"/>
      <c r="NQG13" s="61"/>
      <c r="NQH13" s="61"/>
      <c r="NQI13" s="61"/>
      <c r="NQJ13" s="61"/>
      <c r="NQK13" s="61"/>
      <c r="NQL13" s="61"/>
      <c r="NQM13" s="61"/>
      <c r="NQN13" s="61"/>
      <c r="NQO13" s="61"/>
      <c r="NQP13" s="61"/>
      <c r="NQQ13" s="61"/>
      <c r="NQR13" s="61"/>
      <c r="NQS13" s="61"/>
      <c r="NQT13" s="61"/>
      <c r="NQU13" s="61"/>
      <c r="NQV13" s="61"/>
      <c r="NQW13" s="61"/>
      <c r="NQX13" s="61"/>
      <c r="NQY13" s="61"/>
      <c r="NQZ13" s="61"/>
      <c r="NRA13" s="61"/>
      <c r="NRB13" s="61"/>
      <c r="NRC13" s="61"/>
      <c r="NRD13" s="61"/>
      <c r="NRE13" s="61"/>
      <c r="NRF13" s="61"/>
      <c r="NRG13" s="61"/>
      <c r="NRH13" s="61"/>
      <c r="NRI13" s="61"/>
      <c r="NRJ13" s="61"/>
      <c r="NRK13" s="61"/>
      <c r="NRL13" s="61"/>
      <c r="NRM13" s="61"/>
      <c r="NRN13" s="61"/>
      <c r="NRO13" s="61"/>
      <c r="NRP13" s="61"/>
      <c r="NRQ13" s="61"/>
      <c r="NRR13" s="61"/>
      <c r="NRS13" s="61"/>
      <c r="NRT13" s="61"/>
      <c r="NRU13" s="61"/>
      <c r="NRV13" s="61"/>
      <c r="NRW13" s="61"/>
      <c r="NRX13" s="61"/>
      <c r="NRY13" s="61"/>
      <c r="NRZ13" s="61"/>
      <c r="NSA13" s="61"/>
      <c r="NSB13" s="61"/>
      <c r="NSC13" s="61"/>
      <c r="NSD13" s="61"/>
      <c r="NSE13" s="61"/>
      <c r="NSF13" s="61"/>
      <c r="NSG13" s="61"/>
      <c r="NSH13" s="61"/>
      <c r="NSI13" s="61"/>
      <c r="NSJ13" s="61"/>
      <c r="NSK13" s="61"/>
      <c r="NSL13" s="61"/>
      <c r="NSM13" s="61"/>
      <c r="NSN13" s="61"/>
      <c r="NSO13" s="61"/>
      <c r="NSP13" s="61"/>
      <c r="NSQ13" s="61"/>
      <c r="NSR13" s="61"/>
      <c r="NSS13" s="61"/>
      <c r="NST13" s="61"/>
      <c r="NSU13" s="61"/>
      <c r="NSV13" s="61"/>
      <c r="NSW13" s="61"/>
      <c r="NSX13" s="61"/>
      <c r="NSY13" s="61"/>
      <c r="NSZ13" s="61"/>
      <c r="NTA13" s="61"/>
      <c r="NTB13" s="61"/>
      <c r="NTC13" s="61"/>
      <c r="NTD13" s="61"/>
      <c r="NTE13" s="61"/>
      <c r="NTF13" s="61"/>
      <c r="NTG13" s="61"/>
      <c r="NTH13" s="61"/>
      <c r="NTI13" s="61"/>
      <c r="NTJ13" s="61"/>
      <c r="NTK13" s="61"/>
      <c r="NTL13" s="61"/>
      <c r="NTM13" s="61"/>
      <c r="NTN13" s="61"/>
      <c r="NTO13" s="61"/>
      <c r="NTP13" s="61"/>
      <c r="NTQ13" s="61"/>
      <c r="NTR13" s="61"/>
      <c r="NTS13" s="61"/>
      <c r="NTT13" s="61"/>
      <c r="NTU13" s="61"/>
      <c r="NTV13" s="61"/>
      <c r="NTW13" s="61"/>
      <c r="NTX13" s="61"/>
      <c r="NTY13" s="61"/>
      <c r="NTZ13" s="61"/>
      <c r="NUA13" s="61"/>
      <c r="NUB13" s="61"/>
      <c r="NUC13" s="61"/>
      <c r="NUD13" s="61"/>
      <c r="NUE13" s="61"/>
      <c r="NUF13" s="61"/>
      <c r="NUG13" s="61"/>
      <c r="NUH13" s="61"/>
      <c r="NUI13" s="61"/>
      <c r="NUJ13" s="61"/>
      <c r="NUK13" s="61"/>
      <c r="NUL13" s="61"/>
      <c r="NUM13" s="61"/>
      <c r="NUN13" s="61"/>
      <c r="NUO13" s="61"/>
      <c r="NUP13" s="61"/>
      <c r="NUQ13" s="61"/>
      <c r="NUR13" s="61"/>
      <c r="NUS13" s="61"/>
      <c r="NUT13" s="61"/>
      <c r="NUU13" s="61"/>
      <c r="NUV13" s="61"/>
      <c r="NUW13" s="61"/>
      <c r="NUX13" s="61"/>
      <c r="NUY13" s="61"/>
      <c r="NUZ13" s="61"/>
      <c r="NVA13" s="61"/>
      <c r="NVB13" s="61"/>
      <c r="NVC13" s="61"/>
      <c r="NVD13" s="61"/>
      <c r="NVE13" s="61"/>
      <c r="NVF13" s="61"/>
      <c r="NVG13" s="61"/>
      <c r="NVH13" s="61"/>
      <c r="NVI13" s="61"/>
      <c r="NVJ13" s="61"/>
      <c r="NVK13" s="61"/>
      <c r="NVL13" s="61"/>
      <c r="NVM13" s="61"/>
      <c r="NVN13" s="61"/>
      <c r="NVO13" s="61"/>
      <c r="NVP13" s="61"/>
      <c r="NVQ13" s="61"/>
      <c r="NVR13" s="61"/>
      <c r="NVS13" s="61"/>
      <c r="NVT13" s="61"/>
      <c r="NVU13" s="61"/>
      <c r="NVV13" s="61"/>
      <c r="NVW13" s="61"/>
      <c r="NVX13" s="61"/>
      <c r="NVY13" s="61"/>
      <c r="NVZ13" s="61"/>
      <c r="NWA13" s="61"/>
      <c r="NWB13" s="61"/>
      <c r="NWC13" s="61"/>
      <c r="NWD13" s="61"/>
      <c r="NWE13" s="61"/>
      <c r="NWF13" s="61"/>
      <c r="NWG13" s="61"/>
      <c r="NWH13" s="61"/>
      <c r="NWI13" s="61"/>
      <c r="NWJ13" s="61"/>
      <c r="NWK13" s="61"/>
      <c r="NWL13" s="61"/>
      <c r="NWM13" s="61"/>
      <c r="NWN13" s="61"/>
      <c r="NWO13" s="61"/>
      <c r="NWP13" s="61"/>
      <c r="NWQ13" s="61"/>
      <c r="NWR13" s="61"/>
      <c r="NWS13" s="61"/>
      <c r="NWT13" s="61"/>
      <c r="NWU13" s="61"/>
      <c r="NWV13" s="61"/>
      <c r="NWW13" s="61"/>
      <c r="NWX13" s="61"/>
      <c r="NWY13" s="61"/>
      <c r="NWZ13" s="61"/>
      <c r="NXA13" s="61"/>
      <c r="NXB13" s="61"/>
      <c r="NXC13" s="61"/>
      <c r="NXD13" s="61"/>
      <c r="NXE13" s="61"/>
      <c r="NXF13" s="61"/>
      <c r="NXG13" s="61"/>
      <c r="NXH13" s="61"/>
      <c r="NXI13" s="61"/>
      <c r="NXJ13" s="61"/>
      <c r="NXK13" s="61"/>
      <c r="NXL13" s="61"/>
      <c r="NXM13" s="61"/>
      <c r="NXN13" s="61"/>
      <c r="NXO13" s="61"/>
      <c r="NXP13" s="61"/>
      <c r="NXQ13" s="61"/>
      <c r="NXR13" s="61"/>
      <c r="NXS13" s="61"/>
      <c r="NXT13" s="61"/>
      <c r="NXU13" s="61"/>
      <c r="NXV13" s="61"/>
      <c r="NXW13" s="61"/>
      <c r="NXX13" s="61"/>
      <c r="NXY13" s="61"/>
      <c r="NXZ13" s="61"/>
      <c r="NYA13" s="61"/>
      <c r="NYB13" s="61"/>
      <c r="NYC13" s="61"/>
      <c r="NYD13" s="61"/>
      <c r="NYE13" s="61"/>
      <c r="NYF13" s="61"/>
      <c r="NYG13" s="61"/>
      <c r="NYH13" s="61"/>
      <c r="NYI13" s="61"/>
      <c r="NYJ13" s="61"/>
      <c r="NYK13" s="61"/>
      <c r="NYL13" s="61"/>
      <c r="NYM13" s="61"/>
      <c r="NYN13" s="61"/>
      <c r="NYO13" s="61"/>
      <c r="NYP13" s="61"/>
      <c r="NYQ13" s="61"/>
      <c r="NYR13" s="61"/>
      <c r="NYS13" s="61"/>
      <c r="NYT13" s="61"/>
      <c r="NYU13" s="61"/>
      <c r="NYV13" s="61"/>
      <c r="NYW13" s="61"/>
      <c r="NYX13" s="61"/>
      <c r="NYY13" s="61"/>
      <c r="NYZ13" s="61"/>
      <c r="NZA13" s="61"/>
      <c r="NZB13" s="61"/>
      <c r="NZC13" s="61"/>
      <c r="NZD13" s="61"/>
      <c r="NZE13" s="61"/>
      <c r="NZF13" s="61"/>
      <c r="NZG13" s="61"/>
      <c r="NZH13" s="61"/>
      <c r="NZI13" s="61"/>
      <c r="NZJ13" s="61"/>
      <c r="NZK13" s="61"/>
      <c r="NZL13" s="61"/>
      <c r="NZM13" s="61"/>
      <c r="NZN13" s="61"/>
      <c r="NZO13" s="61"/>
      <c r="NZP13" s="61"/>
      <c r="NZQ13" s="61"/>
      <c r="NZR13" s="61"/>
      <c r="NZS13" s="61"/>
      <c r="NZT13" s="61"/>
      <c r="NZU13" s="61"/>
      <c r="NZV13" s="61"/>
      <c r="NZW13" s="61"/>
      <c r="NZX13" s="61"/>
      <c r="NZY13" s="61"/>
      <c r="NZZ13" s="61"/>
      <c r="OAA13" s="61"/>
      <c r="OAB13" s="61"/>
      <c r="OAC13" s="61"/>
      <c r="OAD13" s="61"/>
      <c r="OAE13" s="61"/>
      <c r="OAF13" s="61"/>
      <c r="OAG13" s="61"/>
      <c r="OAH13" s="61"/>
      <c r="OAI13" s="61"/>
      <c r="OAJ13" s="61"/>
      <c r="OAK13" s="61"/>
      <c r="OAL13" s="61"/>
      <c r="OAM13" s="61"/>
      <c r="OAN13" s="61"/>
      <c r="OAO13" s="61"/>
      <c r="OAP13" s="61"/>
      <c r="OAQ13" s="61"/>
      <c r="OAR13" s="61"/>
      <c r="OAS13" s="61"/>
      <c r="OAT13" s="61"/>
      <c r="OAU13" s="61"/>
      <c r="OAV13" s="61"/>
      <c r="OAW13" s="61"/>
      <c r="OAX13" s="61"/>
      <c r="OAY13" s="61"/>
      <c r="OAZ13" s="61"/>
      <c r="OBA13" s="61"/>
      <c r="OBB13" s="61"/>
      <c r="OBC13" s="61"/>
      <c r="OBD13" s="61"/>
      <c r="OBE13" s="61"/>
      <c r="OBF13" s="61"/>
      <c r="OBG13" s="61"/>
      <c r="OBH13" s="61"/>
      <c r="OBI13" s="61"/>
      <c r="OBJ13" s="61"/>
      <c r="OBK13" s="61"/>
      <c r="OBL13" s="61"/>
      <c r="OBM13" s="61"/>
      <c r="OBN13" s="61"/>
      <c r="OBO13" s="61"/>
      <c r="OBP13" s="61"/>
      <c r="OBQ13" s="61"/>
      <c r="OBR13" s="61"/>
      <c r="OBS13" s="61"/>
      <c r="OBT13" s="61"/>
      <c r="OBU13" s="61"/>
      <c r="OBV13" s="61"/>
      <c r="OBW13" s="61"/>
      <c r="OBX13" s="61"/>
      <c r="OBY13" s="61"/>
      <c r="OBZ13" s="61"/>
      <c r="OCA13" s="61"/>
      <c r="OCB13" s="61"/>
      <c r="OCC13" s="61"/>
      <c r="OCD13" s="61"/>
      <c r="OCE13" s="61"/>
      <c r="OCF13" s="61"/>
      <c r="OCG13" s="61"/>
      <c r="OCH13" s="61"/>
      <c r="OCI13" s="61"/>
      <c r="OCJ13" s="61"/>
      <c r="OCK13" s="61"/>
      <c r="OCL13" s="61"/>
      <c r="OCM13" s="61"/>
      <c r="OCN13" s="61"/>
      <c r="OCO13" s="61"/>
      <c r="OCP13" s="61"/>
      <c r="OCQ13" s="61"/>
      <c r="OCR13" s="61"/>
      <c r="OCS13" s="61"/>
      <c r="OCT13" s="61"/>
      <c r="OCU13" s="61"/>
      <c r="OCV13" s="61"/>
      <c r="OCW13" s="61"/>
      <c r="OCX13" s="61"/>
      <c r="OCY13" s="61"/>
      <c r="OCZ13" s="61"/>
      <c r="ODA13" s="61"/>
      <c r="ODB13" s="61"/>
      <c r="ODC13" s="61"/>
      <c r="ODD13" s="61"/>
      <c r="ODE13" s="61"/>
      <c r="ODF13" s="61"/>
      <c r="ODG13" s="61"/>
      <c r="ODH13" s="61"/>
      <c r="ODI13" s="61"/>
      <c r="ODJ13" s="61"/>
      <c r="ODK13" s="61"/>
      <c r="ODL13" s="61"/>
      <c r="ODM13" s="61"/>
      <c r="ODN13" s="61"/>
      <c r="ODO13" s="61"/>
      <c r="ODP13" s="61"/>
      <c r="ODQ13" s="61"/>
      <c r="ODR13" s="61"/>
      <c r="ODS13" s="61"/>
      <c r="ODT13" s="61"/>
      <c r="ODU13" s="61"/>
      <c r="ODV13" s="61"/>
      <c r="ODW13" s="61"/>
      <c r="ODX13" s="61"/>
      <c r="ODY13" s="61"/>
      <c r="ODZ13" s="61"/>
      <c r="OEA13" s="61"/>
      <c r="OEB13" s="61"/>
      <c r="OEC13" s="61"/>
      <c r="OED13" s="61"/>
      <c r="OEE13" s="61"/>
      <c r="OEF13" s="61"/>
      <c r="OEG13" s="61"/>
      <c r="OEH13" s="61"/>
      <c r="OEI13" s="61"/>
      <c r="OEJ13" s="61"/>
      <c r="OEK13" s="61"/>
      <c r="OEL13" s="61"/>
      <c r="OEM13" s="61"/>
      <c r="OEN13" s="61"/>
      <c r="OEO13" s="61"/>
      <c r="OEP13" s="61"/>
      <c r="OEQ13" s="61"/>
      <c r="OER13" s="61"/>
      <c r="OES13" s="61"/>
      <c r="OET13" s="61"/>
      <c r="OEU13" s="61"/>
      <c r="OEV13" s="61"/>
      <c r="OEW13" s="61"/>
      <c r="OEX13" s="61"/>
      <c r="OEY13" s="61"/>
      <c r="OEZ13" s="61"/>
      <c r="OFA13" s="61"/>
      <c r="OFB13" s="61"/>
      <c r="OFC13" s="61"/>
      <c r="OFD13" s="61"/>
      <c r="OFE13" s="61"/>
      <c r="OFF13" s="61"/>
      <c r="OFG13" s="61"/>
      <c r="OFH13" s="61"/>
      <c r="OFI13" s="61"/>
      <c r="OFJ13" s="61"/>
      <c r="OFK13" s="61"/>
      <c r="OFL13" s="61"/>
      <c r="OFM13" s="61"/>
      <c r="OFN13" s="61"/>
      <c r="OFO13" s="61"/>
      <c r="OFP13" s="61"/>
      <c r="OFQ13" s="61"/>
      <c r="OFR13" s="61"/>
      <c r="OFS13" s="61"/>
      <c r="OFT13" s="61"/>
      <c r="OFU13" s="61"/>
      <c r="OFV13" s="61"/>
      <c r="OFW13" s="61"/>
      <c r="OFX13" s="61"/>
      <c r="OFY13" s="61"/>
      <c r="OFZ13" s="61"/>
      <c r="OGA13" s="61"/>
      <c r="OGB13" s="61"/>
      <c r="OGC13" s="61"/>
      <c r="OGD13" s="61"/>
      <c r="OGE13" s="61"/>
      <c r="OGF13" s="61"/>
      <c r="OGG13" s="61"/>
      <c r="OGH13" s="61"/>
      <c r="OGI13" s="61"/>
      <c r="OGJ13" s="61"/>
      <c r="OGK13" s="61"/>
      <c r="OGL13" s="61"/>
      <c r="OGM13" s="61"/>
      <c r="OGN13" s="61"/>
      <c r="OGO13" s="61"/>
      <c r="OGP13" s="61"/>
      <c r="OGQ13" s="61"/>
      <c r="OGR13" s="61"/>
      <c r="OGS13" s="61"/>
      <c r="OGT13" s="61"/>
      <c r="OGU13" s="61"/>
      <c r="OGV13" s="61"/>
      <c r="OGW13" s="61"/>
      <c r="OGX13" s="61"/>
      <c r="OGY13" s="61"/>
      <c r="OGZ13" s="61"/>
      <c r="OHA13" s="61"/>
      <c r="OHB13" s="61"/>
      <c r="OHC13" s="61"/>
      <c r="OHD13" s="61"/>
      <c r="OHE13" s="61"/>
      <c r="OHF13" s="61"/>
      <c r="OHG13" s="61"/>
      <c r="OHH13" s="61"/>
      <c r="OHI13" s="61"/>
      <c r="OHJ13" s="61"/>
      <c r="OHK13" s="61"/>
      <c r="OHL13" s="61"/>
      <c r="OHM13" s="61"/>
      <c r="OHN13" s="61"/>
      <c r="OHO13" s="61"/>
      <c r="OHP13" s="61"/>
      <c r="OHQ13" s="61"/>
      <c r="OHR13" s="61"/>
      <c r="OHS13" s="61"/>
      <c r="OHT13" s="61"/>
      <c r="OHU13" s="61"/>
      <c r="OHV13" s="61"/>
      <c r="OHW13" s="61"/>
      <c r="OHX13" s="61"/>
      <c r="OHY13" s="61"/>
      <c r="OHZ13" s="61"/>
      <c r="OIA13" s="61"/>
      <c r="OIB13" s="61"/>
      <c r="OIC13" s="61"/>
      <c r="OID13" s="61"/>
      <c r="OIE13" s="61"/>
      <c r="OIF13" s="61"/>
      <c r="OIG13" s="61"/>
      <c r="OIH13" s="61"/>
      <c r="OII13" s="61"/>
      <c r="OIJ13" s="61"/>
      <c r="OIK13" s="61"/>
      <c r="OIL13" s="61"/>
      <c r="OIM13" s="61"/>
      <c r="OIN13" s="61"/>
      <c r="OIO13" s="61"/>
      <c r="OIP13" s="61"/>
      <c r="OIQ13" s="61"/>
      <c r="OIR13" s="61"/>
      <c r="OIS13" s="61"/>
      <c r="OIT13" s="61"/>
      <c r="OIU13" s="61"/>
      <c r="OIV13" s="61"/>
      <c r="OIW13" s="61"/>
      <c r="OIX13" s="61"/>
      <c r="OIY13" s="61"/>
      <c r="OIZ13" s="61"/>
      <c r="OJA13" s="61"/>
      <c r="OJB13" s="61"/>
      <c r="OJC13" s="61"/>
      <c r="OJD13" s="61"/>
      <c r="OJE13" s="61"/>
      <c r="OJF13" s="61"/>
      <c r="OJG13" s="61"/>
      <c r="OJH13" s="61"/>
      <c r="OJI13" s="61"/>
      <c r="OJJ13" s="61"/>
      <c r="OJK13" s="61"/>
      <c r="OJL13" s="61"/>
      <c r="OJM13" s="61"/>
      <c r="OJN13" s="61"/>
      <c r="OJO13" s="61"/>
      <c r="OJP13" s="61"/>
      <c r="OJQ13" s="61"/>
      <c r="OJR13" s="61"/>
      <c r="OJS13" s="61"/>
      <c r="OJT13" s="61"/>
      <c r="OJU13" s="61"/>
      <c r="OJV13" s="61"/>
      <c r="OJW13" s="61"/>
      <c r="OJX13" s="61"/>
      <c r="OJY13" s="61"/>
      <c r="OJZ13" s="61"/>
      <c r="OKA13" s="61"/>
      <c r="OKB13" s="61"/>
      <c r="OKC13" s="61"/>
      <c r="OKD13" s="61"/>
      <c r="OKE13" s="61"/>
      <c r="OKF13" s="61"/>
      <c r="OKG13" s="61"/>
      <c r="OKH13" s="61"/>
      <c r="OKI13" s="61"/>
      <c r="OKJ13" s="61"/>
      <c r="OKK13" s="61"/>
      <c r="OKL13" s="61"/>
      <c r="OKM13" s="61"/>
      <c r="OKN13" s="61"/>
      <c r="OKO13" s="61"/>
      <c r="OKP13" s="61"/>
      <c r="OKQ13" s="61"/>
      <c r="OKR13" s="61"/>
      <c r="OKS13" s="61"/>
      <c r="OKT13" s="61"/>
      <c r="OKU13" s="61"/>
      <c r="OKV13" s="61"/>
      <c r="OKW13" s="61"/>
      <c r="OKX13" s="61"/>
      <c r="OKY13" s="61"/>
      <c r="OKZ13" s="61"/>
      <c r="OLA13" s="61"/>
      <c r="OLB13" s="61"/>
      <c r="OLC13" s="61"/>
      <c r="OLD13" s="61"/>
      <c r="OLE13" s="61"/>
      <c r="OLF13" s="61"/>
      <c r="OLG13" s="61"/>
      <c r="OLH13" s="61"/>
      <c r="OLI13" s="61"/>
      <c r="OLJ13" s="61"/>
      <c r="OLK13" s="61"/>
      <c r="OLL13" s="61"/>
      <c r="OLM13" s="61"/>
      <c r="OLN13" s="61"/>
      <c r="OLO13" s="61"/>
      <c r="OLP13" s="61"/>
      <c r="OLQ13" s="61"/>
      <c r="OLR13" s="61"/>
      <c r="OLS13" s="61"/>
      <c r="OLT13" s="61"/>
      <c r="OLU13" s="61"/>
      <c r="OLV13" s="61"/>
      <c r="OLW13" s="61"/>
      <c r="OLX13" s="61"/>
      <c r="OLY13" s="61"/>
      <c r="OLZ13" s="61"/>
      <c r="OMA13" s="61"/>
      <c r="OMB13" s="61"/>
      <c r="OMC13" s="61"/>
      <c r="OMD13" s="61"/>
      <c r="OME13" s="61"/>
      <c r="OMF13" s="61"/>
      <c r="OMG13" s="61"/>
      <c r="OMH13" s="61"/>
      <c r="OMI13" s="61"/>
      <c r="OMJ13" s="61"/>
      <c r="OMK13" s="61"/>
      <c r="OML13" s="61"/>
      <c r="OMM13" s="61"/>
      <c r="OMN13" s="61"/>
      <c r="OMO13" s="61"/>
      <c r="OMP13" s="61"/>
      <c r="OMQ13" s="61"/>
      <c r="OMR13" s="61"/>
      <c r="OMS13" s="61"/>
      <c r="OMT13" s="61"/>
      <c r="OMU13" s="61"/>
      <c r="OMV13" s="61"/>
      <c r="OMW13" s="61"/>
      <c r="OMX13" s="61"/>
      <c r="OMY13" s="61"/>
      <c r="OMZ13" s="61"/>
      <c r="ONA13" s="61"/>
      <c r="ONB13" s="61"/>
      <c r="ONC13" s="61"/>
      <c r="OND13" s="61"/>
      <c r="ONE13" s="61"/>
      <c r="ONF13" s="61"/>
      <c r="ONG13" s="61"/>
      <c r="ONH13" s="61"/>
      <c r="ONI13" s="61"/>
      <c r="ONJ13" s="61"/>
      <c r="ONK13" s="61"/>
      <c r="ONL13" s="61"/>
      <c r="ONM13" s="61"/>
      <c r="ONN13" s="61"/>
      <c r="ONO13" s="61"/>
      <c r="ONP13" s="61"/>
      <c r="ONQ13" s="61"/>
      <c r="ONR13" s="61"/>
      <c r="ONS13" s="61"/>
      <c r="ONT13" s="61"/>
      <c r="ONU13" s="61"/>
      <c r="ONV13" s="61"/>
      <c r="ONW13" s="61"/>
      <c r="ONX13" s="61"/>
      <c r="ONY13" s="61"/>
      <c r="ONZ13" s="61"/>
      <c r="OOA13" s="61"/>
      <c r="OOB13" s="61"/>
      <c r="OOC13" s="61"/>
      <c r="OOD13" s="61"/>
      <c r="OOE13" s="61"/>
      <c r="OOF13" s="61"/>
      <c r="OOG13" s="61"/>
      <c r="OOH13" s="61"/>
      <c r="OOI13" s="61"/>
      <c r="OOJ13" s="61"/>
      <c r="OOK13" s="61"/>
      <c r="OOL13" s="61"/>
      <c r="OOM13" s="61"/>
      <c r="OON13" s="61"/>
      <c r="OOO13" s="61"/>
      <c r="OOP13" s="61"/>
      <c r="OOQ13" s="61"/>
      <c r="OOR13" s="61"/>
      <c r="OOS13" s="61"/>
      <c r="OOT13" s="61"/>
      <c r="OOU13" s="61"/>
      <c r="OOV13" s="61"/>
      <c r="OOW13" s="61"/>
      <c r="OOX13" s="61"/>
      <c r="OOY13" s="61"/>
      <c r="OOZ13" s="61"/>
      <c r="OPA13" s="61"/>
      <c r="OPB13" s="61"/>
      <c r="OPC13" s="61"/>
      <c r="OPD13" s="61"/>
      <c r="OPE13" s="61"/>
      <c r="OPF13" s="61"/>
      <c r="OPG13" s="61"/>
      <c r="OPH13" s="61"/>
      <c r="OPI13" s="61"/>
      <c r="OPJ13" s="61"/>
      <c r="OPK13" s="61"/>
      <c r="OPL13" s="61"/>
      <c r="OPM13" s="61"/>
      <c r="OPN13" s="61"/>
      <c r="OPO13" s="61"/>
      <c r="OPP13" s="61"/>
      <c r="OPQ13" s="61"/>
      <c r="OPR13" s="61"/>
      <c r="OPS13" s="61"/>
      <c r="OPT13" s="61"/>
      <c r="OPU13" s="61"/>
      <c r="OPV13" s="61"/>
      <c r="OPW13" s="61"/>
      <c r="OPX13" s="61"/>
      <c r="OPY13" s="61"/>
      <c r="OPZ13" s="61"/>
      <c r="OQA13" s="61"/>
      <c r="OQB13" s="61"/>
      <c r="OQC13" s="61"/>
      <c r="OQD13" s="61"/>
      <c r="OQE13" s="61"/>
      <c r="OQF13" s="61"/>
      <c r="OQG13" s="61"/>
      <c r="OQH13" s="61"/>
      <c r="OQI13" s="61"/>
      <c r="OQJ13" s="61"/>
      <c r="OQK13" s="61"/>
      <c r="OQL13" s="61"/>
      <c r="OQM13" s="61"/>
      <c r="OQN13" s="61"/>
      <c r="OQO13" s="61"/>
      <c r="OQP13" s="61"/>
      <c r="OQQ13" s="61"/>
      <c r="OQR13" s="61"/>
      <c r="OQS13" s="61"/>
      <c r="OQT13" s="61"/>
      <c r="OQU13" s="61"/>
      <c r="OQV13" s="61"/>
      <c r="OQW13" s="61"/>
      <c r="OQX13" s="61"/>
      <c r="OQY13" s="61"/>
      <c r="OQZ13" s="61"/>
      <c r="ORA13" s="61"/>
      <c r="ORB13" s="61"/>
      <c r="ORC13" s="61"/>
      <c r="ORD13" s="61"/>
      <c r="ORE13" s="61"/>
      <c r="ORF13" s="61"/>
      <c r="ORG13" s="61"/>
      <c r="ORH13" s="61"/>
      <c r="ORI13" s="61"/>
      <c r="ORJ13" s="61"/>
      <c r="ORK13" s="61"/>
      <c r="ORL13" s="61"/>
      <c r="ORM13" s="61"/>
      <c r="ORN13" s="61"/>
      <c r="ORO13" s="61"/>
      <c r="ORP13" s="61"/>
      <c r="ORQ13" s="61"/>
      <c r="ORR13" s="61"/>
      <c r="ORS13" s="61"/>
      <c r="ORT13" s="61"/>
      <c r="ORU13" s="61"/>
      <c r="ORV13" s="61"/>
      <c r="ORW13" s="61"/>
      <c r="ORX13" s="61"/>
      <c r="ORY13" s="61"/>
      <c r="ORZ13" s="61"/>
      <c r="OSA13" s="61"/>
      <c r="OSB13" s="61"/>
      <c r="OSC13" s="61"/>
      <c r="OSD13" s="61"/>
      <c r="OSE13" s="61"/>
      <c r="OSF13" s="61"/>
      <c r="OSG13" s="61"/>
      <c r="OSH13" s="61"/>
      <c r="OSI13" s="61"/>
      <c r="OSJ13" s="61"/>
      <c r="OSK13" s="61"/>
      <c r="OSL13" s="61"/>
      <c r="OSM13" s="61"/>
      <c r="OSN13" s="61"/>
      <c r="OSO13" s="61"/>
      <c r="OSP13" s="61"/>
      <c r="OSQ13" s="61"/>
      <c r="OSR13" s="61"/>
      <c r="OSS13" s="61"/>
      <c r="OST13" s="61"/>
      <c r="OSU13" s="61"/>
      <c r="OSV13" s="61"/>
      <c r="OSW13" s="61"/>
      <c r="OSX13" s="61"/>
      <c r="OSY13" s="61"/>
      <c r="OSZ13" s="61"/>
      <c r="OTA13" s="61"/>
      <c r="OTB13" s="61"/>
      <c r="OTC13" s="61"/>
      <c r="OTD13" s="61"/>
      <c r="OTE13" s="61"/>
      <c r="OTF13" s="61"/>
      <c r="OTG13" s="61"/>
      <c r="OTH13" s="61"/>
      <c r="OTI13" s="61"/>
      <c r="OTJ13" s="61"/>
      <c r="OTK13" s="61"/>
      <c r="OTL13" s="61"/>
      <c r="OTM13" s="61"/>
      <c r="OTN13" s="61"/>
      <c r="OTO13" s="61"/>
      <c r="OTP13" s="61"/>
      <c r="OTQ13" s="61"/>
      <c r="OTR13" s="61"/>
      <c r="OTS13" s="61"/>
      <c r="OTT13" s="61"/>
      <c r="OTU13" s="61"/>
      <c r="OTV13" s="61"/>
      <c r="OTW13" s="61"/>
      <c r="OTX13" s="61"/>
      <c r="OTY13" s="61"/>
      <c r="OTZ13" s="61"/>
      <c r="OUA13" s="61"/>
      <c r="OUB13" s="61"/>
      <c r="OUC13" s="61"/>
      <c r="OUD13" s="61"/>
      <c r="OUE13" s="61"/>
      <c r="OUF13" s="61"/>
      <c r="OUG13" s="61"/>
      <c r="OUH13" s="61"/>
      <c r="OUI13" s="61"/>
      <c r="OUJ13" s="61"/>
      <c r="OUK13" s="61"/>
      <c r="OUL13" s="61"/>
      <c r="OUM13" s="61"/>
      <c r="OUN13" s="61"/>
      <c r="OUO13" s="61"/>
      <c r="OUP13" s="61"/>
      <c r="OUQ13" s="61"/>
      <c r="OUR13" s="61"/>
      <c r="OUS13" s="61"/>
      <c r="OUT13" s="61"/>
      <c r="OUU13" s="61"/>
      <c r="OUV13" s="61"/>
      <c r="OUW13" s="61"/>
      <c r="OUX13" s="61"/>
      <c r="OUY13" s="61"/>
      <c r="OUZ13" s="61"/>
      <c r="OVA13" s="61"/>
      <c r="OVB13" s="61"/>
      <c r="OVC13" s="61"/>
      <c r="OVD13" s="61"/>
      <c r="OVE13" s="61"/>
      <c r="OVF13" s="61"/>
      <c r="OVG13" s="61"/>
      <c r="OVH13" s="61"/>
      <c r="OVI13" s="61"/>
      <c r="OVJ13" s="61"/>
      <c r="OVK13" s="61"/>
      <c r="OVL13" s="61"/>
      <c r="OVM13" s="61"/>
      <c r="OVN13" s="61"/>
      <c r="OVO13" s="61"/>
      <c r="OVP13" s="61"/>
      <c r="OVQ13" s="61"/>
      <c r="OVR13" s="61"/>
      <c r="OVS13" s="61"/>
      <c r="OVT13" s="61"/>
      <c r="OVU13" s="61"/>
      <c r="OVV13" s="61"/>
      <c r="OVW13" s="61"/>
      <c r="OVX13" s="61"/>
      <c r="OVY13" s="61"/>
      <c r="OVZ13" s="61"/>
      <c r="OWA13" s="61"/>
      <c r="OWB13" s="61"/>
      <c r="OWC13" s="61"/>
      <c r="OWD13" s="61"/>
      <c r="OWE13" s="61"/>
      <c r="OWF13" s="61"/>
      <c r="OWG13" s="61"/>
      <c r="OWH13" s="61"/>
      <c r="OWI13" s="61"/>
      <c r="OWJ13" s="61"/>
      <c r="OWK13" s="61"/>
      <c r="OWL13" s="61"/>
      <c r="OWM13" s="61"/>
      <c r="OWN13" s="61"/>
      <c r="OWO13" s="61"/>
      <c r="OWP13" s="61"/>
      <c r="OWQ13" s="61"/>
      <c r="OWR13" s="61"/>
      <c r="OWS13" s="61"/>
      <c r="OWT13" s="61"/>
      <c r="OWU13" s="61"/>
      <c r="OWV13" s="61"/>
      <c r="OWW13" s="61"/>
      <c r="OWX13" s="61"/>
      <c r="OWY13" s="61"/>
      <c r="OWZ13" s="61"/>
      <c r="OXA13" s="61"/>
      <c r="OXB13" s="61"/>
      <c r="OXC13" s="61"/>
      <c r="OXD13" s="61"/>
      <c r="OXE13" s="61"/>
      <c r="OXF13" s="61"/>
      <c r="OXG13" s="61"/>
      <c r="OXH13" s="61"/>
      <c r="OXI13" s="61"/>
      <c r="OXJ13" s="61"/>
      <c r="OXK13" s="61"/>
      <c r="OXL13" s="61"/>
      <c r="OXM13" s="61"/>
      <c r="OXN13" s="61"/>
      <c r="OXO13" s="61"/>
      <c r="OXP13" s="61"/>
      <c r="OXQ13" s="61"/>
      <c r="OXR13" s="61"/>
      <c r="OXS13" s="61"/>
      <c r="OXT13" s="61"/>
      <c r="OXU13" s="61"/>
      <c r="OXV13" s="61"/>
      <c r="OXW13" s="61"/>
      <c r="OXX13" s="61"/>
      <c r="OXY13" s="61"/>
      <c r="OXZ13" s="61"/>
      <c r="OYA13" s="61"/>
      <c r="OYB13" s="61"/>
      <c r="OYC13" s="61"/>
      <c r="OYD13" s="61"/>
      <c r="OYE13" s="61"/>
      <c r="OYF13" s="61"/>
      <c r="OYG13" s="61"/>
      <c r="OYH13" s="61"/>
      <c r="OYI13" s="61"/>
      <c r="OYJ13" s="61"/>
      <c r="OYK13" s="61"/>
      <c r="OYL13" s="61"/>
      <c r="OYM13" s="61"/>
      <c r="OYN13" s="61"/>
      <c r="OYO13" s="61"/>
      <c r="OYP13" s="61"/>
      <c r="OYQ13" s="61"/>
      <c r="OYR13" s="61"/>
      <c r="OYS13" s="61"/>
      <c r="OYT13" s="61"/>
      <c r="OYU13" s="61"/>
      <c r="OYV13" s="61"/>
      <c r="OYW13" s="61"/>
      <c r="OYX13" s="61"/>
      <c r="OYY13" s="61"/>
      <c r="OYZ13" s="61"/>
      <c r="OZA13" s="61"/>
      <c r="OZB13" s="61"/>
      <c r="OZC13" s="61"/>
      <c r="OZD13" s="61"/>
      <c r="OZE13" s="61"/>
      <c r="OZF13" s="61"/>
      <c r="OZG13" s="61"/>
      <c r="OZH13" s="61"/>
      <c r="OZI13" s="61"/>
      <c r="OZJ13" s="61"/>
      <c r="OZK13" s="61"/>
      <c r="OZL13" s="61"/>
      <c r="OZM13" s="61"/>
      <c r="OZN13" s="61"/>
      <c r="OZO13" s="61"/>
      <c r="OZP13" s="61"/>
      <c r="OZQ13" s="61"/>
      <c r="OZR13" s="61"/>
      <c r="OZS13" s="61"/>
      <c r="OZT13" s="61"/>
      <c r="OZU13" s="61"/>
      <c r="OZV13" s="61"/>
      <c r="OZW13" s="61"/>
      <c r="OZX13" s="61"/>
      <c r="OZY13" s="61"/>
      <c r="OZZ13" s="61"/>
      <c r="PAA13" s="61"/>
      <c r="PAB13" s="61"/>
      <c r="PAC13" s="61"/>
      <c r="PAD13" s="61"/>
      <c r="PAE13" s="61"/>
      <c r="PAF13" s="61"/>
      <c r="PAG13" s="61"/>
      <c r="PAH13" s="61"/>
      <c r="PAI13" s="61"/>
      <c r="PAJ13" s="61"/>
      <c r="PAK13" s="61"/>
      <c r="PAL13" s="61"/>
      <c r="PAM13" s="61"/>
      <c r="PAN13" s="61"/>
      <c r="PAO13" s="61"/>
      <c r="PAP13" s="61"/>
      <c r="PAQ13" s="61"/>
      <c r="PAR13" s="61"/>
      <c r="PAS13" s="61"/>
      <c r="PAT13" s="61"/>
      <c r="PAU13" s="61"/>
      <c r="PAV13" s="61"/>
      <c r="PAW13" s="61"/>
      <c r="PAX13" s="61"/>
      <c r="PAY13" s="61"/>
      <c r="PAZ13" s="61"/>
      <c r="PBA13" s="61"/>
      <c r="PBB13" s="61"/>
      <c r="PBC13" s="61"/>
      <c r="PBD13" s="61"/>
      <c r="PBE13" s="61"/>
      <c r="PBF13" s="61"/>
      <c r="PBG13" s="61"/>
      <c r="PBH13" s="61"/>
      <c r="PBI13" s="61"/>
      <c r="PBJ13" s="61"/>
      <c r="PBK13" s="61"/>
      <c r="PBL13" s="61"/>
      <c r="PBM13" s="61"/>
      <c r="PBN13" s="61"/>
      <c r="PBO13" s="61"/>
      <c r="PBP13" s="61"/>
      <c r="PBQ13" s="61"/>
      <c r="PBR13" s="61"/>
      <c r="PBS13" s="61"/>
      <c r="PBT13" s="61"/>
      <c r="PBU13" s="61"/>
      <c r="PBV13" s="61"/>
      <c r="PBW13" s="61"/>
      <c r="PBX13" s="61"/>
      <c r="PBY13" s="61"/>
      <c r="PBZ13" s="61"/>
      <c r="PCA13" s="61"/>
      <c r="PCB13" s="61"/>
      <c r="PCC13" s="61"/>
      <c r="PCD13" s="61"/>
      <c r="PCE13" s="61"/>
      <c r="PCF13" s="61"/>
      <c r="PCG13" s="61"/>
      <c r="PCH13" s="61"/>
      <c r="PCI13" s="61"/>
      <c r="PCJ13" s="61"/>
      <c r="PCK13" s="61"/>
      <c r="PCL13" s="61"/>
      <c r="PCM13" s="61"/>
      <c r="PCN13" s="61"/>
      <c r="PCO13" s="61"/>
      <c r="PCP13" s="61"/>
      <c r="PCQ13" s="61"/>
      <c r="PCR13" s="61"/>
      <c r="PCS13" s="61"/>
      <c r="PCT13" s="61"/>
      <c r="PCU13" s="61"/>
      <c r="PCV13" s="61"/>
      <c r="PCW13" s="61"/>
      <c r="PCX13" s="61"/>
      <c r="PCY13" s="61"/>
      <c r="PCZ13" s="61"/>
      <c r="PDA13" s="61"/>
      <c r="PDB13" s="61"/>
      <c r="PDC13" s="61"/>
      <c r="PDD13" s="61"/>
      <c r="PDE13" s="61"/>
      <c r="PDF13" s="61"/>
      <c r="PDG13" s="61"/>
      <c r="PDH13" s="61"/>
      <c r="PDI13" s="61"/>
      <c r="PDJ13" s="61"/>
      <c r="PDK13" s="61"/>
      <c r="PDL13" s="61"/>
      <c r="PDM13" s="61"/>
      <c r="PDN13" s="61"/>
      <c r="PDO13" s="61"/>
      <c r="PDP13" s="61"/>
      <c r="PDQ13" s="61"/>
      <c r="PDR13" s="61"/>
      <c r="PDS13" s="61"/>
      <c r="PDT13" s="61"/>
      <c r="PDU13" s="61"/>
      <c r="PDV13" s="61"/>
      <c r="PDW13" s="61"/>
      <c r="PDX13" s="61"/>
      <c r="PDY13" s="61"/>
      <c r="PDZ13" s="61"/>
      <c r="PEA13" s="61"/>
      <c r="PEB13" s="61"/>
      <c r="PEC13" s="61"/>
      <c r="PED13" s="61"/>
      <c r="PEE13" s="61"/>
      <c r="PEF13" s="61"/>
      <c r="PEG13" s="61"/>
      <c r="PEH13" s="61"/>
      <c r="PEI13" s="61"/>
      <c r="PEJ13" s="61"/>
      <c r="PEK13" s="61"/>
      <c r="PEL13" s="61"/>
      <c r="PEM13" s="61"/>
      <c r="PEN13" s="61"/>
      <c r="PEO13" s="61"/>
      <c r="PEP13" s="61"/>
      <c r="PEQ13" s="61"/>
      <c r="PER13" s="61"/>
      <c r="PES13" s="61"/>
      <c r="PET13" s="61"/>
      <c r="PEU13" s="61"/>
      <c r="PEV13" s="61"/>
      <c r="PEW13" s="61"/>
      <c r="PEX13" s="61"/>
      <c r="PEY13" s="61"/>
      <c r="PEZ13" s="61"/>
      <c r="PFA13" s="61"/>
      <c r="PFB13" s="61"/>
      <c r="PFC13" s="61"/>
      <c r="PFD13" s="61"/>
      <c r="PFE13" s="61"/>
      <c r="PFF13" s="61"/>
      <c r="PFG13" s="61"/>
      <c r="PFH13" s="61"/>
      <c r="PFI13" s="61"/>
      <c r="PFJ13" s="61"/>
      <c r="PFK13" s="61"/>
      <c r="PFL13" s="61"/>
      <c r="PFM13" s="61"/>
      <c r="PFN13" s="61"/>
      <c r="PFO13" s="61"/>
      <c r="PFP13" s="61"/>
      <c r="PFQ13" s="61"/>
      <c r="PFR13" s="61"/>
      <c r="PFS13" s="61"/>
      <c r="PFT13" s="61"/>
      <c r="PFU13" s="61"/>
      <c r="PFV13" s="61"/>
      <c r="PFW13" s="61"/>
      <c r="PFX13" s="61"/>
      <c r="PFY13" s="61"/>
      <c r="PFZ13" s="61"/>
      <c r="PGA13" s="61"/>
      <c r="PGB13" s="61"/>
      <c r="PGC13" s="61"/>
      <c r="PGD13" s="61"/>
      <c r="PGE13" s="61"/>
      <c r="PGF13" s="61"/>
      <c r="PGG13" s="61"/>
      <c r="PGH13" s="61"/>
      <c r="PGI13" s="61"/>
      <c r="PGJ13" s="61"/>
      <c r="PGK13" s="61"/>
      <c r="PGL13" s="61"/>
      <c r="PGM13" s="61"/>
      <c r="PGN13" s="61"/>
      <c r="PGO13" s="61"/>
      <c r="PGP13" s="61"/>
      <c r="PGQ13" s="61"/>
      <c r="PGR13" s="61"/>
      <c r="PGS13" s="61"/>
      <c r="PGT13" s="61"/>
      <c r="PGU13" s="61"/>
      <c r="PGV13" s="61"/>
      <c r="PGW13" s="61"/>
      <c r="PGX13" s="61"/>
      <c r="PGY13" s="61"/>
      <c r="PGZ13" s="61"/>
      <c r="PHA13" s="61"/>
      <c r="PHB13" s="61"/>
      <c r="PHC13" s="61"/>
      <c r="PHD13" s="61"/>
      <c r="PHE13" s="61"/>
      <c r="PHF13" s="61"/>
      <c r="PHG13" s="61"/>
      <c r="PHH13" s="61"/>
      <c r="PHI13" s="61"/>
      <c r="PHJ13" s="61"/>
      <c r="PHK13" s="61"/>
      <c r="PHL13" s="61"/>
      <c r="PHM13" s="61"/>
      <c r="PHN13" s="61"/>
      <c r="PHO13" s="61"/>
      <c r="PHP13" s="61"/>
      <c r="PHQ13" s="61"/>
      <c r="PHR13" s="61"/>
      <c r="PHS13" s="61"/>
      <c r="PHT13" s="61"/>
      <c r="PHU13" s="61"/>
      <c r="PHV13" s="61"/>
      <c r="PHW13" s="61"/>
      <c r="PHX13" s="61"/>
      <c r="PHY13" s="61"/>
      <c r="PHZ13" s="61"/>
      <c r="PIA13" s="61"/>
      <c r="PIB13" s="61"/>
      <c r="PIC13" s="61"/>
      <c r="PID13" s="61"/>
      <c r="PIE13" s="61"/>
      <c r="PIF13" s="61"/>
      <c r="PIG13" s="61"/>
      <c r="PIH13" s="61"/>
      <c r="PII13" s="61"/>
      <c r="PIJ13" s="61"/>
      <c r="PIK13" s="61"/>
      <c r="PIL13" s="61"/>
      <c r="PIM13" s="61"/>
      <c r="PIN13" s="61"/>
      <c r="PIO13" s="61"/>
      <c r="PIP13" s="61"/>
      <c r="PIQ13" s="61"/>
      <c r="PIR13" s="61"/>
      <c r="PIS13" s="61"/>
      <c r="PIT13" s="61"/>
      <c r="PIU13" s="61"/>
      <c r="PIV13" s="61"/>
      <c r="PIW13" s="61"/>
      <c r="PIX13" s="61"/>
      <c r="PIY13" s="61"/>
      <c r="PIZ13" s="61"/>
      <c r="PJA13" s="61"/>
      <c r="PJB13" s="61"/>
      <c r="PJC13" s="61"/>
      <c r="PJD13" s="61"/>
      <c r="PJE13" s="61"/>
      <c r="PJF13" s="61"/>
      <c r="PJG13" s="61"/>
      <c r="PJH13" s="61"/>
      <c r="PJI13" s="61"/>
      <c r="PJJ13" s="61"/>
      <c r="PJK13" s="61"/>
      <c r="PJL13" s="61"/>
      <c r="PJM13" s="61"/>
      <c r="PJN13" s="61"/>
      <c r="PJO13" s="61"/>
      <c r="PJP13" s="61"/>
      <c r="PJQ13" s="61"/>
      <c r="PJR13" s="61"/>
      <c r="PJS13" s="61"/>
      <c r="PJT13" s="61"/>
      <c r="PJU13" s="61"/>
      <c r="PJV13" s="61"/>
      <c r="PJW13" s="61"/>
      <c r="PJX13" s="61"/>
      <c r="PJY13" s="61"/>
      <c r="PJZ13" s="61"/>
      <c r="PKA13" s="61"/>
      <c r="PKB13" s="61"/>
      <c r="PKC13" s="61"/>
      <c r="PKD13" s="61"/>
      <c r="PKE13" s="61"/>
      <c r="PKF13" s="61"/>
      <c r="PKG13" s="61"/>
      <c r="PKH13" s="61"/>
      <c r="PKI13" s="61"/>
      <c r="PKJ13" s="61"/>
      <c r="PKK13" s="61"/>
      <c r="PKL13" s="61"/>
      <c r="PKM13" s="61"/>
      <c r="PKN13" s="61"/>
      <c r="PKO13" s="61"/>
      <c r="PKP13" s="61"/>
      <c r="PKQ13" s="61"/>
      <c r="PKR13" s="61"/>
      <c r="PKS13" s="61"/>
      <c r="PKT13" s="61"/>
      <c r="PKU13" s="61"/>
      <c r="PKV13" s="61"/>
      <c r="PKW13" s="61"/>
      <c r="PKX13" s="61"/>
      <c r="PKY13" s="61"/>
      <c r="PKZ13" s="61"/>
      <c r="PLA13" s="61"/>
      <c r="PLB13" s="61"/>
      <c r="PLC13" s="61"/>
      <c r="PLD13" s="61"/>
      <c r="PLE13" s="61"/>
      <c r="PLF13" s="61"/>
      <c r="PLG13" s="61"/>
      <c r="PLH13" s="61"/>
      <c r="PLI13" s="61"/>
      <c r="PLJ13" s="61"/>
      <c r="PLK13" s="61"/>
      <c r="PLL13" s="61"/>
      <c r="PLM13" s="61"/>
      <c r="PLN13" s="61"/>
      <c r="PLO13" s="61"/>
      <c r="PLP13" s="61"/>
      <c r="PLQ13" s="61"/>
      <c r="PLR13" s="61"/>
      <c r="PLS13" s="61"/>
      <c r="PLT13" s="61"/>
      <c r="PLU13" s="61"/>
      <c r="PLV13" s="61"/>
      <c r="PLW13" s="61"/>
      <c r="PLX13" s="61"/>
      <c r="PLY13" s="61"/>
      <c r="PLZ13" s="61"/>
      <c r="PMA13" s="61"/>
      <c r="PMB13" s="61"/>
      <c r="PMC13" s="61"/>
      <c r="PMD13" s="61"/>
      <c r="PME13" s="61"/>
      <c r="PMF13" s="61"/>
      <c r="PMG13" s="61"/>
      <c r="PMH13" s="61"/>
      <c r="PMI13" s="61"/>
      <c r="PMJ13" s="61"/>
      <c r="PMK13" s="61"/>
      <c r="PML13" s="61"/>
      <c r="PMM13" s="61"/>
      <c r="PMN13" s="61"/>
      <c r="PMO13" s="61"/>
      <c r="PMP13" s="61"/>
      <c r="PMQ13" s="61"/>
      <c r="PMR13" s="61"/>
      <c r="PMS13" s="61"/>
      <c r="PMT13" s="61"/>
      <c r="PMU13" s="61"/>
      <c r="PMV13" s="61"/>
      <c r="PMW13" s="61"/>
      <c r="PMX13" s="61"/>
      <c r="PMY13" s="61"/>
      <c r="PMZ13" s="61"/>
      <c r="PNA13" s="61"/>
      <c r="PNB13" s="61"/>
      <c r="PNC13" s="61"/>
      <c r="PND13" s="61"/>
      <c r="PNE13" s="61"/>
      <c r="PNF13" s="61"/>
      <c r="PNG13" s="61"/>
      <c r="PNH13" s="61"/>
      <c r="PNI13" s="61"/>
      <c r="PNJ13" s="61"/>
      <c r="PNK13" s="61"/>
      <c r="PNL13" s="61"/>
      <c r="PNM13" s="61"/>
      <c r="PNN13" s="61"/>
      <c r="PNO13" s="61"/>
      <c r="PNP13" s="61"/>
      <c r="PNQ13" s="61"/>
      <c r="PNR13" s="61"/>
      <c r="PNS13" s="61"/>
      <c r="PNT13" s="61"/>
      <c r="PNU13" s="61"/>
      <c r="PNV13" s="61"/>
      <c r="PNW13" s="61"/>
      <c r="PNX13" s="61"/>
      <c r="PNY13" s="61"/>
      <c r="PNZ13" s="61"/>
      <c r="POA13" s="61"/>
      <c r="POB13" s="61"/>
      <c r="POC13" s="61"/>
      <c r="POD13" s="61"/>
      <c r="POE13" s="61"/>
      <c r="POF13" s="61"/>
      <c r="POG13" s="61"/>
      <c r="POH13" s="61"/>
      <c r="POI13" s="61"/>
      <c r="POJ13" s="61"/>
      <c r="POK13" s="61"/>
      <c r="POL13" s="61"/>
      <c r="POM13" s="61"/>
      <c r="PON13" s="61"/>
      <c r="POO13" s="61"/>
      <c r="POP13" s="61"/>
      <c r="POQ13" s="61"/>
      <c r="POR13" s="61"/>
      <c r="POS13" s="61"/>
      <c r="POT13" s="61"/>
      <c r="POU13" s="61"/>
      <c r="POV13" s="61"/>
      <c r="POW13" s="61"/>
      <c r="POX13" s="61"/>
      <c r="POY13" s="61"/>
      <c r="POZ13" s="61"/>
      <c r="PPA13" s="61"/>
      <c r="PPB13" s="61"/>
      <c r="PPC13" s="61"/>
      <c r="PPD13" s="61"/>
      <c r="PPE13" s="61"/>
      <c r="PPF13" s="61"/>
      <c r="PPG13" s="61"/>
      <c r="PPH13" s="61"/>
      <c r="PPI13" s="61"/>
      <c r="PPJ13" s="61"/>
      <c r="PPK13" s="61"/>
      <c r="PPL13" s="61"/>
      <c r="PPM13" s="61"/>
      <c r="PPN13" s="61"/>
      <c r="PPO13" s="61"/>
      <c r="PPP13" s="61"/>
      <c r="PPQ13" s="61"/>
      <c r="PPR13" s="61"/>
      <c r="PPS13" s="61"/>
      <c r="PPT13" s="61"/>
      <c r="PPU13" s="61"/>
      <c r="PPV13" s="61"/>
      <c r="PPW13" s="61"/>
      <c r="PPX13" s="61"/>
      <c r="PPY13" s="61"/>
      <c r="PPZ13" s="61"/>
      <c r="PQA13" s="61"/>
      <c r="PQB13" s="61"/>
      <c r="PQC13" s="61"/>
      <c r="PQD13" s="61"/>
      <c r="PQE13" s="61"/>
      <c r="PQF13" s="61"/>
      <c r="PQG13" s="61"/>
      <c r="PQH13" s="61"/>
      <c r="PQI13" s="61"/>
      <c r="PQJ13" s="61"/>
      <c r="PQK13" s="61"/>
      <c r="PQL13" s="61"/>
      <c r="PQM13" s="61"/>
      <c r="PQN13" s="61"/>
      <c r="PQO13" s="61"/>
      <c r="PQP13" s="61"/>
      <c r="PQQ13" s="61"/>
      <c r="PQR13" s="61"/>
      <c r="PQS13" s="61"/>
      <c r="PQT13" s="61"/>
      <c r="PQU13" s="61"/>
      <c r="PQV13" s="61"/>
      <c r="PQW13" s="61"/>
      <c r="PQX13" s="61"/>
      <c r="PQY13" s="61"/>
      <c r="PQZ13" s="61"/>
      <c r="PRA13" s="61"/>
      <c r="PRB13" s="61"/>
      <c r="PRC13" s="61"/>
      <c r="PRD13" s="61"/>
      <c r="PRE13" s="61"/>
      <c r="PRF13" s="61"/>
      <c r="PRG13" s="61"/>
      <c r="PRH13" s="61"/>
      <c r="PRI13" s="61"/>
      <c r="PRJ13" s="61"/>
      <c r="PRK13" s="61"/>
      <c r="PRL13" s="61"/>
      <c r="PRM13" s="61"/>
      <c r="PRN13" s="61"/>
      <c r="PRO13" s="61"/>
      <c r="PRP13" s="61"/>
      <c r="PRQ13" s="61"/>
      <c r="PRR13" s="61"/>
      <c r="PRS13" s="61"/>
      <c r="PRT13" s="61"/>
      <c r="PRU13" s="61"/>
      <c r="PRV13" s="61"/>
      <c r="PRW13" s="61"/>
      <c r="PRX13" s="61"/>
      <c r="PRY13" s="61"/>
      <c r="PRZ13" s="61"/>
      <c r="PSA13" s="61"/>
      <c r="PSB13" s="61"/>
      <c r="PSC13" s="61"/>
      <c r="PSD13" s="61"/>
      <c r="PSE13" s="61"/>
      <c r="PSF13" s="61"/>
      <c r="PSG13" s="61"/>
      <c r="PSH13" s="61"/>
      <c r="PSI13" s="61"/>
      <c r="PSJ13" s="61"/>
      <c r="PSK13" s="61"/>
      <c r="PSL13" s="61"/>
      <c r="PSM13" s="61"/>
      <c r="PSN13" s="61"/>
      <c r="PSO13" s="61"/>
      <c r="PSP13" s="61"/>
      <c r="PSQ13" s="61"/>
      <c r="PSR13" s="61"/>
      <c r="PSS13" s="61"/>
      <c r="PST13" s="61"/>
      <c r="PSU13" s="61"/>
      <c r="PSV13" s="61"/>
      <c r="PSW13" s="61"/>
      <c r="PSX13" s="61"/>
      <c r="PSY13" s="61"/>
      <c r="PSZ13" s="61"/>
      <c r="PTA13" s="61"/>
      <c r="PTB13" s="61"/>
      <c r="PTC13" s="61"/>
      <c r="PTD13" s="61"/>
      <c r="PTE13" s="61"/>
      <c r="PTF13" s="61"/>
      <c r="PTG13" s="61"/>
      <c r="PTH13" s="61"/>
      <c r="PTI13" s="61"/>
      <c r="PTJ13" s="61"/>
      <c r="PTK13" s="61"/>
      <c r="PTL13" s="61"/>
      <c r="PTM13" s="61"/>
      <c r="PTN13" s="61"/>
      <c r="PTO13" s="61"/>
      <c r="PTP13" s="61"/>
      <c r="PTQ13" s="61"/>
      <c r="PTR13" s="61"/>
      <c r="PTS13" s="61"/>
      <c r="PTT13" s="61"/>
      <c r="PTU13" s="61"/>
      <c r="PTV13" s="61"/>
      <c r="PTW13" s="61"/>
      <c r="PTX13" s="61"/>
      <c r="PTY13" s="61"/>
      <c r="PTZ13" s="61"/>
      <c r="PUA13" s="61"/>
      <c r="PUB13" s="61"/>
      <c r="PUC13" s="61"/>
      <c r="PUD13" s="61"/>
      <c r="PUE13" s="61"/>
      <c r="PUF13" s="61"/>
      <c r="PUG13" s="61"/>
      <c r="PUH13" s="61"/>
      <c r="PUI13" s="61"/>
      <c r="PUJ13" s="61"/>
      <c r="PUK13" s="61"/>
      <c r="PUL13" s="61"/>
      <c r="PUM13" s="61"/>
      <c r="PUN13" s="61"/>
      <c r="PUO13" s="61"/>
      <c r="PUP13" s="61"/>
      <c r="PUQ13" s="61"/>
      <c r="PUR13" s="61"/>
      <c r="PUS13" s="61"/>
      <c r="PUT13" s="61"/>
      <c r="PUU13" s="61"/>
      <c r="PUV13" s="61"/>
      <c r="PUW13" s="61"/>
      <c r="PUX13" s="61"/>
      <c r="PUY13" s="61"/>
      <c r="PUZ13" s="61"/>
      <c r="PVA13" s="61"/>
      <c r="PVB13" s="61"/>
      <c r="PVC13" s="61"/>
      <c r="PVD13" s="61"/>
      <c r="PVE13" s="61"/>
      <c r="PVF13" s="61"/>
      <c r="PVG13" s="61"/>
      <c r="PVH13" s="61"/>
      <c r="PVI13" s="61"/>
      <c r="PVJ13" s="61"/>
      <c r="PVK13" s="61"/>
      <c r="PVL13" s="61"/>
      <c r="PVM13" s="61"/>
      <c r="PVN13" s="61"/>
      <c r="PVO13" s="61"/>
      <c r="PVP13" s="61"/>
      <c r="PVQ13" s="61"/>
      <c r="PVR13" s="61"/>
      <c r="PVS13" s="61"/>
      <c r="PVT13" s="61"/>
      <c r="PVU13" s="61"/>
      <c r="PVV13" s="61"/>
      <c r="PVW13" s="61"/>
      <c r="PVX13" s="61"/>
      <c r="PVY13" s="61"/>
      <c r="PVZ13" s="61"/>
      <c r="PWA13" s="61"/>
      <c r="PWB13" s="61"/>
      <c r="PWC13" s="61"/>
      <c r="PWD13" s="61"/>
      <c r="PWE13" s="61"/>
      <c r="PWF13" s="61"/>
      <c r="PWG13" s="61"/>
      <c r="PWH13" s="61"/>
      <c r="PWI13" s="61"/>
      <c r="PWJ13" s="61"/>
      <c r="PWK13" s="61"/>
      <c r="PWL13" s="61"/>
      <c r="PWM13" s="61"/>
      <c r="PWN13" s="61"/>
      <c r="PWO13" s="61"/>
      <c r="PWP13" s="61"/>
      <c r="PWQ13" s="61"/>
      <c r="PWR13" s="61"/>
      <c r="PWS13" s="61"/>
      <c r="PWT13" s="61"/>
      <c r="PWU13" s="61"/>
      <c r="PWV13" s="61"/>
      <c r="PWW13" s="61"/>
      <c r="PWX13" s="61"/>
      <c r="PWY13" s="61"/>
      <c r="PWZ13" s="61"/>
      <c r="PXA13" s="61"/>
      <c r="PXB13" s="61"/>
      <c r="PXC13" s="61"/>
      <c r="PXD13" s="61"/>
      <c r="PXE13" s="61"/>
      <c r="PXF13" s="61"/>
      <c r="PXG13" s="61"/>
      <c r="PXH13" s="61"/>
      <c r="PXI13" s="61"/>
      <c r="PXJ13" s="61"/>
      <c r="PXK13" s="61"/>
      <c r="PXL13" s="61"/>
      <c r="PXM13" s="61"/>
      <c r="PXN13" s="61"/>
      <c r="PXO13" s="61"/>
      <c r="PXP13" s="61"/>
      <c r="PXQ13" s="61"/>
      <c r="PXR13" s="61"/>
      <c r="PXS13" s="61"/>
      <c r="PXT13" s="61"/>
      <c r="PXU13" s="61"/>
      <c r="PXV13" s="61"/>
      <c r="PXW13" s="61"/>
      <c r="PXX13" s="61"/>
      <c r="PXY13" s="61"/>
      <c r="PXZ13" s="61"/>
      <c r="PYA13" s="61"/>
      <c r="PYB13" s="61"/>
      <c r="PYC13" s="61"/>
      <c r="PYD13" s="61"/>
      <c r="PYE13" s="61"/>
      <c r="PYF13" s="61"/>
      <c r="PYG13" s="61"/>
      <c r="PYH13" s="61"/>
      <c r="PYI13" s="61"/>
      <c r="PYJ13" s="61"/>
      <c r="PYK13" s="61"/>
      <c r="PYL13" s="61"/>
      <c r="PYM13" s="61"/>
      <c r="PYN13" s="61"/>
      <c r="PYO13" s="61"/>
      <c r="PYP13" s="61"/>
      <c r="PYQ13" s="61"/>
      <c r="PYR13" s="61"/>
      <c r="PYS13" s="61"/>
      <c r="PYT13" s="61"/>
      <c r="PYU13" s="61"/>
      <c r="PYV13" s="61"/>
      <c r="PYW13" s="61"/>
      <c r="PYX13" s="61"/>
      <c r="PYY13" s="61"/>
      <c r="PYZ13" s="61"/>
      <c r="PZA13" s="61"/>
      <c r="PZB13" s="61"/>
      <c r="PZC13" s="61"/>
      <c r="PZD13" s="61"/>
      <c r="PZE13" s="61"/>
      <c r="PZF13" s="61"/>
      <c r="PZG13" s="61"/>
      <c r="PZH13" s="61"/>
      <c r="PZI13" s="61"/>
      <c r="PZJ13" s="61"/>
      <c r="PZK13" s="61"/>
      <c r="PZL13" s="61"/>
      <c r="PZM13" s="61"/>
      <c r="PZN13" s="61"/>
      <c r="PZO13" s="61"/>
      <c r="PZP13" s="61"/>
      <c r="PZQ13" s="61"/>
      <c r="PZR13" s="61"/>
      <c r="PZS13" s="61"/>
      <c r="PZT13" s="61"/>
      <c r="PZU13" s="61"/>
      <c r="PZV13" s="61"/>
      <c r="PZW13" s="61"/>
      <c r="PZX13" s="61"/>
      <c r="PZY13" s="61"/>
      <c r="PZZ13" s="61"/>
      <c r="QAA13" s="61"/>
      <c r="QAB13" s="61"/>
      <c r="QAC13" s="61"/>
      <c r="QAD13" s="61"/>
      <c r="QAE13" s="61"/>
      <c r="QAF13" s="61"/>
      <c r="QAG13" s="61"/>
      <c r="QAH13" s="61"/>
      <c r="QAI13" s="61"/>
      <c r="QAJ13" s="61"/>
      <c r="QAK13" s="61"/>
      <c r="QAL13" s="61"/>
      <c r="QAM13" s="61"/>
      <c r="QAN13" s="61"/>
      <c r="QAO13" s="61"/>
      <c r="QAP13" s="61"/>
      <c r="QAQ13" s="61"/>
      <c r="QAR13" s="61"/>
      <c r="QAS13" s="61"/>
      <c r="QAT13" s="61"/>
      <c r="QAU13" s="61"/>
      <c r="QAV13" s="61"/>
      <c r="QAW13" s="61"/>
      <c r="QAX13" s="61"/>
      <c r="QAY13" s="61"/>
      <c r="QAZ13" s="61"/>
      <c r="QBA13" s="61"/>
      <c r="QBB13" s="61"/>
      <c r="QBC13" s="61"/>
      <c r="QBD13" s="61"/>
      <c r="QBE13" s="61"/>
      <c r="QBF13" s="61"/>
      <c r="QBG13" s="61"/>
      <c r="QBH13" s="61"/>
      <c r="QBI13" s="61"/>
      <c r="QBJ13" s="61"/>
      <c r="QBK13" s="61"/>
      <c r="QBL13" s="61"/>
      <c r="QBM13" s="61"/>
      <c r="QBN13" s="61"/>
      <c r="QBO13" s="61"/>
      <c r="QBP13" s="61"/>
      <c r="QBQ13" s="61"/>
      <c r="QBR13" s="61"/>
      <c r="QBS13" s="61"/>
      <c r="QBT13" s="61"/>
      <c r="QBU13" s="61"/>
      <c r="QBV13" s="61"/>
      <c r="QBW13" s="61"/>
      <c r="QBX13" s="61"/>
      <c r="QBY13" s="61"/>
      <c r="QBZ13" s="61"/>
      <c r="QCA13" s="61"/>
      <c r="QCB13" s="61"/>
      <c r="QCC13" s="61"/>
      <c r="QCD13" s="61"/>
      <c r="QCE13" s="61"/>
      <c r="QCF13" s="61"/>
      <c r="QCG13" s="61"/>
      <c r="QCH13" s="61"/>
      <c r="QCI13" s="61"/>
      <c r="QCJ13" s="61"/>
      <c r="QCK13" s="61"/>
      <c r="QCL13" s="61"/>
      <c r="QCM13" s="61"/>
      <c r="QCN13" s="61"/>
      <c r="QCO13" s="61"/>
      <c r="QCP13" s="61"/>
      <c r="QCQ13" s="61"/>
      <c r="QCR13" s="61"/>
      <c r="QCS13" s="61"/>
      <c r="QCT13" s="61"/>
      <c r="QCU13" s="61"/>
      <c r="QCV13" s="61"/>
      <c r="QCW13" s="61"/>
      <c r="QCX13" s="61"/>
      <c r="QCY13" s="61"/>
      <c r="QCZ13" s="61"/>
      <c r="QDA13" s="61"/>
      <c r="QDB13" s="61"/>
      <c r="QDC13" s="61"/>
      <c r="QDD13" s="61"/>
      <c r="QDE13" s="61"/>
      <c r="QDF13" s="61"/>
      <c r="QDG13" s="61"/>
      <c r="QDH13" s="61"/>
      <c r="QDI13" s="61"/>
      <c r="QDJ13" s="61"/>
      <c r="QDK13" s="61"/>
      <c r="QDL13" s="61"/>
      <c r="QDM13" s="61"/>
      <c r="QDN13" s="61"/>
      <c r="QDO13" s="61"/>
      <c r="QDP13" s="61"/>
      <c r="QDQ13" s="61"/>
      <c r="QDR13" s="61"/>
      <c r="QDS13" s="61"/>
      <c r="QDT13" s="61"/>
      <c r="QDU13" s="61"/>
      <c r="QDV13" s="61"/>
      <c r="QDW13" s="61"/>
      <c r="QDX13" s="61"/>
      <c r="QDY13" s="61"/>
      <c r="QDZ13" s="61"/>
      <c r="QEA13" s="61"/>
      <c r="QEB13" s="61"/>
      <c r="QEC13" s="61"/>
      <c r="QED13" s="61"/>
      <c r="QEE13" s="61"/>
      <c r="QEF13" s="61"/>
      <c r="QEG13" s="61"/>
      <c r="QEH13" s="61"/>
      <c r="QEI13" s="61"/>
      <c r="QEJ13" s="61"/>
      <c r="QEK13" s="61"/>
      <c r="QEL13" s="61"/>
      <c r="QEM13" s="61"/>
      <c r="QEN13" s="61"/>
      <c r="QEO13" s="61"/>
      <c r="QEP13" s="61"/>
      <c r="QEQ13" s="61"/>
      <c r="QER13" s="61"/>
      <c r="QES13" s="61"/>
      <c r="QET13" s="61"/>
      <c r="QEU13" s="61"/>
      <c r="QEV13" s="61"/>
      <c r="QEW13" s="61"/>
      <c r="QEX13" s="61"/>
      <c r="QEY13" s="61"/>
      <c r="QEZ13" s="61"/>
      <c r="QFA13" s="61"/>
      <c r="QFB13" s="61"/>
      <c r="QFC13" s="61"/>
      <c r="QFD13" s="61"/>
      <c r="QFE13" s="61"/>
      <c r="QFF13" s="61"/>
      <c r="QFG13" s="61"/>
      <c r="QFH13" s="61"/>
      <c r="QFI13" s="61"/>
      <c r="QFJ13" s="61"/>
      <c r="QFK13" s="61"/>
      <c r="QFL13" s="61"/>
      <c r="QFM13" s="61"/>
      <c r="QFN13" s="61"/>
      <c r="QFO13" s="61"/>
      <c r="QFP13" s="61"/>
      <c r="QFQ13" s="61"/>
      <c r="QFR13" s="61"/>
      <c r="QFS13" s="61"/>
      <c r="QFT13" s="61"/>
      <c r="QFU13" s="61"/>
      <c r="QFV13" s="61"/>
      <c r="QFW13" s="61"/>
      <c r="QFX13" s="61"/>
      <c r="QFY13" s="61"/>
      <c r="QFZ13" s="61"/>
      <c r="QGA13" s="61"/>
      <c r="QGB13" s="61"/>
      <c r="QGC13" s="61"/>
      <c r="QGD13" s="61"/>
      <c r="QGE13" s="61"/>
      <c r="QGF13" s="61"/>
      <c r="QGG13" s="61"/>
      <c r="QGH13" s="61"/>
      <c r="QGI13" s="61"/>
      <c r="QGJ13" s="61"/>
      <c r="QGK13" s="61"/>
      <c r="QGL13" s="61"/>
      <c r="QGM13" s="61"/>
      <c r="QGN13" s="61"/>
      <c r="QGO13" s="61"/>
      <c r="QGP13" s="61"/>
      <c r="QGQ13" s="61"/>
      <c r="QGR13" s="61"/>
      <c r="QGS13" s="61"/>
      <c r="QGT13" s="61"/>
      <c r="QGU13" s="61"/>
      <c r="QGV13" s="61"/>
      <c r="QGW13" s="61"/>
      <c r="QGX13" s="61"/>
      <c r="QGY13" s="61"/>
      <c r="QGZ13" s="61"/>
      <c r="QHA13" s="61"/>
      <c r="QHB13" s="61"/>
      <c r="QHC13" s="61"/>
      <c r="QHD13" s="61"/>
      <c r="QHE13" s="61"/>
      <c r="QHF13" s="61"/>
      <c r="QHG13" s="61"/>
      <c r="QHH13" s="61"/>
      <c r="QHI13" s="61"/>
      <c r="QHJ13" s="61"/>
      <c r="QHK13" s="61"/>
      <c r="QHL13" s="61"/>
      <c r="QHM13" s="61"/>
      <c r="QHN13" s="61"/>
      <c r="QHO13" s="61"/>
      <c r="QHP13" s="61"/>
      <c r="QHQ13" s="61"/>
      <c r="QHR13" s="61"/>
      <c r="QHS13" s="61"/>
      <c r="QHT13" s="61"/>
      <c r="QHU13" s="61"/>
      <c r="QHV13" s="61"/>
      <c r="QHW13" s="61"/>
      <c r="QHX13" s="61"/>
      <c r="QHY13" s="61"/>
      <c r="QHZ13" s="61"/>
      <c r="QIA13" s="61"/>
      <c r="QIB13" s="61"/>
      <c r="QIC13" s="61"/>
      <c r="QID13" s="61"/>
      <c r="QIE13" s="61"/>
      <c r="QIF13" s="61"/>
      <c r="QIG13" s="61"/>
      <c r="QIH13" s="61"/>
      <c r="QII13" s="61"/>
      <c r="QIJ13" s="61"/>
      <c r="QIK13" s="61"/>
      <c r="QIL13" s="61"/>
      <c r="QIM13" s="61"/>
      <c r="QIN13" s="61"/>
      <c r="QIO13" s="61"/>
      <c r="QIP13" s="61"/>
      <c r="QIQ13" s="61"/>
      <c r="QIR13" s="61"/>
      <c r="QIS13" s="61"/>
      <c r="QIT13" s="61"/>
      <c r="QIU13" s="61"/>
      <c r="QIV13" s="61"/>
      <c r="QIW13" s="61"/>
      <c r="QIX13" s="61"/>
      <c r="QIY13" s="61"/>
      <c r="QIZ13" s="61"/>
      <c r="QJA13" s="61"/>
      <c r="QJB13" s="61"/>
      <c r="QJC13" s="61"/>
      <c r="QJD13" s="61"/>
      <c r="QJE13" s="61"/>
      <c r="QJF13" s="61"/>
      <c r="QJG13" s="61"/>
      <c r="QJH13" s="61"/>
      <c r="QJI13" s="61"/>
      <c r="QJJ13" s="61"/>
      <c r="QJK13" s="61"/>
      <c r="QJL13" s="61"/>
      <c r="QJM13" s="61"/>
      <c r="QJN13" s="61"/>
      <c r="QJO13" s="61"/>
      <c r="QJP13" s="61"/>
      <c r="QJQ13" s="61"/>
      <c r="QJR13" s="61"/>
      <c r="QJS13" s="61"/>
      <c r="QJT13" s="61"/>
      <c r="QJU13" s="61"/>
      <c r="QJV13" s="61"/>
      <c r="QJW13" s="61"/>
      <c r="QJX13" s="61"/>
      <c r="QJY13" s="61"/>
      <c r="QJZ13" s="61"/>
      <c r="QKA13" s="61"/>
      <c r="QKB13" s="61"/>
      <c r="QKC13" s="61"/>
      <c r="QKD13" s="61"/>
      <c r="QKE13" s="61"/>
      <c r="QKF13" s="61"/>
      <c r="QKG13" s="61"/>
      <c r="QKH13" s="61"/>
      <c r="QKI13" s="61"/>
      <c r="QKJ13" s="61"/>
      <c r="QKK13" s="61"/>
      <c r="QKL13" s="61"/>
      <c r="QKM13" s="61"/>
      <c r="QKN13" s="61"/>
      <c r="QKO13" s="61"/>
      <c r="QKP13" s="61"/>
      <c r="QKQ13" s="61"/>
      <c r="QKR13" s="61"/>
      <c r="QKS13" s="61"/>
      <c r="QKT13" s="61"/>
      <c r="QKU13" s="61"/>
      <c r="QKV13" s="61"/>
      <c r="QKW13" s="61"/>
      <c r="QKX13" s="61"/>
      <c r="QKY13" s="61"/>
      <c r="QKZ13" s="61"/>
      <c r="QLA13" s="61"/>
      <c r="QLB13" s="61"/>
      <c r="QLC13" s="61"/>
      <c r="QLD13" s="61"/>
      <c r="QLE13" s="61"/>
      <c r="QLF13" s="61"/>
      <c r="QLG13" s="61"/>
      <c r="QLH13" s="61"/>
      <c r="QLI13" s="61"/>
      <c r="QLJ13" s="61"/>
      <c r="QLK13" s="61"/>
      <c r="QLL13" s="61"/>
      <c r="QLM13" s="61"/>
      <c r="QLN13" s="61"/>
      <c r="QLO13" s="61"/>
      <c r="QLP13" s="61"/>
      <c r="QLQ13" s="61"/>
      <c r="QLR13" s="61"/>
      <c r="QLS13" s="61"/>
      <c r="QLT13" s="61"/>
      <c r="QLU13" s="61"/>
      <c r="QLV13" s="61"/>
      <c r="QLW13" s="61"/>
      <c r="QLX13" s="61"/>
      <c r="QLY13" s="61"/>
      <c r="QLZ13" s="61"/>
      <c r="QMA13" s="61"/>
      <c r="QMB13" s="61"/>
      <c r="QMC13" s="61"/>
      <c r="QMD13" s="61"/>
      <c r="QME13" s="61"/>
      <c r="QMF13" s="61"/>
      <c r="QMG13" s="61"/>
      <c r="QMH13" s="61"/>
      <c r="QMI13" s="61"/>
      <c r="QMJ13" s="61"/>
      <c r="QMK13" s="61"/>
      <c r="QML13" s="61"/>
      <c r="QMM13" s="61"/>
      <c r="QMN13" s="61"/>
      <c r="QMO13" s="61"/>
      <c r="QMP13" s="61"/>
      <c r="QMQ13" s="61"/>
      <c r="QMR13" s="61"/>
      <c r="QMS13" s="61"/>
      <c r="QMT13" s="61"/>
      <c r="QMU13" s="61"/>
      <c r="QMV13" s="61"/>
      <c r="QMW13" s="61"/>
      <c r="QMX13" s="61"/>
      <c r="QMY13" s="61"/>
      <c r="QMZ13" s="61"/>
      <c r="QNA13" s="61"/>
      <c r="QNB13" s="61"/>
      <c r="QNC13" s="61"/>
      <c r="QND13" s="61"/>
      <c r="QNE13" s="61"/>
      <c r="QNF13" s="61"/>
      <c r="QNG13" s="61"/>
      <c r="QNH13" s="61"/>
      <c r="QNI13" s="61"/>
      <c r="QNJ13" s="61"/>
      <c r="QNK13" s="61"/>
      <c r="QNL13" s="61"/>
      <c r="QNM13" s="61"/>
      <c r="QNN13" s="61"/>
      <c r="QNO13" s="61"/>
      <c r="QNP13" s="61"/>
      <c r="QNQ13" s="61"/>
      <c r="QNR13" s="61"/>
      <c r="QNS13" s="61"/>
      <c r="QNT13" s="61"/>
      <c r="QNU13" s="61"/>
      <c r="QNV13" s="61"/>
      <c r="QNW13" s="61"/>
      <c r="QNX13" s="61"/>
      <c r="QNY13" s="61"/>
      <c r="QNZ13" s="61"/>
      <c r="QOA13" s="61"/>
      <c r="QOB13" s="61"/>
      <c r="QOC13" s="61"/>
      <c r="QOD13" s="61"/>
      <c r="QOE13" s="61"/>
      <c r="QOF13" s="61"/>
      <c r="QOG13" s="61"/>
      <c r="QOH13" s="61"/>
      <c r="QOI13" s="61"/>
      <c r="QOJ13" s="61"/>
      <c r="QOK13" s="61"/>
      <c r="QOL13" s="61"/>
      <c r="QOM13" s="61"/>
      <c r="QON13" s="61"/>
      <c r="QOO13" s="61"/>
      <c r="QOP13" s="61"/>
      <c r="QOQ13" s="61"/>
      <c r="QOR13" s="61"/>
      <c r="QOS13" s="61"/>
      <c r="QOT13" s="61"/>
      <c r="QOU13" s="61"/>
      <c r="QOV13" s="61"/>
      <c r="QOW13" s="61"/>
      <c r="QOX13" s="61"/>
      <c r="QOY13" s="61"/>
      <c r="QOZ13" s="61"/>
      <c r="QPA13" s="61"/>
      <c r="QPB13" s="61"/>
      <c r="QPC13" s="61"/>
      <c r="QPD13" s="61"/>
      <c r="QPE13" s="61"/>
      <c r="QPF13" s="61"/>
      <c r="QPG13" s="61"/>
      <c r="QPH13" s="61"/>
      <c r="QPI13" s="61"/>
      <c r="QPJ13" s="61"/>
      <c r="QPK13" s="61"/>
      <c r="QPL13" s="61"/>
      <c r="QPM13" s="61"/>
      <c r="QPN13" s="61"/>
      <c r="QPO13" s="61"/>
      <c r="QPP13" s="61"/>
      <c r="QPQ13" s="61"/>
      <c r="QPR13" s="61"/>
      <c r="QPS13" s="61"/>
      <c r="QPT13" s="61"/>
      <c r="QPU13" s="61"/>
      <c r="QPV13" s="61"/>
      <c r="QPW13" s="61"/>
      <c r="QPX13" s="61"/>
      <c r="QPY13" s="61"/>
      <c r="QPZ13" s="61"/>
      <c r="QQA13" s="61"/>
      <c r="QQB13" s="61"/>
      <c r="QQC13" s="61"/>
      <c r="QQD13" s="61"/>
      <c r="QQE13" s="61"/>
      <c r="QQF13" s="61"/>
      <c r="QQG13" s="61"/>
      <c r="QQH13" s="61"/>
      <c r="QQI13" s="61"/>
      <c r="QQJ13" s="61"/>
      <c r="QQK13" s="61"/>
      <c r="QQL13" s="61"/>
      <c r="QQM13" s="61"/>
      <c r="QQN13" s="61"/>
      <c r="QQO13" s="61"/>
      <c r="QQP13" s="61"/>
      <c r="QQQ13" s="61"/>
      <c r="QQR13" s="61"/>
      <c r="QQS13" s="61"/>
      <c r="QQT13" s="61"/>
      <c r="QQU13" s="61"/>
      <c r="QQV13" s="61"/>
      <c r="QQW13" s="61"/>
      <c r="QQX13" s="61"/>
      <c r="QQY13" s="61"/>
      <c r="QQZ13" s="61"/>
      <c r="QRA13" s="61"/>
      <c r="QRB13" s="61"/>
      <c r="QRC13" s="61"/>
      <c r="QRD13" s="61"/>
      <c r="QRE13" s="61"/>
      <c r="QRF13" s="61"/>
      <c r="QRG13" s="61"/>
      <c r="QRH13" s="61"/>
      <c r="QRI13" s="61"/>
      <c r="QRJ13" s="61"/>
      <c r="QRK13" s="61"/>
      <c r="QRL13" s="61"/>
      <c r="QRM13" s="61"/>
      <c r="QRN13" s="61"/>
      <c r="QRO13" s="61"/>
      <c r="QRP13" s="61"/>
      <c r="QRQ13" s="61"/>
      <c r="QRR13" s="61"/>
      <c r="QRS13" s="61"/>
      <c r="QRT13" s="61"/>
      <c r="QRU13" s="61"/>
      <c r="QRV13" s="61"/>
      <c r="QRW13" s="61"/>
      <c r="QRX13" s="61"/>
      <c r="QRY13" s="61"/>
      <c r="QRZ13" s="61"/>
      <c r="QSA13" s="61"/>
      <c r="QSB13" s="61"/>
      <c r="QSC13" s="61"/>
      <c r="QSD13" s="61"/>
      <c r="QSE13" s="61"/>
      <c r="QSF13" s="61"/>
      <c r="QSG13" s="61"/>
      <c r="QSH13" s="61"/>
      <c r="QSI13" s="61"/>
      <c r="QSJ13" s="61"/>
      <c r="QSK13" s="61"/>
      <c r="QSL13" s="61"/>
      <c r="QSM13" s="61"/>
      <c r="QSN13" s="61"/>
      <c r="QSO13" s="61"/>
      <c r="QSP13" s="61"/>
      <c r="QSQ13" s="61"/>
      <c r="QSR13" s="61"/>
      <c r="QSS13" s="61"/>
      <c r="QST13" s="61"/>
      <c r="QSU13" s="61"/>
      <c r="QSV13" s="61"/>
      <c r="QSW13" s="61"/>
      <c r="QSX13" s="61"/>
      <c r="QSY13" s="61"/>
      <c r="QSZ13" s="61"/>
      <c r="QTA13" s="61"/>
      <c r="QTB13" s="61"/>
      <c r="QTC13" s="61"/>
      <c r="QTD13" s="61"/>
      <c r="QTE13" s="61"/>
      <c r="QTF13" s="61"/>
      <c r="QTG13" s="61"/>
      <c r="QTH13" s="61"/>
      <c r="QTI13" s="61"/>
      <c r="QTJ13" s="61"/>
      <c r="QTK13" s="61"/>
      <c r="QTL13" s="61"/>
      <c r="QTM13" s="61"/>
      <c r="QTN13" s="61"/>
      <c r="QTO13" s="61"/>
      <c r="QTP13" s="61"/>
      <c r="QTQ13" s="61"/>
      <c r="QTR13" s="61"/>
      <c r="QTS13" s="61"/>
      <c r="QTT13" s="61"/>
      <c r="QTU13" s="61"/>
      <c r="QTV13" s="61"/>
      <c r="QTW13" s="61"/>
      <c r="QTX13" s="61"/>
      <c r="QTY13" s="61"/>
      <c r="QTZ13" s="61"/>
      <c r="QUA13" s="61"/>
      <c r="QUB13" s="61"/>
      <c r="QUC13" s="61"/>
      <c r="QUD13" s="61"/>
      <c r="QUE13" s="61"/>
      <c r="QUF13" s="61"/>
      <c r="QUG13" s="61"/>
      <c r="QUH13" s="61"/>
      <c r="QUI13" s="61"/>
      <c r="QUJ13" s="61"/>
      <c r="QUK13" s="61"/>
      <c r="QUL13" s="61"/>
      <c r="QUM13" s="61"/>
      <c r="QUN13" s="61"/>
      <c r="QUO13" s="61"/>
      <c r="QUP13" s="61"/>
      <c r="QUQ13" s="61"/>
      <c r="QUR13" s="61"/>
      <c r="QUS13" s="61"/>
      <c r="QUT13" s="61"/>
      <c r="QUU13" s="61"/>
      <c r="QUV13" s="61"/>
      <c r="QUW13" s="61"/>
      <c r="QUX13" s="61"/>
      <c r="QUY13" s="61"/>
      <c r="QUZ13" s="61"/>
      <c r="QVA13" s="61"/>
      <c r="QVB13" s="61"/>
      <c r="QVC13" s="61"/>
      <c r="QVD13" s="61"/>
      <c r="QVE13" s="61"/>
      <c r="QVF13" s="61"/>
      <c r="QVG13" s="61"/>
      <c r="QVH13" s="61"/>
      <c r="QVI13" s="61"/>
      <c r="QVJ13" s="61"/>
      <c r="QVK13" s="61"/>
      <c r="QVL13" s="61"/>
      <c r="QVM13" s="61"/>
      <c r="QVN13" s="61"/>
      <c r="QVO13" s="61"/>
      <c r="QVP13" s="61"/>
      <c r="QVQ13" s="61"/>
      <c r="QVR13" s="61"/>
      <c r="QVS13" s="61"/>
      <c r="QVT13" s="61"/>
      <c r="QVU13" s="61"/>
      <c r="QVV13" s="61"/>
      <c r="QVW13" s="61"/>
      <c r="QVX13" s="61"/>
      <c r="QVY13" s="61"/>
      <c r="QVZ13" s="61"/>
      <c r="QWA13" s="61"/>
      <c r="QWB13" s="61"/>
      <c r="QWC13" s="61"/>
      <c r="QWD13" s="61"/>
      <c r="QWE13" s="61"/>
      <c r="QWF13" s="61"/>
      <c r="QWG13" s="61"/>
      <c r="QWH13" s="61"/>
      <c r="QWI13" s="61"/>
      <c r="QWJ13" s="61"/>
      <c r="QWK13" s="61"/>
      <c r="QWL13" s="61"/>
      <c r="QWM13" s="61"/>
      <c r="QWN13" s="61"/>
      <c r="QWO13" s="61"/>
      <c r="QWP13" s="61"/>
      <c r="QWQ13" s="61"/>
      <c r="QWR13" s="61"/>
      <c r="QWS13" s="61"/>
      <c r="QWT13" s="61"/>
      <c r="QWU13" s="61"/>
      <c r="QWV13" s="61"/>
      <c r="QWW13" s="61"/>
      <c r="QWX13" s="61"/>
      <c r="QWY13" s="61"/>
      <c r="QWZ13" s="61"/>
      <c r="QXA13" s="61"/>
      <c r="QXB13" s="61"/>
      <c r="QXC13" s="61"/>
      <c r="QXD13" s="61"/>
      <c r="QXE13" s="61"/>
      <c r="QXF13" s="61"/>
      <c r="QXG13" s="61"/>
      <c r="QXH13" s="61"/>
      <c r="QXI13" s="61"/>
      <c r="QXJ13" s="61"/>
      <c r="QXK13" s="61"/>
      <c r="QXL13" s="61"/>
      <c r="QXM13" s="61"/>
      <c r="QXN13" s="61"/>
      <c r="QXO13" s="61"/>
      <c r="QXP13" s="61"/>
      <c r="QXQ13" s="61"/>
      <c r="QXR13" s="61"/>
      <c r="QXS13" s="61"/>
      <c r="QXT13" s="61"/>
      <c r="QXU13" s="61"/>
      <c r="QXV13" s="61"/>
      <c r="QXW13" s="61"/>
      <c r="QXX13" s="61"/>
      <c r="QXY13" s="61"/>
      <c r="QXZ13" s="61"/>
      <c r="QYA13" s="61"/>
      <c r="QYB13" s="61"/>
      <c r="QYC13" s="61"/>
      <c r="QYD13" s="61"/>
      <c r="QYE13" s="61"/>
      <c r="QYF13" s="61"/>
      <c r="QYG13" s="61"/>
      <c r="QYH13" s="61"/>
      <c r="QYI13" s="61"/>
      <c r="QYJ13" s="61"/>
      <c r="QYK13" s="61"/>
      <c r="QYL13" s="61"/>
      <c r="QYM13" s="61"/>
      <c r="QYN13" s="61"/>
      <c r="QYO13" s="61"/>
      <c r="QYP13" s="61"/>
      <c r="QYQ13" s="61"/>
      <c r="QYR13" s="61"/>
      <c r="QYS13" s="61"/>
      <c r="QYT13" s="61"/>
      <c r="QYU13" s="61"/>
      <c r="QYV13" s="61"/>
      <c r="QYW13" s="61"/>
      <c r="QYX13" s="61"/>
      <c r="QYY13" s="61"/>
      <c r="QYZ13" s="61"/>
      <c r="QZA13" s="61"/>
      <c r="QZB13" s="61"/>
      <c r="QZC13" s="61"/>
      <c r="QZD13" s="61"/>
      <c r="QZE13" s="61"/>
      <c r="QZF13" s="61"/>
      <c r="QZG13" s="61"/>
      <c r="QZH13" s="61"/>
      <c r="QZI13" s="61"/>
      <c r="QZJ13" s="61"/>
      <c r="QZK13" s="61"/>
      <c r="QZL13" s="61"/>
      <c r="QZM13" s="61"/>
      <c r="QZN13" s="61"/>
      <c r="QZO13" s="61"/>
      <c r="QZP13" s="61"/>
      <c r="QZQ13" s="61"/>
      <c r="QZR13" s="61"/>
      <c r="QZS13" s="61"/>
      <c r="QZT13" s="61"/>
      <c r="QZU13" s="61"/>
      <c r="QZV13" s="61"/>
      <c r="QZW13" s="61"/>
      <c r="QZX13" s="61"/>
      <c r="QZY13" s="61"/>
      <c r="QZZ13" s="61"/>
      <c r="RAA13" s="61"/>
      <c r="RAB13" s="61"/>
      <c r="RAC13" s="61"/>
      <c r="RAD13" s="61"/>
      <c r="RAE13" s="61"/>
      <c r="RAF13" s="61"/>
      <c r="RAG13" s="61"/>
      <c r="RAH13" s="61"/>
      <c r="RAI13" s="61"/>
      <c r="RAJ13" s="61"/>
      <c r="RAK13" s="61"/>
      <c r="RAL13" s="61"/>
      <c r="RAM13" s="61"/>
      <c r="RAN13" s="61"/>
      <c r="RAO13" s="61"/>
      <c r="RAP13" s="61"/>
      <c r="RAQ13" s="61"/>
      <c r="RAR13" s="61"/>
      <c r="RAS13" s="61"/>
      <c r="RAT13" s="61"/>
      <c r="RAU13" s="61"/>
      <c r="RAV13" s="61"/>
      <c r="RAW13" s="61"/>
      <c r="RAX13" s="61"/>
      <c r="RAY13" s="61"/>
      <c r="RAZ13" s="61"/>
      <c r="RBA13" s="61"/>
      <c r="RBB13" s="61"/>
      <c r="RBC13" s="61"/>
      <c r="RBD13" s="61"/>
      <c r="RBE13" s="61"/>
      <c r="RBF13" s="61"/>
      <c r="RBG13" s="61"/>
      <c r="RBH13" s="61"/>
      <c r="RBI13" s="61"/>
      <c r="RBJ13" s="61"/>
      <c r="RBK13" s="61"/>
      <c r="RBL13" s="61"/>
      <c r="RBM13" s="61"/>
      <c r="RBN13" s="61"/>
      <c r="RBO13" s="61"/>
      <c r="RBP13" s="61"/>
      <c r="RBQ13" s="61"/>
      <c r="RBR13" s="61"/>
      <c r="RBS13" s="61"/>
      <c r="RBT13" s="61"/>
      <c r="RBU13" s="61"/>
      <c r="RBV13" s="61"/>
      <c r="RBW13" s="61"/>
      <c r="RBX13" s="61"/>
      <c r="RBY13" s="61"/>
      <c r="RBZ13" s="61"/>
      <c r="RCA13" s="61"/>
      <c r="RCB13" s="61"/>
      <c r="RCC13" s="61"/>
      <c r="RCD13" s="61"/>
      <c r="RCE13" s="61"/>
      <c r="RCF13" s="61"/>
      <c r="RCG13" s="61"/>
      <c r="RCH13" s="61"/>
      <c r="RCI13" s="61"/>
      <c r="RCJ13" s="61"/>
      <c r="RCK13" s="61"/>
      <c r="RCL13" s="61"/>
      <c r="RCM13" s="61"/>
      <c r="RCN13" s="61"/>
      <c r="RCO13" s="61"/>
      <c r="RCP13" s="61"/>
      <c r="RCQ13" s="61"/>
      <c r="RCR13" s="61"/>
      <c r="RCS13" s="61"/>
      <c r="RCT13" s="61"/>
      <c r="RCU13" s="61"/>
      <c r="RCV13" s="61"/>
      <c r="RCW13" s="61"/>
      <c r="RCX13" s="61"/>
      <c r="RCY13" s="61"/>
      <c r="RCZ13" s="61"/>
      <c r="RDA13" s="61"/>
      <c r="RDB13" s="61"/>
      <c r="RDC13" s="61"/>
      <c r="RDD13" s="61"/>
      <c r="RDE13" s="61"/>
      <c r="RDF13" s="61"/>
      <c r="RDG13" s="61"/>
      <c r="RDH13" s="61"/>
      <c r="RDI13" s="61"/>
      <c r="RDJ13" s="61"/>
      <c r="RDK13" s="61"/>
      <c r="RDL13" s="61"/>
      <c r="RDM13" s="61"/>
      <c r="RDN13" s="61"/>
      <c r="RDO13" s="61"/>
      <c r="RDP13" s="61"/>
      <c r="RDQ13" s="61"/>
      <c r="RDR13" s="61"/>
      <c r="RDS13" s="61"/>
      <c r="RDT13" s="61"/>
      <c r="RDU13" s="61"/>
      <c r="RDV13" s="61"/>
      <c r="RDW13" s="61"/>
      <c r="RDX13" s="61"/>
      <c r="RDY13" s="61"/>
      <c r="RDZ13" s="61"/>
      <c r="REA13" s="61"/>
      <c r="REB13" s="61"/>
      <c r="REC13" s="61"/>
      <c r="RED13" s="61"/>
      <c r="REE13" s="61"/>
      <c r="REF13" s="61"/>
      <c r="REG13" s="61"/>
      <c r="REH13" s="61"/>
      <c r="REI13" s="61"/>
      <c r="REJ13" s="61"/>
      <c r="REK13" s="61"/>
      <c r="REL13" s="61"/>
      <c r="REM13" s="61"/>
      <c r="REN13" s="61"/>
      <c r="REO13" s="61"/>
      <c r="REP13" s="61"/>
      <c r="REQ13" s="61"/>
      <c r="RER13" s="61"/>
      <c r="RES13" s="61"/>
      <c r="RET13" s="61"/>
      <c r="REU13" s="61"/>
      <c r="REV13" s="61"/>
      <c r="REW13" s="61"/>
      <c r="REX13" s="61"/>
      <c r="REY13" s="61"/>
      <c r="REZ13" s="61"/>
      <c r="RFA13" s="61"/>
      <c r="RFB13" s="61"/>
      <c r="RFC13" s="61"/>
      <c r="RFD13" s="61"/>
      <c r="RFE13" s="61"/>
      <c r="RFF13" s="61"/>
      <c r="RFG13" s="61"/>
      <c r="RFH13" s="61"/>
      <c r="RFI13" s="61"/>
      <c r="RFJ13" s="61"/>
      <c r="RFK13" s="61"/>
      <c r="RFL13" s="61"/>
      <c r="RFM13" s="61"/>
      <c r="RFN13" s="61"/>
      <c r="RFO13" s="61"/>
      <c r="RFP13" s="61"/>
      <c r="RFQ13" s="61"/>
      <c r="RFR13" s="61"/>
      <c r="RFS13" s="61"/>
      <c r="RFT13" s="61"/>
      <c r="RFU13" s="61"/>
      <c r="RFV13" s="61"/>
      <c r="RFW13" s="61"/>
      <c r="RFX13" s="61"/>
      <c r="RFY13" s="61"/>
      <c r="RFZ13" s="61"/>
      <c r="RGA13" s="61"/>
      <c r="RGB13" s="61"/>
      <c r="RGC13" s="61"/>
      <c r="RGD13" s="61"/>
      <c r="RGE13" s="61"/>
      <c r="RGF13" s="61"/>
      <c r="RGG13" s="61"/>
      <c r="RGH13" s="61"/>
      <c r="RGI13" s="61"/>
      <c r="RGJ13" s="61"/>
      <c r="RGK13" s="61"/>
      <c r="RGL13" s="61"/>
      <c r="RGM13" s="61"/>
      <c r="RGN13" s="61"/>
      <c r="RGO13" s="61"/>
      <c r="RGP13" s="61"/>
      <c r="RGQ13" s="61"/>
      <c r="RGR13" s="61"/>
      <c r="RGS13" s="61"/>
      <c r="RGT13" s="61"/>
      <c r="RGU13" s="61"/>
      <c r="RGV13" s="61"/>
      <c r="RGW13" s="61"/>
      <c r="RGX13" s="61"/>
      <c r="RGY13" s="61"/>
      <c r="RGZ13" s="61"/>
      <c r="RHA13" s="61"/>
      <c r="RHB13" s="61"/>
      <c r="RHC13" s="61"/>
      <c r="RHD13" s="61"/>
      <c r="RHE13" s="61"/>
      <c r="RHF13" s="61"/>
      <c r="RHG13" s="61"/>
      <c r="RHH13" s="61"/>
      <c r="RHI13" s="61"/>
      <c r="RHJ13" s="61"/>
      <c r="RHK13" s="61"/>
      <c r="RHL13" s="61"/>
      <c r="RHM13" s="61"/>
      <c r="RHN13" s="61"/>
      <c r="RHO13" s="61"/>
      <c r="RHP13" s="61"/>
      <c r="RHQ13" s="61"/>
      <c r="RHR13" s="61"/>
      <c r="RHS13" s="61"/>
      <c r="RHT13" s="61"/>
      <c r="RHU13" s="61"/>
      <c r="RHV13" s="61"/>
      <c r="RHW13" s="61"/>
      <c r="RHX13" s="61"/>
      <c r="RHY13" s="61"/>
      <c r="RHZ13" s="61"/>
      <c r="RIA13" s="61"/>
      <c r="RIB13" s="61"/>
      <c r="RIC13" s="61"/>
      <c r="RID13" s="61"/>
      <c r="RIE13" s="61"/>
      <c r="RIF13" s="61"/>
      <c r="RIG13" s="61"/>
      <c r="RIH13" s="61"/>
      <c r="RII13" s="61"/>
      <c r="RIJ13" s="61"/>
      <c r="RIK13" s="61"/>
      <c r="RIL13" s="61"/>
      <c r="RIM13" s="61"/>
      <c r="RIN13" s="61"/>
      <c r="RIO13" s="61"/>
      <c r="RIP13" s="61"/>
      <c r="RIQ13" s="61"/>
      <c r="RIR13" s="61"/>
      <c r="RIS13" s="61"/>
      <c r="RIT13" s="61"/>
      <c r="RIU13" s="61"/>
      <c r="RIV13" s="61"/>
      <c r="RIW13" s="61"/>
      <c r="RIX13" s="61"/>
      <c r="RIY13" s="61"/>
      <c r="RIZ13" s="61"/>
      <c r="RJA13" s="61"/>
      <c r="RJB13" s="61"/>
      <c r="RJC13" s="61"/>
      <c r="RJD13" s="61"/>
      <c r="RJE13" s="61"/>
      <c r="RJF13" s="61"/>
      <c r="RJG13" s="61"/>
      <c r="RJH13" s="61"/>
      <c r="RJI13" s="61"/>
      <c r="RJJ13" s="61"/>
      <c r="RJK13" s="61"/>
      <c r="RJL13" s="61"/>
      <c r="RJM13" s="61"/>
      <c r="RJN13" s="61"/>
      <c r="RJO13" s="61"/>
      <c r="RJP13" s="61"/>
      <c r="RJQ13" s="61"/>
      <c r="RJR13" s="61"/>
      <c r="RJS13" s="61"/>
      <c r="RJT13" s="61"/>
      <c r="RJU13" s="61"/>
      <c r="RJV13" s="61"/>
      <c r="RJW13" s="61"/>
      <c r="RJX13" s="61"/>
      <c r="RJY13" s="61"/>
      <c r="RJZ13" s="61"/>
      <c r="RKA13" s="61"/>
      <c r="RKB13" s="61"/>
      <c r="RKC13" s="61"/>
      <c r="RKD13" s="61"/>
      <c r="RKE13" s="61"/>
      <c r="RKF13" s="61"/>
      <c r="RKG13" s="61"/>
      <c r="RKH13" s="61"/>
      <c r="RKI13" s="61"/>
      <c r="RKJ13" s="61"/>
      <c r="RKK13" s="61"/>
      <c r="RKL13" s="61"/>
      <c r="RKM13" s="61"/>
      <c r="RKN13" s="61"/>
      <c r="RKO13" s="61"/>
      <c r="RKP13" s="61"/>
      <c r="RKQ13" s="61"/>
      <c r="RKR13" s="61"/>
      <c r="RKS13" s="61"/>
      <c r="RKT13" s="61"/>
      <c r="RKU13" s="61"/>
      <c r="RKV13" s="61"/>
      <c r="RKW13" s="61"/>
      <c r="RKX13" s="61"/>
      <c r="RKY13" s="61"/>
      <c r="RKZ13" s="61"/>
      <c r="RLA13" s="61"/>
      <c r="RLB13" s="61"/>
      <c r="RLC13" s="61"/>
      <c r="RLD13" s="61"/>
      <c r="RLE13" s="61"/>
      <c r="RLF13" s="61"/>
      <c r="RLG13" s="61"/>
      <c r="RLH13" s="61"/>
      <c r="RLI13" s="61"/>
      <c r="RLJ13" s="61"/>
      <c r="RLK13" s="61"/>
      <c r="RLL13" s="61"/>
      <c r="RLM13" s="61"/>
      <c r="RLN13" s="61"/>
      <c r="RLO13" s="61"/>
      <c r="RLP13" s="61"/>
      <c r="RLQ13" s="61"/>
      <c r="RLR13" s="61"/>
      <c r="RLS13" s="61"/>
      <c r="RLT13" s="61"/>
      <c r="RLU13" s="61"/>
      <c r="RLV13" s="61"/>
      <c r="RLW13" s="61"/>
      <c r="RLX13" s="61"/>
      <c r="RLY13" s="61"/>
      <c r="RLZ13" s="61"/>
      <c r="RMA13" s="61"/>
      <c r="RMB13" s="61"/>
      <c r="RMC13" s="61"/>
      <c r="RMD13" s="61"/>
      <c r="RME13" s="61"/>
      <c r="RMF13" s="61"/>
      <c r="RMG13" s="61"/>
      <c r="RMH13" s="61"/>
      <c r="RMI13" s="61"/>
      <c r="RMJ13" s="61"/>
      <c r="RMK13" s="61"/>
      <c r="RML13" s="61"/>
      <c r="RMM13" s="61"/>
      <c r="RMN13" s="61"/>
      <c r="RMO13" s="61"/>
      <c r="RMP13" s="61"/>
      <c r="RMQ13" s="61"/>
      <c r="RMR13" s="61"/>
      <c r="RMS13" s="61"/>
      <c r="RMT13" s="61"/>
      <c r="RMU13" s="61"/>
      <c r="RMV13" s="61"/>
      <c r="RMW13" s="61"/>
      <c r="RMX13" s="61"/>
      <c r="RMY13" s="61"/>
      <c r="RMZ13" s="61"/>
      <c r="RNA13" s="61"/>
      <c r="RNB13" s="61"/>
      <c r="RNC13" s="61"/>
      <c r="RND13" s="61"/>
      <c r="RNE13" s="61"/>
      <c r="RNF13" s="61"/>
      <c r="RNG13" s="61"/>
      <c r="RNH13" s="61"/>
      <c r="RNI13" s="61"/>
      <c r="RNJ13" s="61"/>
      <c r="RNK13" s="61"/>
      <c r="RNL13" s="61"/>
      <c r="RNM13" s="61"/>
      <c r="RNN13" s="61"/>
      <c r="RNO13" s="61"/>
      <c r="RNP13" s="61"/>
      <c r="RNQ13" s="61"/>
      <c r="RNR13" s="61"/>
      <c r="RNS13" s="61"/>
      <c r="RNT13" s="61"/>
      <c r="RNU13" s="61"/>
      <c r="RNV13" s="61"/>
      <c r="RNW13" s="61"/>
      <c r="RNX13" s="61"/>
      <c r="RNY13" s="61"/>
      <c r="RNZ13" s="61"/>
      <c r="ROA13" s="61"/>
      <c r="ROB13" s="61"/>
      <c r="ROC13" s="61"/>
      <c r="ROD13" s="61"/>
      <c r="ROE13" s="61"/>
      <c r="ROF13" s="61"/>
      <c r="ROG13" s="61"/>
      <c r="ROH13" s="61"/>
      <c r="ROI13" s="61"/>
      <c r="ROJ13" s="61"/>
      <c r="ROK13" s="61"/>
      <c r="ROL13" s="61"/>
      <c r="ROM13" s="61"/>
      <c r="RON13" s="61"/>
      <c r="ROO13" s="61"/>
      <c r="ROP13" s="61"/>
      <c r="ROQ13" s="61"/>
      <c r="ROR13" s="61"/>
      <c r="ROS13" s="61"/>
      <c r="ROT13" s="61"/>
      <c r="ROU13" s="61"/>
      <c r="ROV13" s="61"/>
      <c r="ROW13" s="61"/>
      <c r="ROX13" s="61"/>
      <c r="ROY13" s="61"/>
      <c r="ROZ13" s="61"/>
      <c r="RPA13" s="61"/>
      <c r="RPB13" s="61"/>
      <c r="RPC13" s="61"/>
      <c r="RPD13" s="61"/>
      <c r="RPE13" s="61"/>
      <c r="RPF13" s="61"/>
      <c r="RPG13" s="61"/>
      <c r="RPH13" s="61"/>
      <c r="RPI13" s="61"/>
      <c r="RPJ13" s="61"/>
      <c r="RPK13" s="61"/>
      <c r="RPL13" s="61"/>
      <c r="RPM13" s="61"/>
      <c r="RPN13" s="61"/>
      <c r="RPO13" s="61"/>
      <c r="RPP13" s="61"/>
      <c r="RPQ13" s="61"/>
      <c r="RPR13" s="61"/>
      <c r="RPS13" s="61"/>
      <c r="RPT13" s="61"/>
      <c r="RPU13" s="61"/>
      <c r="RPV13" s="61"/>
      <c r="RPW13" s="61"/>
      <c r="RPX13" s="61"/>
      <c r="RPY13" s="61"/>
      <c r="RPZ13" s="61"/>
      <c r="RQA13" s="61"/>
      <c r="RQB13" s="61"/>
      <c r="RQC13" s="61"/>
      <c r="RQD13" s="61"/>
      <c r="RQE13" s="61"/>
      <c r="RQF13" s="61"/>
      <c r="RQG13" s="61"/>
      <c r="RQH13" s="61"/>
      <c r="RQI13" s="61"/>
      <c r="RQJ13" s="61"/>
      <c r="RQK13" s="61"/>
      <c r="RQL13" s="61"/>
      <c r="RQM13" s="61"/>
      <c r="RQN13" s="61"/>
      <c r="RQO13" s="61"/>
      <c r="RQP13" s="61"/>
      <c r="RQQ13" s="61"/>
      <c r="RQR13" s="61"/>
      <c r="RQS13" s="61"/>
      <c r="RQT13" s="61"/>
      <c r="RQU13" s="61"/>
      <c r="RQV13" s="61"/>
      <c r="RQW13" s="61"/>
      <c r="RQX13" s="61"/>
      <c r="RQY13" s="61"/>
      <c r="RQZ13" s="61"/>
      <c r="RRA13" s="61"/>
      <c r="RRB13" s="61"/>
      <c r="RRC13" s="61"/>
      <c r="RRD13" s="61"/>
      <c r="RRE13" s="61"/>
      <c r="RRF13" s="61"/>
      <c r="RRG13" s="61"/>
      <c r="RRH13" s="61"/>
      <c r="RRI13" s="61"/>
      <c r="RRJ13" s="61"/>
      <c r="RRK13" s="61"/>
      <c r="RRL13" s="61"/>
      <c r="RRM13" s="61"/>
      <c r="RRN13" s="61"/>
      <c r="RRO13" s="61"/>
      <c r="RRP13" s="61"/>
      <c r="RRQ13" s="61"/>
      <c r="RRR13" s="61"/>
      <c r="RRS13" s="61"/>
      <c r="RRT13" s="61"/>
      <c r="RRU13" s="61"/>
      <c r="RRV13" s="61"/>
      <c r="RRW13" s="61"/>
      <c r="RRX13" s="61"/>
      <c r="RRY13" s="61"/>
      <c r="RRZ13" s="61"/>
      <c r="RSA13" s="61"/>
      <c r="RSB13" s="61"/>
      <c r="RSC13" s="61"/>
      <c r="RSD13" s="61"/>
      <c r="RSE13" s="61"/>
      <c r="RSF13" s="61"/>
      <c r="RSG13" s="61"/>
      <c r="RSH13" s="61"/>
      <c r="RSI13" s="61"/>
      <c r="RSJ13" s="61"/>
      <c r="RSK13" s="61"/>
      <c r="RSL13" s="61"/>
      <c r="RSM13" s="61"/>
      <c r="RSN13" s="61"/>
      <c r="RSO13" s="61"/>
      <c r="RSP13" s="61"/>
      <c r="RSQ13" s="61"/>
      <c r="RSR13" s="61"/>
      <c r="RSS13" s="61"/>
      <c r="RST13" s="61"/>
      <c r="RSU13" s="61"/>
      <c r="RSV13" s="61"/>
      <c r="RSW13" s="61"/>
      <c r="RSX13" s="61"/>
      <c r="RSY13" s="61"/>
      <c r="RSZ13" s="61"/>
      <c r="RTA13" s="61"/>
      <c r="RTB13" s="61"/>
      <c r="RTC13" s="61"/>
      <c r="RTD13" s="61"/>
      <c r="RTE13" s="61"/>
      <c r="RTF13" s="61"/>
      <c r="RTG13" s="61"/>
      <c r="RTH13" s="61"/>
      <c r="RTI13" s="61"/>
      <c r="RTJ13" s="61"/>
      <c r="RTK13" s="61"/>
      <c r="RTL13" s="61"/>
      <c r="RTM13" s="61"/>
      <c r="RTN13" s="61"/>
      <c r="RTO13" s="61"/>
      <c r="RTP13" s="61"/>
      <c r="RTQ13" s="61"/>
      <c r="RTR13" s="61"/>
      <c r="RTS13" s="61"/>
      <c r="RTT13" s="61"/>
      <c r="RTU13" s="61"/>
      <c r="RTV13" s="61"/>
      <c r="RTW13" s="61"/>
      <c r="RTX13" s="61"/>
      <c r="RTY13" s="61"/>
      <c r="RTZ13" s="61"/>
      <c r="RUA13" s="61"/>
      <c r="RUB13" s="61"/>
      <c r="RUC13" s="61"/>
      <c r="RUD13" s="61"/>
      <c r="RUE13" s="61"/>
      <c r="RUF13" s="61"/>
      <c r="RUG13" s="61"/>
      <c r="RUH13" s="61"/>
      <c r="RUI13" s="61"/>
      <c r="RUJ13" s="61"/>
      <c r="RUK13" s="61"/>
      <c r="RUL13" s="61"/>
      <c r="RUM13" s="61"/>
      <c r="RUN13" s="61"/>
      <c r="RUO13" s="61"/>
      <c r="RUP13" s="61"/>
      <c r="RUQ13" s="61"/>
      <c r="RUR13" s="61"/>
      <c r="RUS13" s="61"/>
      <c r="RUT13" s="61"/>
      <c r="RUU13" s="61"/>
      <c r="RUV13" s="61"/>
      <c r="RUW13" s="61"/>
      <c r="RUX13" s="61"/>
      <c r="RUY13" s="61"/>
      <c r="RUZ13" s="61"/>
      <c r="RVA13" s="61"/>
      <c r="RVB13" s="61"/>
      <c r="RVC13" s="61"/>
      <c r="RVD13" s="61"/>
      <c r="RVE13" s="61"/>
      <c r="RVF13" s="61"/>
      <c r="RVG13" s="61"/>
      <c r="RVH13" s="61"/>
      <c r="RVI13" s="61"/>
      <c r="RVJ13" s="61"/>
      <c r="RVK13" s="61"/>
      <c r="RVL13" s="61"/>
      <c r="RVM13" s="61"/>
      <c r="RVN13" s="61"/>
      <c r="RVO13" s="61"/>
      <c r="RVP13" s="61"/>
      <c r="RVQ13" s="61"/>
      <c r="RVR13" s="61"/>
      <c r="RVS13" s="61"/>
      <c r="RVT13" s="61"/>
      <c r="RVU13" s="61"/>
      <c r="RVV13" s="61"/>
      <c r="RVW13" s="61"/>
      <c r="RVX13" s="61"/>
      <c r="RVY13" s="61"/>
      <c r="RVZ13" s="61"/>
      <c r="RWA13" s="61"/>
      <c r="RWB13" s="61"/>
      <c r="RWC13" s="61"/>
      <c r="RWD13" s="61"/>
      <c r="RWE13" s="61"/>
      <c r="RWF13" s="61"/>
      <c r="RWG13" s="61"/>
      <c r="RWH13" s="61"/>
      <c r="RWI13" s="61"/>
      <c r="RWJ13" s="61"/>
      <c r="RWK13" s="61"/>
      <c r="RWL13" s="61"/>
      <c r="RWM13" s="61"/>
      <c r="RWN13" s="61"/>
      <c r="RWO13" s="61"/>
      <c r="RWP13" s="61"/>
      <c r="RWQ13" s="61"/>
      <c r="RWR13" s="61"/>
      <c r="RWS13" s="61"/>
      <c r="RWT13" s="61"/>
      <c r="RWU13" s="61"/>
      <c r="RWV13" s="61"/>
      <c r="RWW13" s="61"/>
      <c r="RWX13" s="61"/>
      <c r="RWY13" s="61"/>
      <c r="RWZ13" s="61"/>
      <c r="RXA13" s="61"/>
      <c r="RXB13" s="61"/>
      <c r="RXC13" s="61"/>
      <c r="RXD13" s="61"/>
      <c r="RXE13" s="61"/>
      <c r="RXF13" s="61"/>
      <c r="RXG13" s="61"/>
      <c r="RXH13" s="61"/>
      <c r="RXI13" s="61"/>
      <c r="RXJ13" s="61"/>
      <c r="RXK13" s="61"/>
      <c r="RXL13" s="61"/>
      <c r="RXM13" s="61"/>
      <c r="RXN13" s="61"/>
      <c r="RXO13" s="61"/>
      <c r="RXP13" s="61"/>
      <c r="RXQ13" s="61"/>
      <c r="RXR13" s="61"/>
      <c r="RXS13" s="61"/>
      <c r="RXT13" s="61"/>
      <c r="RXU13" s="61"/>
      <c r="RXV13" s="61"/>
      <c r="RXW13" s="61"/>
      <c r="RXX13" s="61"/>
      <c r="RXY13" s="61"/>
      <c r="RXZ13" s="61"/>
      <c r="RYA13" s="61"/>
      <c r="RYB13" s="61"/>
      <c r="RYC13" s="61"/>
      <c r="RYD13" s="61"/>
      <c r="RYE13" s="61"/>
      <c r="RYF13" s="61"/>
      <c r="RYG13" s="61"/>
      <c r="RYH13" s="61"/>
      <c r="RYI13" s="61"/>
      <c r="RYJ13" s="61"/>
      <c r="RYK13" s="61"/>
      <c r="RYL13" s="61"/>
      <c r="RYM13" s="61"/>
      <c r="RYN13" s="61"/>
      <c r="RYO13" s="61"/>
      <c r="RYP13" s="61"/>
      <c r="RYQ13" s="61"/>
      <c r="RYR13" s="61"/>
      <c r="RYS13" s="61"/>
      <c r="RYT13" s="61"/>
      <c r="RYU13" s="61"/>
      <c r="RYV13" s="61"/>
      <c r="RYW13" s="61"/>
      <c r="RYX13" s="61"/>
      <c r="RYY13" s="61"/>
      <c r="RYZ13" s="61"/>
      <c r="RZA13" s="61"/>
      <c r="RZB13" s="61"/>
      <c r="RZC13" s="61"/>
      <c r="RZD13" s="61"/>
      <c r="RZE13" s="61"/>
      <c r="RZF13" s="61"/>
      <c r="RZG13" s="61"/>
      <c r="RZH13" s="61"/>
      <c r="RZI13" s="61"/>
      <c r="RZJ13" s="61"/>
      <c r="RZK13" s="61"/>
      <c r="RZL13" s="61"/>
      <c r="RZM13" s="61"/>
      <c r="RZN13" s="61"/>
      <c r="RZO13" s="61"/>
      <c r="RZP13" s="61"/>
      <c r="RZQ13" s="61"/>
      <c r="RZR13" s="61"/>
      <c r="RZS13" s="61"/>
      <c r="RZT13" s="61"/>
      <c r="RZU13" s="61"/>
      <c r="RZV13" s="61"/>
      <c r="RZW13" s="61"/>
      <c r="RZX13" s="61"/>
      <c r="RZY13" s="61"/>
      <c r="RZZ13" s="61"/>
      <c r="SAA13" s="61"/>
      <c r="SAB13" s="61"/>
      <c r="SAC13" s="61"/>
      <c r="SAD13" s="61"/>
      <c r="SAE13" s="61"/>
      <c r="SAF13" s="61"/>
      <c r="SAG13" s="61"/>
      <c r="SAH13" s="61"/>
      <c r="SAI13" s="61"/>
      <c r="SAJ13" s="61"/>
      <c r="SAK13" s="61"/>
      <c r="SAL13" s="61"/>
      <c r="SAM13" s="61"/>
      <c r="SAN13" s="61"/>
      <c r="SAO13" s="61"/>
      <c r="SAP13" s="61"/>
      <c r="SAQ13" s="61"/>
      <c r="SAR13" s="61"/>
      <c r="SAS13" s="61"/>
      <c r="SAT13" s="61"/>
      <c r="SAU13" s="61"/>
      <c r="SAV13" s="61"/>
      <c r="SAW13" s="61"/>
      <c r="SAX13" s="61"/>
      <c r="SAY13" s="61"/>
      <c r="SAZ13" s="61"/>
      <c r="SBA13" s="61"/>
      <c r="SBB13" s="61"/>
      <c r="SBC13" s="61"/>
      <c r="SBD13" s="61"/>
      <c r="SBE13" s="61"/>
      <c r="SBF13" s="61"/>
      <c r="SBG13" s="61"/>
      <c r="SBH13" s="61"/>
      <c r="SBI13" s="61"/>
      <c r="SBJ13" s="61"/>
      <c r="SBK13" s="61"/>
      <c r="SBL13" s="61"/>
      <c r="SBM13" s="61"/>
      <c r="SBN13" s="61"/>
      <c r="SBO13" s="61"/>
      <c r="SBP13" s="61"/>
      <c r="SBQ13" s="61"/>
      <c r="SBR13" s="61"/>
      <c r="SBS13" s="61"/>
      <c r="SBT13" s="61"/>
      <c r="SBU13" s="61"/>
      <c r="SBV13" s="61"/>
      <c r="SBW13" s="61"/>
      <c r="SBX13" s="61"/>
      <c r="SBY13" s="61"/>
      <c r="SBZ13" s="61"/>
      <c r="SCA13" s="61"/>
      <c r="SCB13" s="61"/>
      <c r="SCC13" s="61"/>
      <c r="SCD13" s="61"/>
      <c r="SCE13" s="61"/>
      <c r="SCF13" s="61"/>
      <c r="SCG13" s="61"/>
      <c r="SCH13" s="61"/>
      <c r="SCI13" s="61"/>
      <c r="SCJ13" s="61"/>
      <c r="SCK13" s="61"/>
      <c r="SCL13" s="61"/>
      <c r="SCM13" s="61"/>
      <c r="SCN13" s="61"/>
      <c r="SCO13" s="61"/>
      <c r="SCP13" s="61"/>
      <c r="SCQ13" s="61"/>
      <c r="SCR13" s="61"/>
      <c r="SCS13" s="61"/>
      <c r="SCT13" s="61"/>
      <c r="SCU13" s="61"/>
      <c r="SCV13" s="61"/>
      <c r="SCW13" s="61"/>
      <c r="SCX13" s="61"/>
      <c r="SCY13" s="61"/>
      <c r="SCZ13" s="61"/>
      <c r="SDA13" s="61"/>
      <c r="SDB13" s="61"/>
      <c r="SDC13" s="61"/>
      <c r="SDD13" s="61"/>
      <c r="SDE13" s="61"/>
      <c r="SDF13" s="61"/>
      <c r="SDG13" s="61"/>
      <c r="SDH13" s="61"/>
      <c r="SDI13" s="61"/>
      <c r="SDJ13" s="61"/>
      <c r="SDK13" s="61"/>
      <c r="SDL13" s="61"/>
      <c r="SDM13" s="61"/>
      <c r="SDN13" s="61"/>
      <c r="SDO13" s="61"/>
      <c r="SDP13" s="61"/>
      <c r="SDQ13" s="61"/>
      <c r="SDR13" s="61"/>
      <c r="SDS13" s="61"/>
      <c r="SDT13" s="61"/>
      <c r="SDU13" s="61"/>
      <c r="SDV13" s="61"/>
      <c r="SDW13" s="61"/>
      <c r="SDX13" s="61"/>
      <c r="SDY13" s="61"/>
      <c r="SDZ13" s="61"/>
      <c r="SEA13" s="61"/>
      <c r="SEB13" s="61"/>
      <c r="SEC13" s="61"/>
      <c r="SED13" s="61"/>
      <c r="SEE13" s="61"/>
      <c r="SEF13" s="61"/>
      <c r="SEG13" s="61"/>
      <c r="SEH13" s="61"/>
      <c r="SEI13" s="61"/>
      <c r="SEJ13" s="61"/>
      <c r="SEK13" s="61"/>
      <c r="SEL13" s="61"/>
      <c r="SEM13" s="61"/>
      <c r="SEN13" s="61"/>
      <c r="SEO13" s="61"/>
      <c r="SEP13" s="61"/>
      <c r="SEQ13" s="61"/>
      <c r="SER13" s="61"/>
      <c r="SES13" s="61"/>
      <c r="SET13" s="61"/>
      <c r="SEU13" s="61"/>
      <c r="SEV13" s="61"/>
      <c r="SEW13" s="61"/>
      <c r="SEX13" s="61"/>
      <c r="SEY13" s="61"/>
      <c r="SEZ13" s="61"/>
      <c r="SFA13" s="61"/>
      <c r="SFB13" s="61"/>
      <c r="SFC13" s="61"/>
      <c r="SFD13" s="61"/>
      <c r="SFE13" s="61"/>
      <c r="SFF13" s="61"/>
      <c r="SFG13" s="61"/>
      <c r="SFH13" s="61"/>
      <c r="SFI13" s="61"/>
      <c r="SFJ13" s="61"/>
      <c r="SFK13" s="61"/>
      <c r="SFL13" s="61"/>
      <c r="SFM13" s="61"/>
      <c r="SFN13" s="61"/>
      <c r="SFO13" s="61"/>
      <c r="SFP13" s="61"/>
      <c r="SFQ13" s="61"/>
      <c r="SFR13" s="61"/>
      <c r="SFS13" s="61"/>
      <c r="SFT13" s="61"/>
      <c r="SFU13" s="61"/>
      <c r="SFV13" s="61"/>
      <c r="SFW13" s="61"/>
      <c r="SFX13" s="61"/>
      <c r="SFY13" s="61"/>
      <c r="SFZ13" s="61"/>
      <c r="SGA13" s="61"/>
      <c r="SGB13" s="61"/>
      <c r="SGC13" s="61"/>
      <c r="SGD13" s="61"/>
      <c r="SGE13" s="61"/>
      <c r="SGF13" s="61"/>
      <c r="SGG13" s="61"/>
      <c r="SGH13" s="61"/>
      <c r="SGI13" s="61"/>
      <c r="SGJ13" s="61"/>
      <c r="SGK13" s="61"/>
      <c r="SGL13" s="61"/>
      <c r="SGM13" s="61"/>
      <c r="SGN13" s="61"/>
      <c r="SGO13" s="61"/>
      <c r="SGP13" s="61"/>
      <c r="SGQ13" s="61"/>
      <c r="SGR13" s="61"/>
      <c r="SGS13" s="61"/>
      <c r="SGT13" s="61"/>
      <c r="SGU13" s="61"/>
      <c r="SGV13" s="61"/>
      <c r="SGW13" s="61"/>
      <c r="SGX13" s="61"/>
      <c r="SGY13" s="61"/>
      <c r="SGZ13" s="61"/>
      <c r="SHA13" s="61"/>
      <c r="SHB13" s="61"/>
      <c r="SHC13" s="61"/>
      <c r="SHD13" s="61"/>
      <c r="SHE13" s="61"/>
      <c r="SHF13" s="61"/>
      <c r="SHG13" s="61"/>
      <c r="SHH13" s="61"/>
      <c r="SHI13" s="61"/>
      <c r="SHJ13" s="61"/>
      <c r="SHK13" s="61"/>
      <c r="SHL13" s="61"/>
      <c r="SHM13" s="61"/>
      <c r="SHN13" s="61"/>
      <c r="SHO13" s="61"/>
      <c r="SHP13" s="61"/>
      <c r="SHQ13" s="61"/>
      <c r="SHR13" s="61"/>
      <c r="SHS13" s="61"/>
      <c r="SHT13" s="61"/>
      <c r="SHU13" s="61"/>
      <c r="SHV13" s="61"/>
      <c r="SHW13" s="61"/>
      <c r="SHX13" s="61"/>
      <c r="SHY13" s="61"/>
      <c r="SHZ13" s="61"/>
      <c r="SIA13" s="61"/>
      <c r="SIB13" s="61"/>
      <c r="SIC13" s="61"/>
      <c r="SID13" s="61"/>
      <c r="SIE13" s="61"/>
      <c r="SIF13" s="61"/>
      <c r="SIG13" s="61"/>
      <c r="SIH13" s="61"/>
      <c r="SII13" s="61"/>
      <c r="SIJ13" s="61"/>
      <c r="SIK13" s="61"/>
      <c r="SIL13" s="61"/>
      <c r="SIM13" s="61"/>
      <c r="SIN13" s="61"/>
      <c r="SIO13" s="61"/>
      <c r="SIP13" s="61"/>
      <c r="SIQ13" s="61"/>
      <c r="SIR13" s="61"/>
      <c r="SIS13" s="61"/>
      <c r="SIT13" s="61"/>
      <c r="SIU13" s="61"/>
      <c r="SIV13" s="61"/>
      <c r="SIW13" s="61"/>
      <c r="SIX13" s="61"/>
      <c r="SIY13" s="61"/>
      <c r="SIZ13" s="61"/>
      <c r="SJA13" s="61"/>
      <c r="SJB13" s="61"/>
      <c r="SJC13" s="61"/>
      <c r="SJD13" s="61"/>
      <c r="SJE13" s="61"/>
      <c r="SJF13" s="61"/>
      <c r="SJG13" s="61"/>
      <c r="SJH13" s="61"/>
      <c r="SJI13" s="61"/>
      <c r="SJJ13" s="61"/>
      <c r="SJK13" s="61"/>
      <c r="SJL13" s="61"/>
      <c r="SJM13" s="61"/>
      <c r="SJN13" s="61"/>
      <c r="SJO13" s="61"/>
      <c r="SJP13" s="61"/>
      <c r="SJQ13" s="61"/>
      <c r="SJR13" s="61"/>
      <c r="SJS13" s="61"/>
      <c r="SJT13" s="61"/>
      <c r="SJU13" s="61"/>
      <c r="SJV13" s="61"/>
      <c r="SJW13" s="61"/>
      <c r="SJX13" s="61"/>
      <c r="SJY13" s="61"/>
      <c r="SJZ13" s="61"/>
      <c r="SKA13" s="61"/>
      <c r="SKB13" s="61"/>
      <c r="SKC13" s="61"/>
      <c r="SKD13" s="61"/>
      <c r="SKE13" s="61"/>
      <c r="SKF13" s="61"/>
      <c r="SKG13" s="61"/>
      <c r="SKH13" s="61"/>
      <c r="SKI13" s="61"/>
      <c r="SKJ13" s="61"/>
      <c r="SKK13" s="61"/>
      <c r="SKL13" s="61"/>
      <c r="SKM13" s="61"/>
      <c r="SKN13" s="61"/>
      <c r="SKO13" s="61"/>
      <c r="SKP13" s="61"/>
      <c r="SKQ13" s="61"/>
      <c r="SKR13" s="61"/>
      <c r="SKS13" s="61"/>
      <c r="SKT13" s="61"/>
      <c r="SKU13" s="61"/>
      <c r="SKV13" s="61"/>
      <c r="SKW13" s="61"/>
      <c r="SKX13" s="61"/>
      <c r="SKY13" s="61"/>
      <c r="SKZ13" s="61"/>
      <c r="SLA13" s="61"/>
      <c r="SLB13" s="61"/>
      <c r="SLC13" s="61"/>
      <c r="SLD13" s="61"/>
      <c r="SLE13" s="61"/>
      <c r="SLF13" s="61"/>
      <c r="SLG13" s="61"/>
      <c r="SLH13" s="61"/>
      <c r="SLI13" s="61"/>
      <c r="SLJ13" s="61"/>
      <c r="SLK13" s="61"/>
      <c r="SLL13" s="61"/>
      <c r="SLM13" s="61"/>
      <c r="SLN13" s="61"/>
      <c r="SLO13" s="61"/>
      <c r="SLP13" s="61"/>
      <c r="SLQ13" s="61"/>
      <c r="SLR13" s="61"/>
      <c r="SLS13" s="61"/>
      <c r="SLT13" s="61"/>
      <c r="SLU13" s="61"/>
      <c r="SLV13" s="61"/>
      <c r="SLW13" s="61"/>
      <c r="SLX13" s="61"/>
      <c r="SLY13" s="61"/>
      <c r="SLZ13" s="61"/>
      <c r="SMA13" s="61"/>
      <c r="SMB13" s="61"/>
      <c r="SMC13" s="61"/>
      <c r="SMD13" s="61"/>
      <c r="SME13" s="61"/>
      <c r="SMF13" s="61"/>
      <c r="SMG13" s="61"/>
      <c r="SMH13" s="61"/>
      <c r="SMI13" s="61"/>
      <c r="SMJ13" s="61"/>
      <c r="SMK13" s="61"/>
      <c r="SML13" s="61"/>
      <c r="SMM13" s="61"/>
      <c r="SMN13" s="61"/>
      <c r="SMO13" s="61"/>
      <c r="SMP13" s="61"/>
      <c r="SMQ13" s="61"/>
      <c r="SMR13" s="61"/>
      <c r="SMS13" s="61"/>
      <c r="SMT13" s="61"/>
      <c r="SMU13" s="61"/>
      <c r="SMV13" s="61"/>
      <c r="SMW13" s="61"/>
      <c r="SMX13" s="61"/>
      <c r="SMY13" s="61"/>
      <c r="SMZ13" s="61"/>
      <c r="SNA13" s="61"/>
      <c r="SNB13" s="61"/>
      <c r="SNC13" s="61"/>
      <c r="SND13" s="61"/>
      <c r="SNE13" s="61"/>
      <c r="SNF13" s="61"/>
      <c r="SNG13" s="61"/>
      <c r="SNH13" s="61"/>
      <c r="SNI13" s="61"/>
      <c r="SNJ13" s="61"/>
      <c r="SNK13" s="61"/>
      <c r="SNL13" s="61"/>
      <c r="SNM13" s="61"/>
      <c r="SNN13" s="61"/>
      <c r="SNO13" s="61"/>
      <c r="SNP13" s="61"/>
      <c r="SNQ13" s="61"/>
      <c r="SNR13" s="61"/>
      <c r="SNS13" s="61"/>
      <c r="SNT13" s="61"/>
      <c r="SNU13" s="61"/>
      <c r="SNV13" s="61"/>
      <c r="SNW13" s="61"/>
      <c r="SNX13" s="61"/>
      <c r="SNY13" s="61"/>
      <c r="SNZ13" s="61"/>
      <c r="SOA13" s="61"/>
      <c r="SOB13" s="61"/>
      <c r="SOC13" s="61"/>
      <c r="SOD13" s="61"/>
      <c r="SOE13" s="61"/>
      <c r="SOF13" s="61"/>
      <c r="SOG13" s="61"/>
      <c r="SOH13" s="61"/>
      <c r="SOI13" s="61"/>
      <c r="SOJ13" s="61"/>
      <c r="SOK13" s="61"/>
      <c r="SOL13" s="61"/>
      <c r="SOM13" s="61"/>
      <c r="SON13" s="61"/>
      <c r="SOO13" s="61"/>
      <c r="SOP13" s="61"/>
      <c r="SOQ13" s="61"/>
      <c r="SOR13" s="61"/>
      <c r="SOS13" s="61"/>
      <c r="SOT13" s="61"/>
      <c r="SOU13" s="61"/>
      <c r="SOV13" s="61"/>
      <c r="SOW13" s="61"/>
      <c r="SOX13" s="61"/>
      <c r="SOY13" s="61"/>
      <c r="SOZ13" s="61"/>
      <c r="SPA13" s="61"/>
      <c r="SPB13" s="61"/>
      <c r="SPC13" s="61"/>
      <c r="SPD13" s="61"/>
      <c r="SPE13" s="61"/>
      <c r="SPF13" s="61"/>
      <c r="SPG13" s="61"/>
      <c r="SPH13" s="61"/>
      <c r="SPI13" s="61"/>
      <c r="SPJ13" s="61"/>
      <c r="SPK13" s="61"/>
      <c r="SPL13" s="61"/>
      <c r="SPM13" s="61"/>
      <c r="SPN13" s="61"/>
      <c r="SPO13" s="61"/>
      <c r="SPP13" s="61"/>
      <c r="SPQ13" s="61"/>
      <c r="SPR13" s="61"/>
      <c r="SPS13" s="61"/>
      <c r="SPT13" s="61"/>
      <c r="SPU13" s="61"/>
      <c r="SPV13" s="61"/>
      <c r="SPW13" s="61"/>
      <c r="SPX13" s="61"/>
      <c r="SPY13" s="61"/>
      <c r="SPZ13" s="61"/>
      <c r="SQA13" s="61"/>
      <c r="SQB13" s="61"/>
      <c r="SQC13" s="61"/>
      <c r="SQD13" s="61"/>
      <c r="SQE13" s="61"/>
      <c r="SQF13" s="61"/>
      <c r="SQG13" s="61"/>
      <c r="SQH13" s="61"/>
      <c r="SQI13" s="61"/>
      <c r="SQJ13" s="61"/>
      <c r="SQK13" s="61"/>
      <c r="SQL13" s="61"/>
      <c r="SQM13" s="61"/>
      <c r="SQN13" s="61"/>
      <c r="SQO13" s="61"/>
      <c r="SQP13" s="61"/>
      <c r="SQQ13" s="61"/>
      <c r="SQR13" s="61"/>
      <c r="SQS13" s="61"/>
      <c r="SQT13" s="61"/>
      <c r="SQU13" s="61"/>
      <c r="SQV13" s="61"/>
      <c r="SQW13" s="61"/>
      <c r="SQX13" s="61"/>
      <c r="SQY13" s="61"/>
      <c r="SQZ13" s="61"/>
      <c r="SRA13" s="61"/>
      <c r="SRB13" s="61"/>
      <c r="SRC13" s="61"/>
      <c r="SRD13" s="61"/>
      <c r="SRE13" s="61"/>
      <c r="SRF13" s="61"/>
      <c r="SRG13" s="61"/>
      <c r="SRH13" s="61"/>
      <c r="SRI13" s="61"/>
      <c r="SRJ13" s="61"/>
      <c r="SRK13" s="61"/>
      <c r="SRL13" s="61"/>
      <c r="SRM13" s="61"/>
      <c r="SRN13" s="61"/>
      <c r="SRO13" s="61"/>
      <c r="SRP13" s="61"/>
      <c r="SRQ13" s="61"/>
      <c r="SRR13" s="61"/>
      <c r="SRS13" s="61"/>
      <c r="SRT13" s="61"/>
      <c r="SRU13" s="61"/>
      <c r="SRV13" s="61"/>
      <c r="SRW13" s="61"/>
      <c r="SRX13" s="61"/>
      <c r="SRY13" s="61"/>
      <c r="SRZ13" s="61"/>
      <c r="SSA13" s="61"/>
      <c r="SSB13" s="61"/>
      <c r="SSC13" s="61"/>
      <c r="SSD13" s="61"/>
      <c r="SSE13" s="61"/>
      <c r="SSF13" s="61"/>
      <c r="SSG13" s="61"/>
      <c r="SSH13" s="61"/>
      <c r="SSI13" s="61"/>
      <c r="SSJ13" s="61"/>
      <c r="SSK13" s="61"/>
      <c r="SSL13" s="61"/>
      <c r="SSM13" s="61"/>
      <c r="SSN13" s="61"/>
      <c r="SSO13" s="61"/>
      <c r="SSP13" s="61"/>
      <c r="SSQ13" s="61"/>
      <c r="SSR13" s="61"/>
      <c r="SSS13" s="61"/>
      <c r="SST13" s="61"/>
      <c r="SSU13" s="61"/>
      <c r="SSV13" s="61"/>
      <c r="SSW13" s="61"/>
      <c r="SSX13" s="61"/>
      <c r="SSY13" s="61"/>
      <c r="SSZ13" s="61"/>
      <c r="STA13" s="61"/>
      <c r="STB13" s="61"/>
      <c r="STC13" s="61"/>
      <c r="STD13" s="61"/>
      <c r="STE13" s="61"/>
      <c r="STF13" s="61"/>
      <c r="STG13" s="61"/>
      <c r="STH13" s="61"/>
      <c r="STI13" s="61"/>
      <c r="STJ13" s="61"/>
      <c r="STK13" s="61"/>
      <c r="STL13" s="61"/>
      <c r="STM13" s="61"/>
      <c r="STN13" s="61"/>
      <c r="STO13" s="61"/>
      <c r="STP13" s="61"/>
      <c r="STQ13" s="61"/>
      <c r="STR13" s="61"/>
      <c r="STS13" s="61"/>
      <c r="STT13" s="61"/>
      <c r="STU13" s="61"/>
      <c r="STV13" s="61"/>
      <c r="STW13" s="61"/>
      <c r="STX13" s="61"/>
      <c r="STY13" s="61"/>
      <c r="STZ13" s="61"/>
      <c r="SUA13" s="61"/>
      <c r="SUB13" s="61"/>
      <c r="SUC13" s="61"/>
      <c r="SUD13" s="61"/>
      <c r="SUE13" s="61"/>
      <c r="SUF13" s="61"/>
      <c r="SUG13" s="61"/>
      <c r="SUH13" s="61"/>
      <c r="SUI13" s="61"/>
      <c r="SUJ13" s="61"/>
      <c r="SUK13" s="61"/>
      <c r="SUL13" s="61"/>
      <c r="SUM13" s="61"/>
      <c r="SUN13" s="61"/>
      <c r="SUO13" s="61"/>
      <c r="SUP13" s="61"/>
      <c r="SUQ13" s="61"/>
      <c r="SUR13" s="61"/>
      <c r="SUS13" s="61"/>
      <c r="SUT13" s="61"/>
      <c r="SUU13" s="61"/>
      <c r="SUV13" s="61"/>
      <c r="SUW13" s="61"/>
      <c r="SUX13" s="61"/>
      <c r="SUY13" s="61"/>
      <c r="SUZ13" s="61"/>
      <c r="SVA13" s="61"/>
      <c r="SVB13" s="61"/>
      <c r="SVC13" s="61"/>
      <c r="SVD13" s="61"/>
      <c r="SVE13" s="61"/>
      <c r="SVF13" s="61"/>
      <c r="SVG13" s="61"/>
      <c r="SVH13" s="61"/>
      <c r="SVI13" s="61"/>
      <c r="SVJ13" s="61"/>
      <c r="SVK13" s="61"/>
      <c r="SVL13" s="61"/>
      <c r="SVM13" s="61"/>
      <c r="SVN13" s="61"/>
      <c r="SVO13" s="61"/>
      <c r="SVP13" s="61"/>
      <c r="SVQ13" s="61"/>
      <c r="SVR13" s="61"/>
      <c r="SVS13" s="61"/>
      <c r="SVT13" s="61"/>
      <c r="SVU13" s="61"/>
      <c r="SVV13" s="61"/>
      <c r="SVW13" s="61"/>
      <c r="SVX13" s="61"/>
      <c r="SVY13" s="61"/>
      <c r="SVZ13" s="61"/>
      <c r="SWA13" s="61"/>
      <c r="SWB13" s="61"/>
      <c r="SWC13" s="61"/>
      <c r="SWD13" s="61"/>
      <c r="SWE13" s="61"/>
      <c r="SWF13" s="61"/>
      <c r="SWG13" s="61"/>
      <c r="SWH13" s="61"/>
      <c r="SWI13" s="61"/>
      <c r="SWJ13" s="61"/>
      <c r="SWK13" s="61"/>
      <c r="SWL13" s="61"/>
      <c r="SWM13" s="61"/>
      <c r="SWN13" s="61"/>
      <c r="SWO13" s="61"/>
      <c r="SWP13" s="61"/>
      <c r="SWQ13" s="61"/>
      <c r="SWR13" s="61"/>
      <c r="SWS13" s="61"/>
      <c r="SWT13" s="61"/>
      <c r="SWU13" s="61"/>
      <c r="SWV13" s="61"/>
      <c r="SWW13" s="61"/>
      <c r="SWX13" s="61"/>
      <c r="SWY13" s="61"/>
      <c r="SWZ13" s="61"/>
      <c r="SXA13" s="61"/>
      <c r="SXB13" s="61"/>
      <c r="SXC13" s="61"/>
      <c r="SXD13" s="61"/>
      <c r="SXE13" s="61"/>
      <c r="SXF13" s="61"/>
      <c r="SXG13" s="61"/>
      <c r="SXH13" s="61"/>
      <c r="SXI13" s="61"/>
      <c r="SXJ13" s="61"/>
      <c r="SXK13" s="61"/>
      <c r="SXL13" s="61"/>
      <c r="SXM13" s="61"/>
      <c r="SXN13" s="61"/>
      <c r="SXO13" s="61"/>
      <c r="SXP13" s="61"/>
      <c r="SXQ13" s="61"/>
      <c r="SXR13" s="61"/>
      <c r="SXS13" s="61"/>
      <c r="SXT13" s="61"/>
      <c r="SXU13" s="61"/>
      <c r="SXV13" s="61"/>
      <c r="SXW13" s="61"/>
      <c r="SXX13" s="61"/>
      <c r="SXY13" s="61"/>
      <c r="SXZ13" s="61"/>
      <c r="SYA13" s="61"/>
      <c r="SYB13" s="61"/>
      <c r="SYC13" s="61"/>
      <c r="SYD13" s="61"/>
      <c r="SYE13" s="61"/>
      <c r="SYF13" s="61"/>
      <c r="SYG13" s="61"/>
      <c r="SYH13" s="61"/>
      <c r="SYI13" s="61"/>
      <c r="SYJ13" s="61"/>
      <c r="SYK13" s="61"/>
      <c r="SYL13" s="61"/>
      <c r="SYM13" s="61"/>
      <c r="SYN13" s="61"/>
      <c r="SYO13" s="61"/>
      <c r="SYP13" s="61"/>
      <c r="SYQ13" s="61"/>
      <c r="SYR13" s="61"/>
      <c r="SYS13" s="61"/>
      <c r="SYT13" s="61"/>
      <c r="SYU13" s="61"/>
      <c r="SYV13" s="61"/>
      <c r="SYW13" s="61"/>
      <c r="SYX13" s="61"/>
      <c r="SYY13" s="61"/>
      <c r="SYZ13" s="61"/>
      <c r="SZA13" s="61"/>
      <c r="SZB13" s="61"/>
      <c r="SZC13" s="61"/>
      <c r="SZD13" s="61"/>
      <c r="SZE13" s="61"/>
      <c r="SZF13" s="61"/>
      <c r="SZG13" s="61"/>
      <c r="SZH13" s="61"/>
      <c r="SZI13" s="61"/>
      <c r="SZJ13" s="61"/>
      <c r="SZK13" s="61"/>
      <c r="SZL13" s="61"/>
      <c r="SZM13" s="61"/>
      <c r="SZN13" s="61"/>
      <c r="SZO13" s="61"/>
      <c r="SZP13" s="61"/>
      <c r="SZQ13" s="61"/>
      <c r="SZR13" s="61"/>
      <c r="SZS13" s="61"/>
      <c r="SZT13" s="61"/>
      <c r="SZU13" s="61"/>
      <c r="SZV13" s="61"/>
      <c r="SZW13" s="61"/>
      <c r="SZX13" s="61"/>
      <c r="SZY13" s="61"/>
      <c r="SZZ13" s="61"/>
      <c r="TAA13" s="61"/>
      <c r="TAB13" s="61"/>
      <c r="TAC13" s="61"/>
      <c r="TAD13" s="61"/>
      <c r="TAE13" s="61"/>
      <c r="TAF13" s="61"/>
      <c r="TAG13" s="61"/>
      <c r="TAH13" s="61"/>
      <c r="TAI13" s="61"/>
      <c r="TAJ13" s="61"/>
      <c r="TAK13" s="61"/>
      <c r="TAL13" s="61"/>
      <c r="TAM13" s="61"/>
      <c r="TAN13" s="61"/>
      <c r="TAO13" s="61"/>
      <c r="TAP13" s="61"/>
      <c r="TAQ13" s="61"/>
      <c r="TAR13" s="61"/>
      <c r="TAS13" s="61"/>
      <c r="TAT13" s="61"/>
      <c r="TAU13" s="61"/>
      <c r="TAV13" s="61"/>
      <c r="TAW13" s="61"/>
      <c r="TAX13" s="61"/>
      <c r="TAY13" s="61"/>
      <c r="TAZ13" s="61"/>
      <c r="TBA13" s="61"/>
      <c r="TBB13" s="61"/>
      <c r="TBC13" s="61"/>
      <c r="TBD13" s="61"/>
      <c r="TBE13" s="61"/>
      <c r="TBF13" s="61"/>
      <c r="TBG13" s="61"/>
      <c r="TBH13" s="61"/>
      <c r="TBI13" s="61"/>
      <c r="TBJ13" s="61"/>
      <c r="TBK13" s="61"/>
      <c r="TBL13" s="61"/>
      <c r="TBM13" s="61"/>
      <c r="TBN13" s="61"/>
      <c r="TBO13" s="61"/>
      <c r="TBP13" s="61"/>
      <c r="TBQ13" s="61"/>
      <c r="TBR13" s="61"/>
      <c r="TBS13" s="61"/>
      <c r="TBT13" s="61"/>
      <c r="TBU13" s="61"/>
      <c r="TBV13" s="61"/>
      <c r="TBW13" s="61"/>
      <c r="TBX13" s="61"/>
      <c r="TBY13" s="61"/>
      <c r="TBZ13" s="61"/>
      <c r="TCA13" s="61"/>
      <c r="TCB13" s="61"/>
      <c r="TCC13" s="61"/>
      <c r="TCD13" s="61"/>
      <c r="TCE13" s="61"/>
      <c r="TCF13" s="61"/>
      <c r="TCG13" s="61"/>
      <c r="TCH13" s="61"/>
      <c r="TCI13" s="61"/>
      <c r="TCJ13" s="61"/>
      <c r="TCK13" s="61"/>
      <c r="TCL13" s="61"/>
      <c r="TCM13" s="61"/>
      <c r="TCN13" s="61"/>
      <c r="TCO13" s="61"/>
      <c r="TCP13" s="61"/>
      <c r="TCQ13" s="61"/>
      <c r="TCR13" s="61"/>
      <c r="TCS13" s="61"/>
      <c r="TCT13" s="61"/>
      <c r="TCU13" s="61"/>
      <c r="TCV13" s="61"/>
      <c r="TCW13" s="61"/>
      <c r="TCX13" s="61"/>
      <c r="TCY13" s="61"/>
      <c r="TCZ13" s="61"/>
      <c r="TDA13" s="61"/>
      <c r="TDB13" s="61"/>
      <c r="TDC13" s="61"/>
      <c r="TDD13" s="61"/>
      <c r="TDE13" s="61"/>
      <c r="TDF13" s="61"/>
      <c r="TDG13" s="61"/>
      <c r="TDH13" s="61"/>
      <c r="TDI13" s="61"/>
      <c r="TDJ13" s="61"/>
      <c r="TDK13" s="61"/>
      <c r="TDL13" s="61"/>
      <c r="TDM13" s="61"/>
      <c r="TDN13" s="61"/>
      <c r="TDO13" s="61"/>
      <c r="TDP13" s="61"/>
      <c r="TDQ13" s="61"/>
      <c r="TDR13" s="61"/>
      <c r="TDS13" s="61"/>
      <c r="TDT13" s="61"/>
      <c r="TDU13" s="61"/>
      <c r="TDV13" s="61"/>
      <c r="TDW13" s="61"/>
      <c r="TDX13" s="61"/>
      <c r="TDY13" s="61"/>
      <c r="TDZ13" s="61"/>
      <c r="TEA13" s="61"/>
      <c r="TEB13" s="61"/>
      <c r="TEC13" s="61"/>
      <c r="TED13" s="61"/>
      <c r="TEE13" s="61"/>
      <c r="TEF13" s="61"/>
      <c r="TEG13" s="61"/>
      <c r="TEH13" s="61"/>
      <c r="TEI13" s="61"/>
      <c r="TEJ13" s="61"/>
      <c r="TEK13" s="61"/>
      <c r="TEL13" s="61"/>
      <c r="TEM13" s="61"/>
      <c r="TEN13" s="61"/>
      <c r="TEO13" s="61"/>
      <c r="TEP13" s="61"/>
      <c r="TEQ13" s="61"/>
      <c r="TER13" s="61"/>
      <c r="TES13" s="61"/>
      <c r="TET13" s="61"/>
      <c r="TEU13" s="61"/>
      <c r="TEV13" s="61"/>
      <c r="TEW13" s="61"/>
      <c r="TEX13" s="61"/>
      <c r="TEY13" s="61"/>
      <c r="TEZ13" s="61"/>
      <c r="TFA13" s="61"/>
      <c r="TFB13" s="61"/>
      <c r="TFC13" s="61"/>
      <c r="TFD13" s="61"/>
      <c r="TFE13" s="61"/>
      <c r="TFF13" s="61"/>
      <c r="TFG13" s="61"/>
      <c r="TFH13" s="61"/>
      <c r="TFI13" s="61"/>
      <c r="TFJ13" s="61"/>
      <c r="TFK13" s="61"/>
      <c r="TFL13" s="61"/>
      <c r="TFM13" s="61"/>
      <c r="TFN13" s="61"/>
      <c r="TFO13" s="61"/>
      <c r="TFP13" s="61"/>
      <c r="TFQ13" s="61"/>
      <c r="TFR13" s="61"/>
      <c r="TFS13" s="61"/>
      <c r="TFT13" s="61"/>
      <c r="TFU13" s="61"/>
      <c r="TFV13" s="61"/>
      <c r="TFW13" s="61"/>
      <c r="TFX13" s="61"/>
      <c r="TFY13" s="61"/>
      <c r="TFZ13" s="61"/>
      <c r="TGA13" s="61"/>
      <c r="TGB13" s="61"/>
      <c r="TGC13" s="61"/>
      <c r="TGD13" s="61"/>
      <c r="TGE13" s="61"/>
      <c r="TGF13" s="61"/>
      <c r="TGG13" s="61"/>
      <c r="TGH13" s="61"/>
      <c r="TGI13" s="61"/>
      <c r="TGJ13" s="61"/>
      <c r="TGK13" s="61"/>
      <c r="TGL13" s="61"/>
      <c r="TGM13" s="61"/>
      <c r="TGN13" s="61"/>
      <c r="TGO13" s="61"/>
      <c r="TGP13" s="61"/>
      <c r="TGQ13" s="61"/>
      <c r="TGR13" s="61"/>
      <c r="TGS13" s="61"/>
      <c r="TGT13" s="61"/>
      <c r="TGU13" s="61"/>
      <c r="TGV13" s="61"/>
      <c r="TGW13" s="61"/>
      <c r="TGX13" s="61"/>
      <c r="TGY13" s="61"/>
      <c r="TGZ13" s="61"/>
      <c r="THA13" s="61"/>
      <c r="THB13" s="61"/>
      <c r="THC13" s="61"/>
      <c r="THD13" s="61"/>
      <c r="THE13" s="61"/>
      <c r="THF13" s="61"/>
      <c r="THG13" s="61"/>
      <c r="THH13" s="61"/>
      <c r="THI13" s="61"/>
      <c r="THJ13" s="61"/>
      <c r="THK13" s="61"/>
      <c r="THL13" s="61"/>
      <c r="THM13" s="61"/>
      <c r="THN13" s="61"/>
      <c r="THO13" s="61"/>
      <c r="THP13" s="61"/>
      <c r="THQ13" s="61"/>
      <c r="THR13" s="61"/>
      <c r="THS13" s="61"/>
      <c r="THT13" s="61"/>
      <c r="THU13" s="61"/>
      <c r="THV13" s="61"/>
      <c r="THW13" s="61"/>
      <c r="THX13" s="61"/>
      <c r="THY13" s="61"/>
      <c r="THZ13" s="61"/>
      <c r="TIA13" s="61"/>
      <c r="TIB13" s="61"/>
      <c r="TIC13" s="61"/>
      <c r="TID13" s="61"/>
      <c r="TIE13" s="61"/>
      <c r="TIF13" s="61"/>
      <c r="TIG13" s="61"/>
      <c r="TIH13" s="61"/>
      <c r="TII13" s="61"/>
      <c r="TIJ13" s="61"/>
      <c r="TIK13" s="61"/>
      <c r="TIL13" s="61"/>
      <c r="TIM13" s="61"/>
      <c r="TIN13" s="61"/>
      <c r="TIO13" s="61"/>
      <c r="TIP13" s="61"/>
      <c r="TIQ13" s="61"/>
      <c r="TIR13" s="61"/>
      <c r="TIS13" s="61"/>
      <c r="TIT13" s="61"/>
      <c r="TIU13" s="61"/>
      <c r="TIV13" s="61"/>
      <c r="TIW13" s="61"/>
      <c r="TIX13" s="61"/>
      <c r="TIY13" s="61"/>
      <c r="TIZ13" s="61"/>
      <c r="TJA13" s="61"/>
      <c r="TJB13" s="61"/>
      <c r="TJC13" s="61"/>
      <c r="TJD13" s="61"/>
      <c r="TJE13" s="61"/>
      <c r="TJF13" s="61"/>
      <c r="TJG13" s="61"/>
      <c r="TJH13" s="61"/>
      <c r="TJI13" s="61"/>
      <c r="TJJ13" s="61"/>
      <c r="TJK13" s="61"/>
      <c r="TJL13" s="61"/>
      <c r="TJM13" s="61"/>
      <c r="TJN13" s="61"/>
      <c r="TJO13" s="61"/>
      <c r="TJP13" s="61"/>
      <c r="TJQ13" s="61"/>
      <c r="TJR13" s="61"/>
      <c r="TJS13" s="61"/>
      <c r="TJT13" s="61"/>
      <c r="TJU13" s="61"/>
      <c r="TJV13" s="61"/>
      <c r="TJW13" s="61"/>
      <c r="TJX13" s="61"/>
      <c r="TJY13" s="61"/>
      <c r="TJZ13" s="61"/>
      <c r="TKA13" s="61"/>
      <c r="TKB13" s="61"/>
      <c r="TKC13" s="61"/>
      <c r="TKD13" s="61"/>
      <c r="TKE13" s="61"/>
      <c r="TKF13" s="61"/>
      <c r="TKG13" s="61"/>
      <c r="TKH13" s="61"/>
      <c r="TKI13" s="61"/>
      <c r="TKJ13" s="61"/>
      <c r="TKK13" s="61"/>
      <c r="TKL13" s="61"/>
      <c r="TKM13" s="61"/>
      <c r="TKN13" s="61"/>
      <c r="TKO13" s="61"/>
      <c r="TKP13" s="61"/>
      <c r="TKQ13" s="61"/>
      <c r="TKR13" s="61"/>
      <c r="TKS13" s="61"/>
      <c r="TKT13" s="61"/>
      <c r="TKU13" s="61"/>
      <c r="TKV13" s="61"/>
      <c r="TKW13" s="61"/>
      <c r="TKX13" s="61"/>
      <c r="TKY13" s="61"/>
      <c r="TKZ13" s="61"/>
      <c r="TLA13" s="61"/>
      <c r="TLB13" s="61"/>
      <c r="TLC13" s="61"/>
      <c r="TLD13" s="61"/>
      <c r="TLE13" s="61"/>
      <c r="TLF13" s="61"/>
      <c r="TLG13" s="61"/>
      <c r="TLH13" s="61"/>
      <c r="TLI13" s="61"/>
      <c r="TLJ13" s="61"/>
      <c r="TLK13" s="61"/>
      <c r="TLL13" s="61"/>
      <c r="TLM13" s="61"/>
      <c r="TLN13" s="61"/>
      <c r="TLO13" s="61"/>
      <c r="TLP13" s="61"/>
      <c r="TLQ13" s="61"/>
      <c r="TLR13" s="61"/>
      <c r="TLS13" s="61"/>
      <c r="TLT13" s="61"/>
      <c r="TLU13" s="61"/>
      <c r="TLV13" s="61"/>
      <c r="TLW13" s="61"/>
      <c r="TLX13" s="61"/>
      <c r="TLY13" s="61"/>
      <c r="TLZ13" s="61"/>
      <c r="TMA13" s="61"/>
      <c r="TMB13" s="61"/>
      <c r="TMC13" s="61"/>
      <c r="TMD13" s="61"/>
      <c r="TME13" s="61"/>
      <c r="TMF13" s="61"/>
      <c r="TMG13" s="61"/>
      <c r="TMH13" s="61"/>
      <c r="TMI13" s="61"/>
      <c r="TMJ13" s="61"/>
      <c r="TMK13" s="61"/>
      <c r="TML13" s="61"/>
      <c r="TMM13" s="61"/>
      <c r="TMN13" s="61"/>
      <c r="TMO13" s="61"/>
      <c r="TMP13" s="61"/>
      <c r="TMQ13" s="61"/>
      <c r="TMR13" s="61"/>
      <c r="TMS13" s="61"/>
      <c r="TMT13" s="61"/>
      <c r="TMU13" s="61"/>
      <c r="TMV13" s="61"/>
      <c r="TMW13" s="61"/>
      <c r="TMX13" s="61"/>
      <c r="TMY13" s="61"/>
      <c r="TMZ13" s="61"/>
      <c r="TNA13" s="61"/>
      <c r="TNB13" s="61"/>
      <c r="TNC13" s="61"/>
      <c r="TND13" s="61"/>
      <c r="TNE13" s="61"/>
      <c r="TNF13" s="61"/>
      <c r="TNG13" s="61"/>
      <c r="TNH13" s="61"/>
      <c r="TNI13" s="61"/>
      <c r="TNJ13" s="61"/>
      <c r="TNK13" s="61"/>
      <c r="TNL13" s="61"/>
      <c r="TNM13" s="61"/>
      <c r="TNN13" s="61"/>
      <c r="TNO13" s="61"/>
      <c r="TNP13" s="61"/>
      <c r="TNQ13" s="61"/>
      <c r="TNR13" s="61"/>
      <c r="TNS13" s="61"/>
      <c r="TNT13" s="61"/>
      <c r="TNU13" s="61"/>
      <c r="TNV13" s="61"/>
      <c r="TNW13" s="61"/>
      <c r="TNX13" s="61"/>
      <c r="TNY13" s="61"/>
      <c r="TNZ13" s="61"/>
      <c r="TOA13" s="61"/>
      <c r="TOB13" s="61"/>
      <c r="TOC13" s="61"/>
      <c r="TOD13" s="61"/>
      <c r="TOE13" s="61"/>
      <c r="TOF13" s="61"/>
      <c r="TOG13" s="61"/>
      <c r="TOH13" s="61"/>
      <c r="TOI13" s="61"/>
      <c r="TOJ13" s="61"/>
      <c r="TOK13" s="61"/>
      <c r="TOL13" s="61"/>
      <c r="TOM13" s="61"/>
      <c r="TON13" s="61"/>
      <c r="TOO13" s="61"/>
      <c r="TOP13" s="61"/>
      <c r="TOQ13" s="61"/>
      <c r="TOR13" s="61"/>
      <c r="TOS13" s="61"/>
      <c r="TOT13" s="61"/>
      <c r="TOU13" s="61"/>
      <c r="TOV13" s="61"/>
      <c r="TOW13" s="61"/>
      <c r="TOX13" s="61"/>
      <c r="TOY13" s="61"/>
      <c r="TOZ13" s="61"/>
      <c r="TPA13" s="61"/>
      <c r="TPB13" s="61"/>
      <c r="TPC13" s="61"/>
      <c r="TPD13" s="61"/>
      <c r="TPE13" s="61"/>
      <c r="TPF13" s="61"/>
      <c r="TPG13" s="61"/>
      <c r="TPH13" s="61"/>
      <c r="TPI13" s="61"/>
      <c r="TPJ13" s="61"/>
      <c r="TPK13" s="61"/>
      <c r="TPL13" s="61"/>
      <c r="TPM13" s="61"/>
      <c r="TPN13" s="61"/>
      <c r="TPO13" s="61"/>
      <c r="TPP13" s="61"/>
      <c r="TPQ13" s="61"/>
      <c r="TPR13" s="61"/>
      <c r="TPS13" s="61"/>
      <c r="TPT13" s="61"/>
      <c r="TPU13" s="61"/>
      <c r="TPV13" s="61"/>
      <c r="TPW13" s="61"/>
      <c r="TPX13" s="61"/>
      <c r="TPY13" s="61"/>
      <c r="TPZ13" s="61"/>
      <c r="TQA13" s="61"/>
      <c r="TQB13" s="61"/>
      <c r="TQC13" s="61"/>
      <c r="TQD13" s="61"/>
      <c r="TQE13" s="61"/>
      <c r="TQF13" s="61"/>
      <c r="TQG13" s="61"/>
      <c r="TQH13" s="61"/>
      <c r="TQI13" s="61"/>
      <c r="TQJ13" s="61"/>
      <c r="TQK13" s="61"/>
      <c r="TQL13" s="61"/>
      <c r="TQM13" s="61"/>
      <c r="TQN13" s="61"/>
      <c r="TQO13" s="61"/>
      <c r="TQP13" s="61"/>
      <c r="TQQ13" s="61"/>
      <c r="TQR13" s="61"/>
      <c r="TQS13" s="61"/>
      <c r="TQT13" s="61"/>
      <c r="TQU13" s="61"/>
      <c r="TQV13" s="61"/>
      <c r="TQW13" s="61"/>
      <c r="TQX13" s="61"/>
      <c r="TQY13" s="61"/>
      <c r="TQZ13" s="61"/>
      <c r="TRA13" s="61"/>
      <c r="TRB13" s="61"/>
      <c r="TRC13" s="61"/>
      <c r="TRD13" s="61"/>
      <c r="TRE13" s="61"/>
      <c r="TRF13" s="61"/>
      <c r="TRG13" s="61"/>
      <c r="TRH13" s="61"/>
      <c r="TRI13" s="61"/>
      <c r="TRJ13" s="61"/>
      <c r="TRK13" s="61"/>
      <c r="TRL13" s="61"/>
      <c r="TRM13" s="61"/>
      <c r="TRN13" s="61"/>
      <c r="TRO13" s="61"/>
      <c r="TRP13" s="61"/>
      <c r="TRQ13" s="61"/>
      <c r="TRR13" s="61"/>
      <c r="TRS13" s="61"/>
      <c r="TRT13" s="61"/>
      <c r="TRU13" s="61"/>
      <c r="TRV13" s="61"/>
      <c r="TRW13" s="61"/>
      <c r="TRX13" s="61"/>
      <c r="TRY13" s="61"/>
      <c r="TRZ13" s="61"/>
      <c r="TSA13" s="61"/>
      <c r="TSB13" s="61"/>
      <c r="TSC13" s="61"/>
      <c r="TSD13" s="61"/>
      <c r="TSE13" s="61"/>
      <c r="TSF13" s="61"/>
      <c r="TSG13" s="61"/>
      <c r="TSH13" s="61"/>
      <c r="TSI13" s="61"/>
      <c r="TSJ13" s="61"/>
      <c r="TSK13" s="61"/>
      <c r="TSL13" s="61"/>
      <c r="TSM13" s="61"/>
      <c r="TSN13" s="61"/>
      <c r="TSO13" s="61"/>
      <c r="TSP13" s="61"/>
      <c r="TSQ13" s="61"/>
      <c r="TSR13" s="61"/>
      <c r="TSS13" s="61"/>
      <c r="TST13" s="61"/>
      <c r="TSU13" s="61"/>
      <c r="TSV13" s="61"/>
      <c r="TSW13" s="61"/>
      <c r="TSX13" s="61"/>
      <c r="TSY13" s="61"/>
      <c r="TSZ13" s="61"/>
      <c r="TTA13" s="61"/>
      <c r="TTB13" s="61"/>
      <c r="TTC13" s="61"/>
      <c r="TTD13" s="61"/>
      <c r="TTE13" s="61"/>
      <c r="TTF13" s="61"/>
      <c r="TTG13" s="61"/>
      <c r="TTH13" s="61"/>
      <c r="TTI13" s="61"/>
      <c r="TTJ13" s="61"/>
      <c r="TTK13" s="61"/>
      <c r="TTL13" s="61"/>
      <c r="TTM13" s="61"/>
      <c r="TTN13" s="61"/>
      <c r="TTO13" s="61"/>
      <c r="TTP13" s="61"/>
      <c r="TTQ13" s="61"/>
      <c r="TTR13" s="61"/>
      <c r="TTS13" s="61"/>
      <c r="TTT13" s="61"/>
      <c r="TTU13" s="61"/>
      <c r="TTV13" s="61"/>
      <c r="TTW13" s="61"/>
      <c r="TTX13" s="61"/>
      <c r="TTY13" s="61"/>
      <c r="TTZ13" s="61"/>
      <c r="TUA13" s="61"/>
      <c r="TUB13" s="61"/>
      <c r="TUC13" s="61"/>
      <c r="TUD13" s="61"/>
      <c r="TUE13" s="61"/>
      <c r="TUF13" s="61"/>
      <c r="TUG13" s="61"/>
      <c r="TUH13" s="61"/>
      <c r="TUI13" s="61"/>
      <c r="TUJ13" s="61"/>
      <c r="TUK13" s="61"/>
      <c r="TUL13" s="61"/>
      <c r="TUM13" s="61"/>
      <c r="TUN13" s="61"/>
      <c r="TUO13" s="61"/>
      <c r="TUP13" s="61"/>
      <c r="TUQ13" s="61"/>
      <c r="TUR13" s="61"/>
      <c r="TUS13" s="61"/>
      <c r="TUT13" s="61"/>
      <c r="TUU13" s="61"/>
      <c r="TUV13" s="61"/>
      <c r="TUW13" s="61"/>
      <c r="TUX13" s="61"/>
      <c r="TUY13" s="61"/>
      <c r="TUZ13" s="61"/>
      <c r="TVA13" s="61"/>
      <c r="TVB13" s="61"/>
      <c r="TVC13" s="61"/>
      <c r="TVD13" s="61"/>
      <c r="TVE13" s="61"/>
      <c r="TVF13" s="61"/>
      <c r="TVG13" s="61"/>
      <c r="TVH13" s="61"/>
      <c r="TVI13" s="61"/>
      <c r="TVJ13" s="61"/>
      <c r="TVK13" s="61"/>
      <c r="TVL13" s="61"/>
      <c r="TVM13" s="61"/>
      <c r="TVN13" s="61"/>
      <c r="TVO13" s="61"/>
      <c r="TVP13" s="61"/>
      <c r="TVQ13" s="61"/>
      <c r="TVR13" s="61"/>
      <c r="TVS13" s="61"/>
      <c r="TVT13" s="61"/>
      <c r="TVU13" s="61"/>
      <c r="TVV13" s="61"/>
      <c r="TVW13" s="61"/>
      <c r="TVX13" s="61"/>
      <c r="TVY13" s="61"/>
      <c r="TVZ13" s="61"/>
      <c r="TWA13" s="61"/>
      <c r="TWB13" s="61"/>
      <c r="TWC13" s="61"/>
      <c r="TWD13" s="61"/>
      <c r="TWE13" s="61"/>
      <c r="TWF13" s="61"/>
      <c r="TWG13" s="61"/>
      <c r="TWH13" s="61"/>
      <c r="TWI13" s="61"/>
      <c r="TWJ13" s="61"/>
      <c r="TWK13" s="61"/>
      <c r="TWL13" s="61"/>
      <c r="TWM13" s="61"/>
      <c r="TWN13" s="61"/>
      <c r="TWO13" s="61"/>
      <c r="TWP13" s="61"/>
      <c r="TWQ13" s="61"/>
      <c r="TWR13" s="61"/>
      <c r="TWS13" s="61"/>
      <c r="TWT13" s="61"/>
      <c r="TWU13" s="61"/>
      <c r="TWV13" s="61"/>
      <c r="TWW13" s="61"/>
      <c r="TWX13" s="61"/>
      <c r="TWY13" s="61"/>
      <c r="TWZ13" s="61"/>
      <c r="TXA13" s="61"/>
      <c r="TXB13" s="61"/>
      <c r="TXC13" s="61"/>
      <c r="TXD13" s="61"/>
      <c r="TXE13" s="61"/>
      <c r="TXF13" s="61"/>
      <c r="TXG13" s="61"/>
      <c r="TXH13" s="61"/>
      <c r="TXI13" s="61"/>
      <c r="TXJ13" s="61"/>
      <c r="TXK13" s="61"/>
      <c r="TXL13" s="61"/>
      <c r="TXM13" s="61"/>
      <c r="TXN13" s="61"/>
      <c r="TXO13" s="61"/>
      <c r="TXP13" s="61"/>
      <c r="TXQ13" s="61"/>
      <c r="TXR13" s="61"/>
      <c r="TXS13" s="61"/>
      <c r="TXT13" s="61"/>
      <c r="TXU13" s="61"/>
      <c r="TXV13" s="61"/>
      <c r="TXW13" s="61"/>
      <c r="TXX13" s="61"/>
      <c r="TXY13" s="61"/>
      <c r="TXZ13" s="61"/>
      <c r="TYA13" s="61"/>
      <c r="TYB13" s="61"/>
      <c r="TYC13" s="61"/>
      <c r="TYD13" s="61"/>
      <c r="TYE13" s="61"/>
      <c r="TYF13" s="61"/>
      <c r="TYG13" s="61"/>
      <c r="TYH13" s="61"/>
      <c r="TYI13" s="61"/>
      <c r="TYJ13" s="61"/>
      <c r="TYK13" s="61"/>
      <c r="TYL13" s="61"/>
      <c r="TYM13" s="61"/>
      <c r="TYN13" s="61"/>
      <c r="TYO13" s="61"/>
      <c r="TYP13" s="61"/>
      <c r="TYQ13" s="61"/>
      <c r="TYR13" s="61"/>
      <c r="TYS13" s="61"/>
      <c r="TYT13" s="61"/>
      <c r="TYU13" s="61"/>
      <c r="TYV13" s="61"/>
      <c r="TYW13" s="61"/>
      <c r="TYX13" s="61"/>
      <c r="TYY13" s="61"/>
      <c r="TYZ13" s="61"/>
      <c r="TZA13" s="61"/>
      <c r="TZB13" s="61"/>
      <c r="TZC13" s="61"/>
      <c r="TZD13" s="61"/>
      <c r="TZE13" s="61"/>
      <c r="TZF13" s="61"/>
      <c r="TZG13" s="61"/>
      <c r="TZH13" s="61"/>
      <c r="TZI13" s="61"/>
      <c r="TZJ13" s="61"/>
      <c r="TZK13" s="61"/>
      <c r="TZL13" s="61"/>
      <c r="TZM13" s="61"/>
      <c r="TZN13" s="61"/>
      <c r="TZO13" s="61"/>
      <c r="TZP13" s="61"/>
      <c r="TZQ13" s="61"/>
      <c r="TZR13" s="61"/>
      <c r="TZS13" s="61"/>
      <c r="TZT13" s="61"/>
      <c r="TZU13" s="61"/>
      <c r="TZV13" s="61"/>
      <c r="TZW13" s="61"/>
      <c r="TZX13" s="61"/>
      <c r="TZY13" s="61"/>
      <c r="TZZ13" s="61"/>
      <c r="UAA13" s="61"/>
      <c r="UAB13" s="61"/>
      <c r="UAC13" s="61"/>
      <c r="UAD13" s="61"/>
      <c r="UAE13" s="61"/>
      <c r="UAF13" s="61"/>
      <c r="UAG13" s="61"/>
      <c r="UAH13" s="61"/>
      <c r="UAI13" s="61"/>
      <c r="UAJ13" s="61"/>
      <c r="UAK13" s="61"/>
      <c r="UAL13" s="61"/>
      <c r="UAM13" s="61"/>
      <c r="UAN13" s="61"/>
      <c r="UAO13" s="61"/>
      <c r="UAP13" s="61"/>
      <c r="UAQ13" s="61"/>
      <c r="UAR13" s="61"/>
      <c r="UAS13" s="61"/>
      <c r="UAT13" s="61"/>
      <c r="UAU13" s="61"/>
      <c r="UAV13" s="61"/>
      <c r="UAW13" s="61"/>
      <c r="UAX13" s="61"/>
      <c r="UAY13" s="61"/>
      <c r="UAZ13" s="61"/>
      <c r="UBA13" s="61"/>
      <c r="UBB13" s="61"/>
      <c r="UBC13" s="61"/>
      <c r="UBD13" s="61"/>
      <c r="UBE13" s="61"/>
      <c r="UBF13" s="61"/>
      <c r="UBG13" s="61"/>
      <c r="UBH13" s="61"/>
      <c r="UBI13" s="61"/>
      <c r="UBJ13" s="61"/>
      <c r="UBK13" s="61"/>
      <c r="UBL13" s="61"/>
      <c r="UBM13" s="61"/>
      <c r="UBN13" s="61"/>
      <c r="UBO13" s="61"/>
      <c r="UBP13" s="61"/>
      <c r="UBQ13" s="61"/>
      <c r="UBR13" s="61"/>
      <c r="UBS13" s="61"/>
      <c r="UBT13" s="61"/>
      <c r="UBU13" s="61"/>
      <c r="UBV13" s="61"/>
      <c r="UBW13" s="61"/>
      <c r="UBX13" s="61"/>
      <c r="UBY13" s="61"/>
      <c r="UBZ13" s="61"/>
      <c r="UCA13" s="61"/>
      <c r="UCB13" s="61"/>
      <c r="UCC13" s="61"/>
      <c r="UCD13" s="61"/>
      <c r="UCE13" s="61"/>
      <c r="UCF13" s="61"/>
      <c r="UCG13" s="61"/>
      <c r="UCH13" s="61"/>
      <c r="UCI13" s="61"/>
      <c r="UCJ13" s="61"/>
      <c r="UCK13" s="61"/>
      <c r="UCL13" s="61"/>
      <c r="UCM13" s="61"/>
      <c r="UCN13" s="61"/>
      <c r="UCO13" s="61"/>
      <c r="UCP13" s="61"/>
      <c r="UCQ13" s="61"/>
      <c r="UCR13" s="61"/>
      <c r="UCS13" s="61"/>
      <c r="UCT13" s="61"/>
      <c r="UCU13" s="61"/>
      <c r="UCV13" s="61"/>
      <c r="UCW13" s="61"/>
      <c r="UCX13" s="61"/>
      <c r="UCY13" s="61"/>
      <c r="UCZ13" s="61"/>
      <c r="UDA13" s="61"/>
      <c r="UDB13" s="61"/>
      <c r="UDC13" s="61"/>
      <c r="UDD13" s="61"/>
      <c r="UDE13" s="61"/>
      <c r="UDF13" s="61"/>
      <c r="UDG13" s="61"/>
      <c r="UDH13" s="61"/>
      <c r="UDI13" s="61"/>
      <c r="UDJ13" s="61"/>
      <c r="UDK13" s="61"/>
      <c r="UDL13" s="61"/>
      <c r="UDM13" s="61"/>
      <c r="UDN13" s="61"/>
      <c r="UDO13" s="61"/>
      <c r="UDP13" s="61"/>
      <c r="UDQ13" s="61"/>
      <c r="UDR13" s="61"/>
      <c r="UDS13" s="61"/>
      <c r="UDT13" s="61"/>
      <c r="UDU13" s="61"/>
      <c r="UDV13" s="61"/>
      <c r="UDW13" s="61"/>
      <c r="UDX13" s="61"/>
      <c r="UDY13" s="61"/>
      <c r="UDZ13" s="61"/>
      <c r="UEA13" s="61"/>
      <c r="UEB13" s="61"/>
      <c r="UEC13" s="61"/>
      <c r="UED13" s="61"/>
      <c r="UEE13" s="61"/>
      <c r="UEF13" s="61"/>
      <c r="UEG13" s="61"/>
      <c r="UEH13" s="61"/>
      <c r="UEI13" s="61"/>
      <c r="UEJ13" s="61"/>
      <c r="UEK13" s="61"/>
      <c r="UEL13" s="61"/>
      <c r="UEM13" s="61"/>
      <c r="UEN13" s="61"/>
      <c r="UEO13" s="61"/>
      <c r="UEP13" s="61"/>
      <c r="UEQ13" s="61"/>
      <c r="UER13" s="61"/>
      <c r="UES13" s="61"/>
      <c r="UET13" s="61"/>
      <c r="UEU13" s="61"/>
      <c r="UEV13" s="61"/>
      <c r="UEW13" s="61"/>
      <c r="UEX13" s="61"/>
      <c r="UEY13" s="61"/>
      <c r="UEZ13" s="61"/>
      <c r="UFA13" s="61"/>
      <c r="UFB13" s="61"/>
      <c r="UFC13" s="61"/>
      <c r="UFD13" s="61"/>
      <c r="UFE13" s="61"/>
      <c r="UFF13" s="61"/>
      <c r="UFG13" s="61"/>
      <c r="UFH13" s="61"/>
      <c r="UFI13" s="61"/>
      <c r="UFJ13" s="61"/>
      <c r="UFK13" s="61"/>
      <c r="UFL13" s="61"/>
      <c r="UFM13" s="61"/>
      <c r="UFN13" s="61"/>
      <c r="UFO13" s="61"/>
      <c r="UFP13" s="61"/>
      <c r="UFQ13" s="61"/>
      <c r="UFR13" s="61"/>
      <c r="UFS13" s="61"/>
      <c r="UFT13" s="61"/>
      <c r="UFU13" s="61"/>
      <c r="UFV13" s="61"/>
      <c r="UFW13" s="61"/>
      <c r="UFX13" s="61"/>
      <c r="UFY13" s="61"/>
      <c r="UFZ13" s="61"/>
      <c r="UGA13" s="61"/>
      <c r="UGB13" s="61"/>
      <c r="UGC13" s="61"/>
      <c r="UGD13" s="61"/>
      <c r="UGE13" s="61"/>
      <c r="UGF13" s="61"/>
      <c r="UGG13" s="61"/>
      <c r="UGH13" s="61"/>
      <c r="UGI13" s="61"/>
      <c r="UGJ13" s="61"/>
      <c r="UGK13" s="61"/>
      <c r="UGL13" s="61"/>
      <c r="UGM13" s="61"/>
      <c r="UGN13" s="61"/>
      <c r="UGO13" s="61"/>
      <c r="UGP13" s="61"/>
      <c r="UGQ13" s="61"/>
      <c r="UGR13" s="61"/>
      <c r="UGS13" s="61"/>
      <c r="UGT13" s="61"/>
      <c r="UGU13" s="61"/>
      <c r="UGV13" s="61"/>
      <c r="UGW13" s="61"/>
      <c r="UGX13" s="61"/>
      <c r="UGY13" s="61"/>
      <c r="UGZ13" s="61"/>
      <c r="UHA13" s="61"/>
      <c r="UHB13" s="61"/>
      <c r="UHC13" s="61"/>
      <c r="UHD13" s="61"/>
      <c r="UHE13" s="61"/>
      <c r="UHF13" s="61"/>
      <c r="UHG13" s="61"/>
      <c r="UHH13" s="61"/>
      <c r="UHI13" s="61"/>
      <c r="UHJ13" s="61"/>
      <c r="UHK13" s="61"/>
      <c r="UHL13" s="61"/>
      <c r="UHM13" s="61"/>
      <c r="UHN13" s="61"/>
      <c r="UHO13" s="61"/>
      <c r="UHP13" s="61"/>
      <c r="UHQ13" s="61"/>
      <c r="UHR13" s="61"/>
      <c r="UHS13" s="61"/>
      <c r="UHT13" s="61"/>
      <c r="UHU13" s="61"/>
      <c r="UHV13" s="61"/>
      <c r="UHW13" s="61"/>
      <c r="UHX13" s="61"/>
      <c r="UHY13" s="61"/>
      <c r="UHZ13" s="61"/>
      <c r="UIA13" s="61"/>
      <c r="UIB13" s="61"/>
      <c r="UIC13" s="61"/>
      <c r="UID13" s="61"/>
      <c r="UIE13" s="61"/>
      <c r="UIF13" s="61"/>
      <c r="UIG13" s="61"/>
      <c r="UIH13" s="61"/>
      <c r="UII13" s="61"/>
      <c r="UIJ13" s="61"/>
      <c r="UIK13" s="61"/>
      <c r="UIL13" s="61"/>
      <c r="UIM13" s="61"/>
      <c r="UIN13" s="61"/>
      <c r="UIO13" s="61"/>
      <c r="UIP13" s="61"/>
      <c r="UIQ13" s="61"/>
      <c r="UIR13" s="61"/>
      <c r="UIS13" s="61"/>
      <c r="UIT13" s="61"/>
      <c r="UIU13" s="61"/>
      <c r="UIV13" s="61"/>
      <c r="UIW13" s="61"/>
      <c r="UIX13" s="61"/>
      <c r="UIY13" s="61"/>
      <c r="UIZ13" s="61"/>
      <c r="UJA13" s="61"/>
      <c r="UJB13" s="61"/>
      <c r="UJC13" s="61"/>
      <c r="UJD13" s="61"/>
      <c r="UJE13" s="61"/>
      <c r="UJF13" s="61"/>
      <c r="UJG13" s="61"/>
      <c r="UJH13" s="61"/>
      <c r="UJI13" s="61"/>
      <c r="UJJ13" s="61"/>
      <c r="UJK13" s="61"/>
      <c r="UJL13" s="61"/>
      <c r="UJM13" s="61"/>
      <c r="UJN13" s="61"/>
      <c r="UJO13" s="61"/>
      <c r="UJP13" s="61"/>
      <c r="UJQ13" s="61"/>
      <c r="UJR13" s="61"/>
      <c r="UJS13" s="61"/>
      <c r="UJT13" s="61"/>
      <c r="UJU13" s="61"/>
      <c r="UJV13" s="61"/>
      <c r="UJW13" s="61"/>
      <c r="UJX13" s="61"/>
      <c r="UJY13" s="61"/>
      <c r="UJZ13" s="61"/>
      <c r="UKA13" s="61"/>
      <c r="UKB13" s="61"/>
      <c r="UKC13" s="61"/>
      <c r="UKD13" s="61"/>
      <c r="UKE13" s="61"/>
      <c r="UKF13" s="61"/>
      <c r="UKG13" s="61"/>
      <c r="UKH13" s="61"/>
      <c r="UKI13" s="61"/>
      <c r="UKJ13" s="61"/>
      <c r="UKK13" s="61"/>
      <c r="UKL13" s="61"/>
      <c r="UKM13" s="61"/>
      <c r="UKN13" s="61"/>
      <c r="UKO13" s="61"/>
      <c r="UKP13" s="61"/>
      <c r="UKQ13" s="61"/>
      <c r="UKR13" s="61"/>
      <c r="UKS13" s="61"/>
      <c r="UKT13" s="61"/>
      <c r="UKU13" s="61"/>
      <c r="UKV13" s="61"/>
      <c r="UKW13" s="61"/>
      <c r="UKX13" s="61"/>
      <c r="UKY13" s="61"/>
      <c r="UKZ13" s="61"/>
      <c r="ULA13" s="61"/>
      <c r="ULB13" s="61"/>
      <c r="ULC13" s="61"/>
      <c r="ULD13" s="61"/>
      <c r="ULE13" s="61"/>
      <c r="ULF13" s="61"/>
      <c r="ULG13" s="61"/>
      <c r="ULH13" s="61"/>
      <c r="ULI13" s="61"/>
      <c r="ULJ13" s="61"/>
      <c r="ULK13" s="61"/>
      <c r="ULL13" s="61"/>
      <c r="ULM13" s="61"/>
      <c r="ULN13" s="61"/>
      <c r="ULO13" s="61"/>
      <c r="ULP13" s="61"/>
      <c r="ULQ13" s="61"/>
      <c r="ULR13" s="61"/>
      <c r="ULS13" s="61"/>
      <c r="ULT13" s="61"/>
      <c r="ULU13" s="61"/>
      <c r="ULV13" s="61"/>
      <c r="ULW13" s="61"/>
      <c r="ULX13" s="61"/>
      <c r="ULY13" s="61"/>
      <c r="ULZ13" s="61"/>
      <c r="UMA13" s="61"/>
      <c r="UMB13" s="61"/>
      <c r="UMC13" s="61"/>
      <c r="UMD13" s="61"/>
      <c r="UME13" s="61"/>
      <c r="UMF13" s="61"/>
      <c r="UMG13" s="61"/>
      <c r="UMH13" s="61"/>
      <c r="UMI13" s="61"/>
      <c r="UMJ13" s="61"/>
      <c r="UMK13" s="61"/>
      <c r="UML13" s="61"/>
      <c r="UMM13" s="61"/>
      <c r="UMN13" s="61"/>
      <c r="UMO13" s="61"/>
      <c r="UMP13" s="61"/>
      <c r="UMQ13" s="61"/>
      <c r="UMR13" s="61"/>
      <c r="UMS13" s="61"/>
      <c r="UMT13" s="61"/>
      <c r="UMU13" s="61"/>
      <c r="UMV13" s="61"/>
      <c r="UMW13" s="61"/>
      <c r="UMX13" s="61"/>
      <c r="UMY13" s="61"/>
      <c r="UMZ13" s="61"/>
      <c r="UNA13" s="61"/>
      <c r="UNB13" s="61"/>
      <c r="UNC13" s="61"/>
      <c r="UND13" s="61"/>
      <c r="UNE13" s="61"/>
      <c r="UNF13" s="61"/>
      <c r="UNG13" s="61"/>
      <c r="UNH13" s="61"/>
      <c r="UNI13" s="61"/>
      <c r="UNJ13" s="61"/>
      <c r="UNK13" s="61"/>
      <c r="UNL13" s="61"/>
      <c r="UNM13" s="61"/>
      <c r="UNN13" s="61"/>
      <c r="UNO13" s="61"/>
      <c r="UNP13" s="61"/>
      <c r="UNQ13" s="61"/>
      <c r="UNR13" s="61"/>
      <c r="UNS13" s="61"/>
      <c r="UNT13" s="61"/>
      <c r="UNU13" s="61"/>
      <c r="UNV13" s="61"/>
      <c r="UNW13" s="61"/>
      <c r="UNX13" s="61"/>
      <c r="UNY13" s="61"/>
      <c r="UNZ13" s="61"/>
      <c r="UOA13" s="61"/>
      <c r="UOB13" s="61"/>
      <c r="UOC13" s="61"/>
      <c r="UOD13" s="61"/>
      <c r="UOE13" s="61"/>
      <c r="UOF13" s="61"/>
      <c r="UOG13" s="61"/>
      <c r="UOH13" s="61"/>
      <c r="UOI13" s="61"/>
      <c r="UOJ13" s="61"/>
      <c r="UOK13" s="61"/>
      <c r="UOL13" s="61"/>
      <c r="UOM13" s="61"/>
      <c r="UON13" s="61"/>
      <c r="UOO13" s="61"/>
      <c r="UOP13" s="61"/>
      <c r="UOQ13" s="61"/>
      <c r="UOR13" s="61"/>
      <c r="UOS13" s="61"/>
      <c r="UOT13" s="61"/>
      <c r="UOU13" s="61"/>
      <c r="UOV13" s="61"/>
      <c r="UOW13" s="61"/>
      <c r="UOX13" s="61"/>
      <c r="UOY13" s="61"/>
      <c r="UOZ13" s="61"/>
      <c r="UPA13" s="61"/>
      <c r="UPB13" s="61"/>
      <c r="UPC13" s="61"/>
      <c r="UPD13" s="61"/>
      <c r="UPE13" s="61"/>
      <c r="UPF13" s="61"/>
      <c r="UPG13" s="61"/>
      <c r="UPH13" s="61"/>
      <c r="UPI13" s="61"/>
      <c r="UPJ13" s="61"/>
      <c r="UPK13" s="61"/>
      <c r="UPL13" s="61"/>
      <c r="UPM13" s="61"/>
      <c r="UPN13" s="61"/>
      <c r="UPO13" s="61"/>
      <c r="UPP13" s="61"/>
      <c r="UPQ13" s="61"/>
      <c r="UPR13" s="61"/>
      <c r="UPS13" s="61"/>
      <c r="UPT13" s="61"/>
      <c r="UPU13" s="61"/>
      <c r="UPV13" s="61"/>
      <c r="UPW13" s="61"/>
      <c r="UPX13" s="61"/>
      <c r="UPY13" s="61"/>
      <c r="UPZ13" s="61"/>
      <c r="UQA13" s="61"/>
      <c r="UQB13" s="61"/>
      <c r="UQC13" s="61"/>
      <c r="UQD13" s="61"/>
      <c r="UQE13" s="61"/>
      <c r="UQF13" s="61"/>
      <c r="UQG13" s="61"/>
      <c r="UQH13" s="61"/>
      <c r="UQI13" s="61"/>
      <c r="UQJ13" s="61"/>
      <c r="UQK13" s="61"/>
      <c r="UQL13" s="61"/>
      <c r="UQM13" s="61"/>
      <c r="UQN13" s="61"/>
      <c r="UQO13" s="61"/>
      <c r="UQP13" s="61"/>
      <c r="UQQ13" s="61"/>
      <c r="UQR13" s="61"/>
      <c r="UQS13" s="61"/>
      <c r="UQT13" s="61"/>
      <c r="UQU13" s="61"/>
      <c r="UQV13" s="61"/>
      <c r="UQW13" s="61"/>
      <c r="UQX13" s="61"/>
      <c r="UQY13" s="61"/>
      <c r="UQZ13" s="61"/>
      <c r="URA13" s="61"/>
      <c r="URB13" s="61"/>
      <c r="URC13" s="61"/>
      <c r="URD13" s="61"/>
      <c r="URE13" s="61"/>
      <c r="URF13" s="61"/>
      <c r="URG13" s="61"/>
      <c r="URH13" s="61"/>
      <c r="URI13" s="61"/>
      <c r="URJ13" s="61"/>
      <c r="URK13" s="61"/>
      <c r="URL13" s="61"/>
      <c r="URM13" s="61"/>
      <c r="URN13" s="61"/>
      <c r="URO13" s="61"/>
      <c r="URP13" s="61"/>
      <c r="URQ13" s="61"/>
      <c r="URR13" s="61"/>
      <c r="URS13" s="61"/>
      <c r="URT13" s="61"/>
      <c r="URU13" s="61"/>
      <c r="URV13" s="61"/>
      <c r="URW13" s="61"/>
      <c r="URX13" s="61"/>
      <c r="URY13" s="61"/>
      <c r="URZ13" s="61"/>
      <c r="USA13" s="61"/>
      <c r="USB13" s="61"/>
      <c r="USC13" s="61"/>
      <c r="USD13" s="61"/>
      <c r="USE13" s="61"/>
      <c r="USF13" s="61"/>
      <c r="USG13" s="61"/>
      <c r="USH13" s="61"/>
      <c r="USI13" s="61"/>
      <c r="USJ13" s="61"/>
      <c r="USK13" s="61"/>
      <c r="USL13" s="61"/>
      <c r="USM13" s="61"/>
      <c r="USN13" s="61"/>
      <c r="USO13" s="61"/>
      <c r="USP13" s="61"/>
      <c r="USQ13" s="61"/>
      <c r="USR13" s="61"/>
      <c r="USS13" s="61"/>
      <c r="UST13" s="61"/>
      <c r="USU13" s="61"/>
      <c r="USV13" s="61"/>
      <c r="USW13" s="61"/>
      <c r="USX13" s="61"/>
      <c r="USY13" s="61"/>
      <c r="USZ13" s="61"/>
      <c r="UTA13" s="61"/>
      <c r="UTB13" s="61"/>
      <c r="UTC13" s="61"/>
      <c r="UTD13" s="61"/>
      <c r="UTE13" s="61"/>
      <c r="UTF13" s="61"/>
      <c r="UTG13" s="61"/>
      <c r="UTH13" s="61"/>
      <c r="UTI13" s="61"/>
      <c r="UTJ13" s="61"/>
      <c r="UTK13" s="61"/>
      <c r="UTL13" s="61"/>
      <c r="UTM13" s="61"/>
      <c r="UTN13" s="61"/>
      <c r="UTO13" s="61"/>
      <c r="UTP13" s="61"/>
      <c r="UTQ13" s="61"/>
      <c r="UTR13" s="61"/>
      <c r="UTS13" s="61"/>
      <c r="UTT13" s="61"/>
      <c r="UTU13" s="61"/>
      <c r="UTV13" s="61"/>
      <c r="UTW13" s="61"/>
      <c r="UTX13" s="61"/>
      <c r="UTY13" s="61"/>
      <c r="UTZ13" s="61"/>
      <c r="UUA13" s="61"/>
      <c r="UUB13" s="61"/>
      <c r="UUC13" s="61"/>
      <c r="UUD13" s="61"/>
      <c r="UUE13" s="61"/>
      <c r="UUF13" s="61"/>
      <c r="UUG13" s="61"/>
      <c r="UUH13" s="61"/>
      <c r="UUI13" s="61"/>
      <c r="UUJ13" s="61"/>
      <c r="UUK13" s="61"/>
      <c r="UUL13" s="61"/>
      <c r="UUM13" s="61"/>
      <c r="UUN13" s="61"/>
      <c r="UUO13" s="61"/>
      <c r="UUP13" s="61"/>
      <c r="UUQ13" s="61"/>
      <c r="UUR13" s="61"/>
      <c r="UUS13" s="61"/>
      <c r="UUT13" s="61"/>
      <c r="UUU13" s="61"/>
      <c r="UUV13" s="61"/>
      <c r="UUW13" s="61"/>
      <c r="UUX13" s="61"/>
      <c r="UUY13" s="61"/>
      <c r="UUZ13" s="61"/>
      <c r="UVA13" s="61"/>
      <c r="UVB13" s="61"/>
      <c r="UVC13" s="61"/>
      <c r="UVD13" s="61"/>
      <c r="UVE13" s="61"/>
      <c r="UVF13" s="61"/>
      <c r="UVG13" s="61"/>
      <c r="UVH13" s="61"/>
      <c r="UVI13" s="61"/>
      <c r="UVJ13" s="61"/>
      <c r="UVK13" s="61"/>
      <c r="UVL13" s="61"/>
      <c r="UVM13" s="61"/>
      <c r="UVN13" s="61"/>
      <c r="UVO13" s="61"/>
      <c r="UVP13" s="61"/>
      <c r="UVQ13" s="61"/>
      <c r="UVR13" s="61"/>
      <c r="UVS13" s="61"/>
      <c r="UVT13" s="61"/>
      <c r="UVU13" s="61"/>
      <c r="UVV13" s="61"/>
      <c r="UVW13" s="61"/>
      <c r="UVX13" s="61"/>
      <c r="UVY13" s="61"/>
      <c r="UVZ13" s="61"/>
      <c r="UWA13" s="61"/>
      <c r="UWB13" s="61"/>
      <c r="UWC13" s="61"/>
      <c r="UWD13" s="61"/>
      <c r="UWE13" s="61"/>
      <c r="UWF13" s="61"/>
      <c r="UWG13" s="61"/>
      <c r="UWH13" s="61"/>
      <c r="UWI13" s="61"/>
      <c r="UWJ13" s="61"/>
      <c r="UWK13" s="61"/>
      <c r="UWL13" s="61"/>
      <c r="UWM13" s="61"/>
      <c r="UWN13" s="61"/>
      <c r="UWO13" s="61"/>
      <c r="UWP13" s="61"/>
      <c r="UWQ13" s="61"/>
      <c r="UWR13" s="61"/>
      <c r="UWS13" s="61"/>
      <c r="UWT13" s="61"/>
      <c r="UWU13" s="61"/>
      <c r="UWV13" s="61"/>
      <c r="UWW13" s="61"/>
      <c r="UWX13" s="61"/>
      <c r="UWY13" s="61"/>
      <c r="UWZ13" s="61"/>
      <c r="UXA13" s="61"/>
      <c r="UXB13" s="61"/>
      <c r="UXC13" s="61"/>
      <c r="UXD13" s="61"/>
      <c r="UXE13" s="61"/>
      <c r="UXF13" s="61"/>
      <c r="UXG13" s="61"/>
      <c r="UXH13" s="61"/>
      <c r="UXI13" s="61"/>
      <c r="UXJ13" s="61"/>
      <c r="UXK13" s="61"/>
      <c r="UXL13" s="61"/>
      <c r="UXM13" s="61"/>
      <c r="UXN13" s="61"/>
      <c r="UXO13" s="61"/>
      <c r="UXP13" s="61"/>
      <c r="UXQ13" s="61"/>
      <c r="UXR13" s="61"/>
      <c r="UXS13" s="61"/>
      <c r="UXT13" s="61"/>
      <c r="UXU13" s="61"/>
      <c r="UXV13" s="61"/>
      <c r="UXW13" s="61"/>
      <c r="UXX13" s="61"/>
      <c r="UXY13" s="61"/>
      <c r="UXZ13" s="61"/>
      <c r="UYA13" s="61"/>
      <c r="UYB13" s="61"/>
      <c r="UYC13" s="61"/>
      <c r="UYD13" s="61"/>
      <c r="UYE13" s="61"/>
      <c r="UYF13" s="61"/>
      <c r="UYG13" s="61"/>
      <c r="UYH13" s="61"/>
      <c r="UYI13" s="61"/>
      <c r="UYJ13" s="61"/>
      <c r="UYK13" s="61"/>
      <c r="UYL13" s="61"/>
      <c r="UYM13" s="61"/>
      <c r="UYN13" s="61"/>
      <c r="UYO13" s="61"/>
      <c r="UYP13" s="61"/>
      <c r="UYQ13" s="61"/>
      <c r="UYR13" s="61"/>
      <c r="UYS13" s="61"/>
      <c r="UYT13" s="61"/>
      <c r="UYU13" s="61"/>
      <c r="UYV13" s="61"/>
      <c r="UYW13" s="61"/>
      <c r="UYX13" s="61"/>
      <c r="UYY13" s="61"/>
      <c r="UYZ13" s="61"/>
      <c r="UZA13" s="61"/>
      <c r="UZB13" s="61"/>
      <c r="UZC13" s="61"/>
      <c r="UZD13" s="61"/>
      <c r="UZE13" s="61"/>
      <c r="UZF13" s="61"/>
      <c r="UZG13" s="61"/>
      <c r="UZH13" s="61"/>
      <c r="UZI13" s="61"/>
      <c r="UZJ13" s="61"/>
      <c r="UZK13" s="61"/>
      <c r="UZL13" s="61"/>
      <c r="UZM13" s="61"/>
      <c r="UZN13" s="61"/>
      <c r="UZO13" s="61"/>
      <c r="UZP13" s="61"/>
      <c r="UZQ13" s="61"/>
      <c r="UZR13" s="61"/>
      <c r="UZS13" s="61"/>
      <c r="UZT13" s="61"/>
      <c r="UZU13" s="61"/>
      <c r="UZV13" s="61"/>
      <c r="UZW13" s="61"/>
      <c r="UZX13" s="61"/>
      <c r="UZY13" s="61"/>
      <c r="UZZ13" s="61"/>
      <c r="VAA13" s="61"/>
      <c r="VAB13" s="61"/>
      <c r="VAC13" s="61"/>
      <c r="VAD13" s="61"/>
      <c r="VAE13" s="61"/>
      <c r="VAF13" s="61"/>
      <c r="VAG13" s="61"/>
      <c r="VAH13" s="61"/>
      <c r="VAI13" s="61"/>
      <c r="VAJ13" s="61"/>
      <c r="VAK13" s="61"/>
      <c r="VAL13" s="61"/>
      <c r="VAM13" s="61"/>
      <c r="VAN13" s="61"/>
      <c r="VAO13" s="61"/>
      <c r="VAP13" s="61"/>
      <c r="VAQ13" s="61"/>
      <c r="VAR13" s="61"/>
      <c r="VAS13" s="61"/>
      <c r="VAT13" s="61"/>
      <c r="VAU13" s="61"/>
      <c r="VAV13" s="61"/>
      <c r="VAW13" s="61"/>
      <c r="VAX13" s="61"/>
      <c r="VAY13" s="61"/>
      <c r="VAZ13" s="61"/>
      <c r="VBA13" s="61"/>
      <c r="VBB13" s="61"/>
      <c r="VBC13" s="61"/>
      <c r="VBD13" s="61"/>
      <c r="VBE13" s="61"/>
      <c r="VBF13" s="61"/>
      <c r="VBG13" s="61"/>
      <c r="VBH13" s="61"/>
      <c r="VBI13" s="61"/>
      <c r="VBJ13" s="61"/>
      <c r="VBK13" s="61"/>
      <c r="VBL13" s="61"/>
      <c r="VBM13" s="61"/>
      <c r="VBN13" s="61"/>
      <c r="VBO13" s="61"/>
      <c r="VBP13" s="61"/>
      <c r="VBQ13" s="61"/>
      <c r="VBR13" s="61"/>
      <c r="VBS13" s="61"/>
      <c r="VBT13" s="61"/>
      <c r="VBU13" s="61"/>
      <c r="VBV13" s="61"/>
      <c r="VBW13" s="61"/>
      <c r="VBX13" s="61"/>
      <c r="VBY13" s="61"/>
      <c r="VBZ13" s="61"/>
      <c r="VCA13" s="61"/>
      <c r="VCB13" s="61"/>
      <c r="VCC13" s="61"/>
      <c r="VCD13" s="61"/>
      <c r="VCE13" s="61"/>
      <c r="VCF13" s="61"/>
      <c r="VCG13" s="61"/>
      <c r="VCH13" s="61"/>
      <c r="VCI13" s="61"/>
      <c r="VCJ13" s="61"/>
      <c r="VCK13" s="61"/>
      <c r="VCL13" s="61"/>
      <c r="VCM13" s="61"/>
      <c r="VCN13" s="61"/>
      <c r="VCO13" s="61"/>
      <c r="VCP13" s="61"/>
      <c r="VCQ13" s="61"/>
      <c r="VCR13" s="61"/>
      <c r="VCS13" s="61"/>
      <c r="VCT13" s="61"/>
      <c r="VCU13" s="61"/>
      <c r="VCV13" s="61"/>
      <c r="VCW13" s="61"/>
      <c r="VCX13" s="61"/>
      <c r="VCY13" s="61"/>
      <c r="VCZ13" s="61"/>
      <c r="VDA13" s="61"/>
      <c r="VDB13" s="61"/>
      <c r="VDC13" s="61"/>
      <c r="VDD13" s="61"/>
      <c r="VDE13" s="61"/>
      <c r="VDF13" s="61"/>
      <c r="VDG13" s="61"/>
      <c r="VDH13" s="61"/>
      <c r="VDI13" s="61"/>
      <c r="VDJ13" s="61"/>
      <c r="VDK13" s="61"/>
      <c r="VDL13" s="61"/>
      <c r="VDM13" s="61"/>
      <c r="VDN13" s="61"/>
      <c r="VDO13" s="61"/>
      <c r="VDP13" s="61"/>
      <c r="VDQ13" s="61"/>
      <c r="VDR13" s="61"/>
      <c r="VDS13" s="61"/>
      <c r="VDT13" s="61"/>
      <c r="VDU13" s="61"/>
      <c r="VDV13" s="61"/>
      <c r="VDW13" s="61"/>
      <c r="VDX13" s="61"/>
      <c r="VDY13" s="61"/>
      <c r="VDZ13" s="61"/>
      <c r="VEA13" s="61"/>
      <c r="VEB13" s="61"/>
      <c r="VEC13" s="61"/>
      <c r="VED13" s="61"/>
      <c r="VEE13" s="61"/>
      <c r="VEF13" s="61"/>
      <c r="VEG13" s="61"/>
      <c r="VEH13" s="61"/>
      <c r="VEI13" s="61"/>
      <c r="VEJ13" s="61"/>
      <c r="VEK13" s="61"/>
      <c r="VEL13" s="61"/>
      <c r="VEM13" s="61"/>
      <c r="VEN13" s="61"/>
      <c r="VEO13" s="61"/>
      <c r="VEP13" s="61"/>
      <c r="VEQ13" s="61"/>
      <c r="VER13" s="61"/>
      <c r="VES13" s="61"/>
      <c r="VET13" s="61"/>
      <c r="VEU13" s="61"/>
      <c r="VEV13" s="61"/>
      <c r="VEW13" s="61"/>
      <c r="VEX13" s="61"/>
      <c r="VEY13" s="61"/>
      <c r="VEZ13" s="61"/>
      <c r="VFA13" s="61"/>
      <c r="VFB13" s="61"/>
      <c r="VFC13" s="61"/>
      <c r="VFD13" s="61"/>
      <c r="VFE13" s="61"/>
      <c r="VFF13" s="61"/>
      <c r="VFG13" s="61"/>
      <c r="VFH13" s="61"/>
      <c r="VFI13" s="61"/>
      <c r="VFJ13" s="61"/>
      <c r="VFK13" s="61"/>
      <c r="VFL13" s="61"/>
      <c r="VFM13" s="61"/>
      <c r="VFN13" s="61"/>
      <c r="VFO13" s="61"/>
      <c r="VFP13" s="61"/>
      <c r="VFQ13" s="61"/>
      <c r="VFR13" s="61"/>
      <c r="VFS13" s="61"/>
      <c r="VFT13" s="61"/>
      <c r="VFU13" s="61"/>
      <c r="VFV13" s="61"/>
      <c r="VFW13" s="61"/>
      <c r="VFX13" s="61"/>
      <c r="VFY13" s="61"/>
      <c r="VFZ13" s="61"/>
      <c r="VGA13" s="61"/>
      <c r="VGB13" s="61"/>
      <c r="VGC13" s="61"/>
      <c r="VGD13" s="61"/>
      <c r="VGE13" s="61"/>
      <c r="VGF13" s="61"/>
      <c r="VGG13" s="61"/>
      <c r="VGH13" s="61"/>
      <c r="VGI13" s="61"/>
      <c r="VGJ13" s="61"/>
      <c r="VGK13" s="61"/>
      <c r="VGL13" s="61"/>
      <c r="VGM13" s="61"/>
      <c r="VGN13" s="61"/>
      <c r="VGO13" s="61"/>
      <c r="VGP13" s="61"/>
      <c r="VGQ13" s="61"/>
      <c r="VGR13" s="61"/>
      <c r="VGS13" s="61"/>
      <c r="VGT13" s="61"/>
      <c r="VGU13" s="61"/>
      <c r="VGV13" s="61"/>
      <c r="VGW13" s="61"/>
      <c r="VGX13" s="61"/>
      <c r="VGY13" s="61"/>
      <c r="VGZ13" s="61"/>
      <c r="VHA13" s="61"/>
      <c r="VHB13" s="61"/>
      <c r="VHC13" s="61"/>
      <c r="VHD13" s="61"/>
      <c r="VHE13" s="61"/>
      <c r="VHF13" s="61"/>
      <c r="VHG13" s="61"/>
      <c r="VHH13" s="61"/>
      <c r="VHI13" s="61"/>
      <c r="VHJ13" s="61"/>
      <c r="VHK13" s="61"/>
      <c r="VHL13" s="61"/>
      <c r="VHM13" s="61"/>
      <c r="VHN13" s="61"/>
      <c r="VHO13" s="61"/>
      <c r="VHP13" s="61"/>
      <c r="VHQ13" s="61"/>
      <c r="VHR13" s="61"/>
      <c r="VHS13" s="61"/>
      <c r="VHT13" s="61"/>
      <c r="VHU13" s="61"/>
      <c r="VHV13" s="61"/>
      <c r="VHW13" s="61"/>
      <c r="VHX13" s="61"/>
      <c r="VHY13" s="61"/>
      <c r="VHZ13" s="61"/>
      <c r="VIA13" s="61"/>
      <c r="VIB13" s="61"/>
      <c r="VIC13" s="61"/>
      <c r="VID13" s="61"/>
      <c r="VIE13" s="61"/>
      <c r="VIF13" s="61"/>
      <c r="VIG13" s="61"/>
      <c r="VIH13" s="61"/>
      <c r="VII13" s="61"/>
      <c r="VIJ13" s="61"/>
      <c r="VIK13" s="61"/>
      <c r="VIL13" s="61"/>
      <c r="VIM13" s="61"/>
      <c r="VIN13" s="61"/>
      <c r="VIO13" s="61"/>
      <c r="VIP13" s="61"/>
      <c r="VIQ13" s="61"/>
      <c r="VIR13" s="61"/>
      <c r="VIS13" s="61"/>
      <c r="VIT13" s="61"/>
      <c r="VIU13" s="61"/>
      <c r="VIV13" s="61"/>
      <c r="VIW13" s="61"/>
      <c r="VIX13" s="61"/>
      <c r="VIY13" s="61"/>
      <c r="VIZ13" s="61"/>
      <c r="VJA13" s="61"/>
      <c r="VJB13" s="61"/>
      <c r="VJC13" s="61"/>
      <c r="VJD13" s="61"/>
      <c r="VJE13" s="61"/>
      <c r="VJF13" s="61"/>
      <c r="VJG13" s="61"/>
      <c r="VJH13" s="61"/>
      <c r="VJI13" s="61"/>
      <c r="VJJ13" s="61"/>
      <c r="VJK13" s="61"/>
      <c r="VJL13" s="61"/>
      <c r="VJM13" s="61"/>
      <c r="VJN13" s="61"/>
      <c r="VJO13" s="61"/>
      <c r="VJP13" s="61"/>
      <c r="VJQ13" s="61"/>
      <c r="VJR13" s="61"/>
      <c r="VJS13" s="61"/>
      <c r="VJT13" s="61"/>
      <c r="VJU13" s="61"/>
      <c r="VJV13" s="61"/>
      <c r="VJW13" s="61"/>
      <c r="VJX13" s="61"/>
      <c r="VJY13" s="61"/>
      <c r="VJZ13" s="61"/>
      <c r="VKA13" s="61"/>
      <c r="VKB13" s="61"/>
      <c r="VKC13" s="61"/>
      <c r="VKD13" s="61"/>
      <c r="VKE13" s="61"/>
      <c r="VKF13" s="61"/>
      <c r="VKG13" s="61"/>
      <c r="VKH13" s="61"/>
      <c r="VKI13" s="61"/>
      <c r="VKJ13" s="61"/>
      <c r="VKK13" s="61"/>
      <c r="VKL13" s="61"/>
      <c r="VKM13" s="61"/>
      <c r="VKN13" s="61"/>
      <c r="VKO13" s="61"/>
      <c r="VKP13" s="61"/>
      <c r="VKQ13" s="61"/>
      <c r="VKR13" s="61"/>
      <c r="VKS13" s="61"/>
      <c r="VKT13" s="61"/>
      <c r="VKU13" s="61"/>
      <c r="VKV13" s="61"/>
      <c r="VKW13" s="61"/>
      <c r="VKX13" s="61"/>
      <c r="VKY13" s="61"/>
      <c r="VKZ13" s="61"/>
      <c r="VLA13" s="61"/>
      <c r="VLB13" s="61"/>
      <c r="VLC13" s="61"/>
      <c r="VLD13" s="61"/>
      <c r="VLE13" s="61"/>
      <c r="VLF13" s="61"/>
      <c r="VLG13" s="61"/>
      <c r="VLH13" s="61"/>
      <c r="VLI13" s="61"/>
      <c r="VLJ13" s="61"/>
      <c r="VLK13" s="61"/>
      <c r="VLL13" s="61"/>
      <c r="VLM13" s="61"/>
      <c r="VLN13" s="61"/>
      <c r="VLO13" s="61"/>
      <c r="VLP13" s="61"/>
      <c r="VLQ13" s="61"/>
      <c r="VLR13" s="61"/>
      <c r="VLS13" s="61"/>
      <c r="VLT13" s="61"/>
      <c r="VLU13" s="61"/>
      <c r="VLV13" s="61"/>
      <c r="VLW13" s="61"/>
      <c r="VLX13" s="61"/>
      <c r="VLY13" s="61"/>
      <c r="VLZ13" s="61"/>
      <c r="VMA13" s="61"/>
      <c r="VMB13" s="61"/>
      <c r="VMC13" s="61"/>
      <c r="VMD13" s="61"/>
      <c r="VME13" s="61"/>
      <c r="VMF13" s="61"/>
      <c r="VMG13" s="61"/>
      <c r="VMH13" s="61"/>
      <c r="VMI13" s="61"/>
      <c r="VMJ13" s="61"/>
      <c r="VMK13" s="61"/>
      <c r="VML13" s="61"/>
      <c r="VMM13" s="61"/>
      <c r="VMN13" s="61"/>
      <c r="VMO13" s="61"/>
      <c r="VMP13" s="61"/>
      <c r="VMQ13" s="61"/>
      <c r="VMR13" s="61"/>
      <c r="VMS13" s="61"/>
      <c r="VMT13" s="61"/>
      <c r="VMU13" s="61"/>
      <c r="VMV13" s="61"/>
      <c r="VMW13" s="61"/>
      <c r="VMX13" s="61"/>
      <c r="VMY13" s="61"/>
      <c r="VMZ13" s="61"/>
      <c r="VNA13" s="61"/>
      <c r="VNB13" s="61"/>
      <c r="VNC13" s="61"/>
      <c r="VND13" s="61"/>
      <c r="VNE13" s="61"/>
      <c r="VNF13" s="61"/>
      <c r="VNG13" s="61"/>
      <c r="VNH13" s="61"/>
      <c r="VNI13" s="61"/>
      <c r="VNJ13" s="61"/>
      <c r="VNK13" s="61"/>
      <c r="VNL13" s="61"/>
      <c r="VNM13" s="61"/>
      <c r="VNN13" s="61"/>
      <c r="VNO13" s="61"/>
      <c r="VNP13" s="61"/>
      <c r="VNQ13" s="61"/>
      <c r="VNR13" s="61"/>
      <c r="VNS13" s="61"/>
      <c r="VNT13" s="61"/>
      <c r="VNU13" s="61"/>
      <c r="VNV13" s="61"/>
      <c r="VNW13" s="61"/>
      <c r="VNX13" s="61"/>
      <c r="VNY13" s="61"/>
      <c r="VNZ13" s="61"/>
      <c r="VOA13" s="61"/>
      <c r="VOB13" s="61"/>
      <c r="VOC13" s="61"/>
      <c r="VOD13" s="61"/>
      <c r="VOE13" s="61"/>
      <c r="VOF13" s="61"/>
      <c r="VOG13" s="61"/>
      <c r="VOH13" s="61"/>
      <c r="VOI13" s="61"/>
      <c r="VOJ13" s="61"/>
      <c r="VOK13" s="61"/>
      <c r="VOL13" s="61"/>
      <c r="VOM13" s="61"/>
      <c r="VON13" s="61"/>
      <c r="VOO13" s="61"/>
      <c r="VOP13" s="61"/>
      <c r="VOQ13" s="61"/>
      <c r="VOR13" s="61"/>
      <c r="VOS13" s="61"/>
      <c r="VOT13" s="61"/>
      <c r="VOU13" s="61"/>
      <c r="VOV13" s="61"/>
      <c r="VOW13" s="61"/>
      <c r="VOX13" s="61"/>
      <c r="VOY13" s="61"/>
      <c r="VOZ13" s="61"/>
      <c r="VPA13" s="61"/>
      <c r="VPB13" s="61"/>
      <c r="VPC13" s="61"/>
      <c r="VPD13" s="61"/>
      <c r="VPE13" s="61"/>
      <c r="VPF13" s="61"/>
      <c r="VPG13" s="61"/>
      <c r="VPH13" s="61"/>
      <c r="VPI13" s="61"/>
      <c r="VPJ13" s="61"/>
      <c r="VPK13" s="61"/>
      <c r="VPL13" s="61"/>
      <c r="VPM13" s="61"/>
      <c r="VPN13" s="61"/>
      <c r="VPO13" s="61"/>
      <c r="VPP13" s="61"/>
      <c r="VPQ13" s="61"/>
      <c r="VPR13" s="61"/>
      <c r="VPS13" s="61"/>
      <c r="VPT13" s="61"/>
      <c r="VPU13" s="61"/>
      <c r="VPV13" s="61"/>
      <c r="VPW13" s="61"/>
      <c r="VPX13" s="61"/>
      <c r="VPY13" s="61"/>
      <c r="VPZ13" s="61"/>
      <c r="VQA13" s="61"/>
      <c r="VQB13" s="61"/>
      <c r="VQC13" s="61"/>
      <c r="VQD13" s="61"/>
      <c r="VQE13" s="61"/>
      <c r="VQF13" s="61"/>
      <c r="VQG13" s="61"/>
      <c r="VQH13" s="61"/>
      <c r="VQI13" s="61"/>
      <c r="VQJ13" s="61"/>
      <c r="VQK13" s="61"/>
      <c r="VQL13" s="61"/>
      <c r="VQM13" s="61"/>
      <c r="VQN13" s="61"/>
      <c r="VQO13" s="61"/>
      <c r="VQP13" s="61"/>
      <c r="VQQ13" s="61"/>
      <c r="VQR13" s="61"/>
      <c r="VQS13" s="61"/>
      <c r="VQT13" s="61"/>
      <c r="VQU13" s="61"/>
      <c r="VQV13" s="61"/>
      <c r="VQW13" s="61"/>
      <c r="VQX13" s="61"/>
      <c r="VQY13" s="61"/>
      <c r="VQZ13" s="61"/>
      <c r="VRA13" s="61"/>
      <c r="VRB13" s="61"/>
      <c r="VRC13" s="61"/>
      <c r="VRD13" s="61"/>
      <c r="VRE13" s="61"/>
      <c r="VRF13" s="61"/>
      <c r="VRG13" s="61"/>
      <c r="VRH13" s="61"/>
      <c r="VRI13" s="61"/>
      <c r="VRJ13" s="61"/>
      <c r="VRK13" s="61"/>
      <c r="VRL13" s="61"/>
      <c r="VRM13" s="61"/>
      <c r="VRN13" s="61"/>
      <c r="VRO13" s="61"/>
      <c r="VRP13" s="61"/>
      <c r="VRQ13" s="61"/>
      <c r="VRR13" s="61"/>
      <c r="VRS13" s="61"/>
      <c r="VRT13" s="61"/>
      <c r="VRU13" s="61"/>
      <c r="VRV13" s="61"/>
      <c r="VRW13" s="61"/>
      <c r="VRX13" s="61"/>
      <c r="VRY13" s="61"/>
      <c r="VRZ13" s="61"/>
      <c r="VSA13" s="61"/>
      <c r="VSB13" s="61"/>
      <c r="VSC13" s="61"/>
      <c r="VSD13" s="61"/>
      <c r="VSE13" s="61"/>
      <c r="VSF13" s="61"/>
      <c r="VSG13" s="61"/>
      <c r="VSH13" s="61"/>
      <c r="VSI13" s="61"/>
      <c r="VSJ13" s="61"/>
      <c r="VSK13" s="61"/>
      <c r="VSL13" s="61"/>
      <c r="VSM13" s="61"/>
      <c r="VSN13" s="61"/>
      <c r="VSO13" s="61"/>
      <c r="VSP13" s="61"/>
      <c r="VSQ13" s="61"/>
      <c r="VSR13" s="61"/>
      <c r="VSS13" s="61"/>
      <c r="VST13" s="61"/>
      <c r="VSU13" s="61"/>
      <c r="VSV13" s="61"/>
      <c r="VSW13" s="61"/>
      <c r="VSX13" s="61"/>
      <c r="VSY13" s="61"/>
      <c r="VSZ13" s="61"/>
      <c r="VTA13" s="61"/>
      <c r="VTB13" s="61"/>
      <c r="VTC13" s="61"/>
      <c r="VTD13" s="61"/>
      <c r="VTE13" s="61"/>
      <c r="VTF13" s="61"/>
      <c r="VTG13" s="61"/>
      <c r="VTH13" s="61"/>
      <c r="VTI13" s="61"/>
      <c r="VTJ13" s="61"/>
      <c r="VTK13" s="61"/>
      <c r="VTL13" s="61"/>
      <c r="VTM13" s="61"/>
      <c r="VTN13" s="61"/>
      <c r="VTO13" s="61"/>
      <c r="VTP13" s="61"/>
      <c r="VTQ13" s="61"/>
      <c r="VTR13" s="61"/>
      <c r="VTS13" s="61"/>
      <c r="VTT13" s="61"/>
      <c r="VTU13" s="61"/>
      <c r="VTV13" s="61"/>
      <c r="VTW13" s="61"/>
      <c r="VTX13" s="61"/>
      <c r="VTY13" s="61"/>
      <c r="VTZ13" s="61"/>
      <c r="VUA13" s="61"/>
      <c r="VUB13" s="61"/>
      <c r="VUC13" s="61"/>
      <c r="VUD13" s="61"/>
      <c r="VUE13" s="61"/>
      <c r="VUF13" s="61"/>
      <c r="VUG13" s="61"/>
      <c r="VUH13" s="61"/>
      <c r="VUI13" s="61"/>
      <c r="VUJ13" s="61"/>
      <c r="VUK13" s="61"/>
      <c r="VUL13" s="61"/>
      <c r="VUM13" s="61"/>
      <c r="VUN13" s="61"/>
      <c r="VUO13" s="61"/>
      <c r="VUP13" s="61"/>
      <c r="VUQ13" s="61"/>
      <c r="VUR13" s="61"/>
      <c r="VUS13" s="61"/>
      <c r="VUT13" s="61"/>
      <c r="VUU13" s="61"/>
      <c r="VUV13" s="61"/>
      <c r="VUW13" s="61"/>
      <c r="VUX13" s="61"/>
      <c r="VUY13" s="61"/>
      <c r="VUZ13" s="61"/>
      <c r="VVA13" s="61"/>
      <c r="VVB13" s="61"/>
      <c r="VVC13" s="61"/>
      <c r="VVD13" s="61"/>
      <c r="VVE13" s="61"/>
      <c r="VVF13" s="61"/>
      <c r="VVG13" s="61"/>
      <c r="VVH13" s="61"/>
      <c r="VVI13" s="61"/>
      <c r="VVJ13" s="61"/>
      <c r="VVK13" s="61"/>
      <c r="VVL13" s="61"/>
      <c r="VVM13" s="61"/>
      <c r="VVN13" s="61"/>
      <c r="VVO13" s="61"/>
      <c r="VVP13" s="61"/>
      <c r="VVQ13" s="61"/>
      <c r="VVR13" s="61"/>
      <c r="VVS13" s="61"/>
      <c r="VVT13" s="61"/>
      <c r="VVU13" s="61"/>
      <c r="VVV13" s="61"/>
      <c r="VVW13" s="61"/>
      <c r="VVX13" s="61"/>
      <c r="VVY13" s="61"/>
      <c r="VVZ13" s="61"/>
      <c r="VWA13" s="61"/>
      <c r="VWB13" s="61"/>
      <c r="VWC13" s="61"/>
      <c r="VWD13" s="61"/>
      <c r="VWE13" s="61"/>
      <c r="VWF13" s="61"/>
      <c r="VWG13" s="61"/>
      <c r="VWH13" s="61"/>
      <c r="VWI13" s="61"/>
      <c r="VWJ13" s="61"/>
      <c r="VWK13" s="61"/>
      <c r="VWL13" s="61"/>
      <c r="VWM13" s="61"/>
      <c r="VWN13" s="61"/>
      <c r="VWO13" s="61"/>
      <c r="VWP13" s="61"/>
      <c r="VWQ13" s="61"/>
      <c r="VWR13" s="61"/>
      <c r="VWS13" s="61"/>
      <c r="VWT13" s="61"/>
      <c r="VWU13" s="61"/>
      <c r="VWV13" s="61"/>
      <c r="VWW13" s="61"/>
      <c r="VWX13" s="61"/>
      <c r="VWY13" s="61"/>
      <c r="VWZ13" s="61"/>
      <c r="VXA13" s="61"/>
      <c r="VXB13" s="61"/>
      <c r="VXC13" s="61"/>
      <c r="VXD13" s="61"/>
      <c r="VXE13" s="61"/>
      <c r="VXF13" s="61"/>
      <c r="VXG13" s="61"/>
      <c r="VXH13" s="61"/>
      <c r="VXI13" s="61"/>
      <c r="VXJ13" s="61"/>
      <c r="VXK13" s="61"/>
      <c r="VXL13" s="61"/>
      <c r="VXM13" s="61"/>
      <c r="VXN13" s="61"/>
      <c r="VXO13" s="61"/>
      <c r="VXP13" s="61"/>
      <c r="VXQ13" s="61"/>
      <c r="VXR13" s="61"/>
      <c r="VXS13" s="61"/>
      <c r="VXT13" s="61"/>
      <c r="VXU13" s="61"/>
      <c r="VXV13" s="61"/>
      <c r="VXW13" s="61"/>
      <c r="VXX13" s="61"/>
      <c r="VXY13" s="61"/>
      <c r="VXZ13" s="61"/>
      <c r="VYA13" s="61"/>
      <c r="VYB13" s="61"/>
      <c r="VYC13" s="61"/>
      <c r="VYD13" s="61"/>
      <c r="VYE13" s="61"/>
      <c r="VYF13" s="61"/>
      <c r="VYG13" s="61"/>
      <c r="VYH13" s="61"/>
      <c r="VYI13" s="61"/>
      <c r="VYJ13" s="61"/>
      <c r="VYK13" s="61"/>
      <c r="VYL13" s="61"/>
      <c r="VYM13" s="61"/>
      <c r="VYN13" s="61"/>
      <c r="VYO13" s="61"/>
      <c r="VYP13" s="61"/>
      <c r="VYQ13" s="61"/>
      <c r="VYR13" s="61"/>
      <c r="VYS13" s="61"/>
      <c r="VYT13" s="61"/>
      <c r="VYU13" s="61"/>
      <c r="VYV13" s="61"/>
      <c r="VYW13" s="61"/>
      <c r="VYX13" s="61"/>
      <c r="VYY13" s="61"/>
      <c r="VYZ13" s="61"/>
      <c r="VZA13" s="61"/>
      <c r="VZB13" s="61"/>
      <c r="VZC13" s="61"/>
      <c r="VZD13" s="61"/>
      <c r="VZE13" s="61"/>
      <c r="VZF13" s="61"/>
      <c r="VZG13" s="61"/>
      <c r="VZH13" s="61"/>
      <c r="VZI13" s="61"/>
      <c r="VZJ13" s="61"/>
      <c r="VZK13" s="61"/>
      <c r="VZL13" s="61"/>
      <c r="VZM13" s="61"/>
      <c r="VZN13" s="61"/>
      <c r="VZO13" s="61"/>
      <c r="VZP13" s="61"/>
      <c r="VZQ13" s="61"/>
      <c r="VZR13" s="61"/>
      <c r="VZS13" s="61"/>
      <c r="VZT13" s="61"/>
      <c r="VZU13" s="61"/>
      <c r="VZV13" s="61"/>
      <c r="VZW13" s="61"/>
      <c r="VZX13" s="61"/>
      <c r="VZY13" s="61"/>
      <c r="VZZ13" s="61"/>
      <c r="WAA13" s="61"/>
      <c r="WAB13" s="61"/>
      <c r="WAC13" s="61"/>
      <c r="WAD13" s="61"/>
      <c r="WAE13" s="61"/>
      <c r="WAF13" s="61"/>
      <c r="WAG13" s="61"/>
      <c r="WAH13" s="61"/>
      <c r="WAI13" s="61"/>
      <c r="WAJ13" s="61"/>
      <c r="WAK13" s="61"/>
      <c r="WAL13" s="61"/>
      <c r="WAM13" s="61"/>
      <c r="WAN13" s="61"/>
      <c r="WAO13" s="61"/>
      <c r="WAP13" s="61"/>
      <c r="WAQ13" s="61"/>
      <c r="WAR13" s="61"/>
      <c r="WAS13" s="61"/>
      <c r="WAT13" s="61"/>
      <c r="WAU13" s="61"/>
      <c r="WAV13" s="61"/>
      <c r="WAW13" s="61"/>
      <c r="WAX13" s="61"/>
      <c r="WAY13" s="61"/>
      <c r="WAZ13" s="61"/>
      <c r="WBA13" s="61"/>
      <c r="WBB13" s="61"/>
      <c r="WBC13" s="61"/>
      <c r="WBD13" s="61"/>
      <c r="WBE13" s="61"/>
      <c r="WBF13" s="61"/>
      <c r="WBG13" s="61"/>
      <c r="WBH13" s="61"/>
      <c r="WBI13" s="61"/>
      <c r="WBJ13" s="61"/>
      <c r="WBK13" s="61"/>
      <c r="WBL13" s="61"/>
      <c r="WBM13" s="61"/>
      <c r="WBN13" s="61"/>
      <c r="WBO13" s="61"/>
      <c r="WBP13" s="61"/>
      <c r="WBQ13" s="61"/>
      <c r="WBR13" s="61"/>
      <c r="WBS13" s="61"/>
      <c r="WBT13" s="61"/>
      <c r="WBU13" s="61"/>
      <c r="WBV13" s="61"/>
      <c r="WBW13" s="61"/>
      <c r="WBX13" s="61"/>
      <c r="WBY13" s="61"/>
      <c r="WBZ13" s="61"/>
      <c r="WCA13" s="61"/>
      <c r="WCB13" s="61"/>
      <c r="WCC13" s="61"/>
      <c r="WCD13" s="61"/>
      <c r="WCE13" s="61"/>
      <c r="WCF13" s="61"/>
      <c r="WCG13" s="61"/>
      <c r="WCH13" s="61"/>
      <c r="WCI13" s="61"/>
      <c r="WCJ13" s="61"/>
      <c r="WCK13" s="61"/>
      <c r="WCL13" s="61"/>
      <c r="WCM13" s="61"/>
      <c r="WCN13" s="61"/>
      <c r="WCO13" s="61"/>
      <c r="WCP13" s="61"/>
      <c r="WCQ13" s="61"/>
      <c r="WCR13" s="61"/>
      <c r="WCS13" s="61"/>
      <c r="WCT13" s="61"/>
      <c r="WCU13" s="61"/>
      <c r="WCV13" s="61"/>
      <c r="WCW13" s="61"/>
      <c r="WCX13" s="61"/>
      <c r="WCY13" s="61"/>
      <c r="WCZ13" s="61"/>
      <c r="WDA13" s="61"/>
      <c r="WDB13" s="61"/>
      <c r="WDC13" s="61"/>
      <c r="WDD13" s="61"/>
      <c r="WDE13" s="61"/>
      <c r="WDF13" s="61"/>
      <c r="WDG13" s="61"/>
      <c r="WDH13" s="61"/>
      <c r="WDI13" s="61"/>
      <c r="WDJ13" s="61"/>
      <c r="WDK13" s="61"/>
      <c r="WDL13" s="61"/>
      <c r="WDM13" s="61"/>
      <c r="WDN13" s="61"/>
      <c r="WDO13" s="61"/>
      <c r="WDP13" s="61"/>
      <c r="WDQ13" s="61"/>
      <c r="WDR13" s="61"/>
      <c r="WDS13" s="61"/>
      <c r="WDT13" s="61"/>
      <c r="WDU13" s="61"/>
      <c r="WDV13" s="61"/>
      <c r="WDW13" s="61"/>
      <c r="WDX13" s="61"/>
      <c r="WDY13" s="61"/>
      <c r="WDZ13" s="61"/>
      <c r="WEA13" s="61"/>
      <c r="WEB13" s="61"/>
      <c r="WEC13" s="61"/>
      <c r="WED13" s="61"/>
      <c r="WEE13" s="61"/>
      <c r="WEF13" s="61"/>
      <c r="WEG13" s="61"/>
      <c r="WEH13" s="61"/>
      <c r="WEI13" s="61"/>
      <c r="WEJ13" s="61"/>
      <c r="WEK13" s="61"/>
      <c r="WEL13" s="61"/>
      <c r="WEM13" s="61"/>
      <c r="WEN13" s="61"/>
      <c r="WEO13" s="61"/>
      <c r="WEP13" s="61"/>
      <c r="WEQ13" s="61"/>
      <c r="WER13" s="61"/>
      <c r="WES13" s="61"/>
      <c r="WET13" s="61"/>
      <c r="WEU13" s="61"/>
      <c r="WEV13" s="61"/>
      <c r="WEW13" s="61"/>
      <c r="WEX13" s="61"/>
      <c r="WEY13" s="61"/>
      <c r="WEZ13" s="61"/>
      <c r="WFA13" s="61"/>
      <c r="WFB13" s="61"/>
      <c r="WFC13" s="61"/>
      <c r="WFD13" s="61"/>
      <c r="WFE13" s="61"/>
      <c r="WFF13" s="61"/>
      <c r="WFG13" s="61"/>
      <c r="WFH13" s="61"/>
      <c r="WFI13" s="61"/>
      <c r="WFJ13" s="61"/>
      <c r="WFK13" s="61"/>
      <c r="WFL13" s="61"/>
      <c r="WFM13" s="61"/>
      <c r="WFN13" s="61"/>
      <c r="WFO13" s="61"/>
      <c r="WFP13" s="61"/>
      <c r="WFQ13" s="61"/>
      <c r="WFR13" s="61"/>
      <c r="WFS13" s="61"/>
      <c r="WFT13" s="61"/>
      <c r="WFU13" s="61"/>
      <c r="WFV13" s="61"/>
      <c r="WFW13" s="61"/>
      <c r="WFX13" s="61"/>
      <c r="WFY13" s="61"/>
      <c r="WFZ13" s="61"/>
      <c r="WGA13" s="61"/>
      <c r="WGB13" s="61"/>
      <c r="WGC13" s="61"/>
      <c r="WGD13" s="61"/>
      <c r="WGE13" s="61"/>
      <c r="WGF13" s="61"/>
      <c r="WGG13" s="61"/>
      <c r="WGH13" s="61"/>
      <c r="WGI13" s="61"/>
      <c r="WGJ13" s="61"/>
      <c r="WGK13" s="61"/>
      <c r="WGL13" s="61"/>
      <c r="WGM13" s="61"/>
      <c r="WGN13" s="61"/>
      <c r="WGO13" s="61"/>
      <c r="WGP13" s="61"/>
      <c r="WGQ13" s="61"/>
      <c r="WGR13" s="61"/>
      <c r="WGS13" s="61"/>
      <c r="WGT13" s="61"/>
      <c r="WGU13" s="61"/>
      <c r="WGV13" s="61"/>
      <c r="WGW13" s="61"/>
      <c r="WGX13" s="61"/>
      <c r="WGY13" s="61"/>
      <c r="WGZ13" s="61"/>
      <c r="WHA13" s="61"/>
      <c r="WHB13" s="61"/>
      <c r="WHC13" s="61"/>
      <c r="WHD13" s="61"/>
      <c r="WHE13" s="61"/>
      <c r="WHF13" s="61"/>
      <c r="WHG13" s="61"/>
      <c r="WHH13" s="61"/>
      <c r="WHI13" s="61"/>
      <c r="WHJ13" s="61"/>
      <c r="WHK13" s="61"/>
      <c r="WHL13" s="61"/>
      <c r="WHM13" s="61"/>
      <c r="WHN13" s="61"/>
      <c r="WHO13" s="61"/>
      <c r="WHP13" s="61"/>
      <c r="WHQ13" s="61"/>
      <c r="WHR13" s="61"/>
      <c r="WHS13" s="61"/>
      <c r="WHT13" s="61"/>
      <c r="WHU13" s="61"/>
      <c r="WHV13" s="61"/>
      <c r="WHW13" s="61"/>
      <c r="WHX13" s="61"/>
      <c r="WHY13" s="61"/>
      <c r="WHZ13" s="61"/>
      <c r="WIA13" s="61"/>
      <c r="WIB13" s="61"/>
      <c r="WIC13" s="61"/>
      <c r="WID13" s="61"/>
      <c r="WIE13" s="61"/>
      <c r="WIF13" s="61"/>
      <c r="WIG13" s="61"/>
      <c r="WIH13" s="61"/>
      <c r="WII13" s="61"/>
      <c r="WIJ13" s="61"/>
      <c r="WIK13" s="61"/>
      <c r="WIL13" s="61"/>
      <c r="WIM13" s="61"/>
      <c r="WIN13" s="61"/>
      <c r="WIO13" s="61"/>
      <c r="WIP13" s="61"/>
      <c r="WIQ13" s="61"/>
      <c r="WIR13" s="61"/>
      <c r="WIS13" s="61"/>
      <c r="WIT13" s="61"/>
      <c r="WIU13" s="61"/>
      <c r="WIV13" s="61"/>
      <c r="WIW13" s="61"/>
      <c r="WIX13" s="61"/>
      <c r="WIY13" s="61"/>
      <c r="WIZ13" s="61"/>
      <c r="WJA13" s="61"/>
      <c r="WJB13" s="61"/>
      <c r="WJC13" s="61"/>
      <c r="WJD13" s="61"/>
      <c r="WJE13" s="61"/>
      <c r="WJF13" s="61"/>
      <c r="WJG13" s="61"/>
      <c r="WJH13" s="61"/>
      <c r="WJI13" s="61"/>
      <c r="WJJ13" s="61"/>
      <c r="WJK13" s="61"/>
      <c r="WJL13" s="61"/>
      <c r="WJM13" s="61"/>
      <c r="WJN13" s="61"/>
      <c r="WJO13" s="61"/>
      <c r="WJP13" s="61"/>
      <c r="WJQ13" s="61"/>
      <c r="WJR13" s="61"/>
      <c r="WJS13" s="61"/>
      <c r="WJT13" s="61"/>
      <c r="WJU13" s="61"/>
      <c r="WJV13" s="61"/>
      <c r="WJW13" s="61"/>
      <c r="WJX13" s="61"/>
      <c r="WJY13" s="61"/>
      <c r="WJZ13" s="61"/>
      <c r="WKA13" s="61"/>
      <c r="WKB13" s="61"/>
      <c r="WKC13" s="61"/>
      <c r="WKD13" s="61"/>
      <c r="WKE13" s="61"/>
      <c r="WKF13" s="61"/>
      <c r="WKG13" s="61"/>
      <c r="WKH13" s="61"/>
      <c r="WKI13" s="61"/>
      <c r="WKJ13" s="61"/>
      <c r="WKK13" s="61"/>
      <c r="WKL13" s="61"/>
      <c r="WKM13" s="61"/>
      <c r="WKN13" s="61"/>
      <c r="WKO13" s="61"/>
      <c r="WKP13" s="61"/>
      <c r="WKQ13" s="61"/>
      <c r="WKR13" s="61"/>
      <c r="WKS13" s="61"/>
      <c r="WKT13" s="61"/>
      <c r="WKU13" s="61"/>
      <c r="WKV13" s="61"/>
      <c r="WKW13" s="61"/>
      <c r="WKX13" s="61"/>
      <c r="WKY13" s="61"/>
      <c r="WKZ13" s="61"/>
      <c r="WLA13" s="61"/>
      <c r="WLB13" s="61"/>
      <c r="WLC13" s="61"/>
      <c r="WLD13" s="61"/>
      <c r="WLE13" s="61"/>
      <c r="WLF13" s="61"/>
      <c r="WLG13" s="61"/>
      <c r="WLH13" s="61"/>
      <c r="WLI13" s="61"/>
      <c r="WLJ13" s="61"/>
      <c r="WLK13" s="61"/>
      <c r="WLL13" s="61"/>
      <c r="WLM13" s="61"/>
      <c r="WLN13" s="61"/>
      <c r="WLO13" s="61"/>
      <c r="WLP13" s="61"/>
      <c r="WLQ13" s="61"/>
      <c r="WLR13" s="61"/>
      <c r="WLS13" s="61"/>
      <c r="WLT13" s="61"/>
      <c r="WLU13" s="61"/>
      <c r="WLV13" s="61"/>
      <c r="WLW13" s="61"/>
      <c r="WLX13" s="61"/>
      <c r="WLY13" s="61"/>
      <c r="WLZ13" s="61"/>
      <c r="WMA13" s="61"/>
      <c r="WMB13" s="61"/>
      <c r="WMC13" s="61"/>
      <c r="WMD13" s="61"/>
      <c r="WME13" s="61"/>
      <c r="WMF13" s="61"/>
      <c r="WMG13" s="61"/>
      <c r="WMH13" s="61"/>
      <c r="WMI13" s="61"/>
      <c r="WMJ13" s="61"/>
      <c r="WMK13" s="61"/>
      <c r="WML13" s="61"/>
      <c r="WMM13" s="61"/>
      <c r="WMN13" s="61"/>
      <c r="WMO13" s="61"/>
      <c r="WMP13" s="61"/>
      <c r="WMQ13" s="61"/>
      <c r="WMR13" s="61"/>
      <c r="WMS13" s="61"/>
      <c r="WMT13" s="61"/>
      <c r="WMU13" s="61"/>
      <c r="WMV13" s="61"/>
      <c r="WMW13" s="61"/>
      <c r="WMX13" s="61"/>
      <c r="WMY13" s="61"/>
      <c r="WMZ13" s="61"/>
      <c r="WNA13" s="61"/>
      <c r="WNB13" s="61"/>
      <c r="WNC13" s="61"/>
      <c r="WND13" s="61"/>
      <c r="WNE13" s="61"/>
      <c r="WNF13" s="61"/>
      <c r="WNG13" s="61"/>
      <c r="WNH13" s="61"/>
      <c r="WNI13" s="61"/>
      <c r="WNJ13" s="61"/>
      <c r="WNK13" s="61"/>
      <c r="WNL13" s="61"/>
      <c r="WNM13" s="61"/>
      <c r="WNN13" s="61"/>
      <c r="WNO13" s="61"/>
      <c r="WNP13" s="61"/>
      <c r="WNQ13" s="61"/>
      <c r="WNR13" s="61"/>
      <c r="WNS13" s="61"/>
      <c r="WNT13" s="61"/>
      <c r="WNU13" s="61"/>
      <c r="WNV13" s="61"/>
      <c r="WNW13" s="61"/>
      <c r="WNX13" s="61"/>
      <c r="WNY13" s="61"/>
      <c r="WNZ13" s="61"/>
      <c r="WOA13" s="61"/>
      <c r="WOB13" s="61"/>
      <c r="WOC13" s="61"/>
      <c r="WOD13" s="61"/>
      <c r="WOE13" s="61"/>
      <c r="WOF13" s="61"/>
      <c r="WOG13" s="61"/>
      <c r="WOH13" s="61"/>
      <c r="WOI13" s="61"/>
      <c r="WOJ13" s="61"/>
      <c r="WOK13" s="61"/>
      <c r="WOL13" s="61"/>
      <c r="WOM13" s="61"/>
      <c r="WON13" s="61"/>
      <c r="WOO13" s="61"/>
      <c r="WOP13" s="61"/>
      <c r="WOQ13" s="61"/>
      <c r="WOR13" s="61"/>
      <c r="WOS13" s="61"/>
      <c r="WOT13" s="61"/>
      <c r="WOU13" s="61"/>
      <c r="WOV13" s="61"/>
      <c r="WOW13" s="61"/>
      <c r="WOX13" s="61"/>
      <c r="WOY13" s="61"/>
      <c r="WOZ13" s="61"/>
      <c r="WPA13" s="61"/>
      <c r="WPB13" s="61"/>
      <c r="WPC13" s="61"/>
      <c r="WPD13" s="61"/>
      <c r="WPE13" s="61"/>
      <c r="WPF13" s="61"/>
      <c r="WPG13" s="61"/>
      <c r="WPH13" s="61"/>
      <c r="WPI13" s="61"/>
      <c r="WPJ13" s="61"/>
      <c r="WPK13" s="61"/>
      <c r="WPL13" s="61"/>
      <c r="WPM13" s="61"/>
      <c r="WPN13" s="61"/>
      <c r="WPO13" s="61"/>
      <c r="WPP13" s="61"/>
      <c r="WPQ13" s="61"/>
      <c r="WPR13" s="61"/>
      <c r="WPS13" s="61"/>
      <c r="WPT13" s="61"/>
      <c r="WPU13" s="61"/>
      <c r="WPV13" s="61"/>
      <c r="WPW13" s="61"/>
      <c r="WPX13" s="61"/>
      <c r="WPY13" s="61"/>
      <c r="WPZ13" s="61"/>
      <c r="WQA13" s="61"/>
      <c r="WQB13" s="61"/>
      <c r="WQC13" s="61"/>
      <c r="WQD13" s="61"/>
      <c r="WQE13" s="61"/>
      <c r="WQF13" s="61"/>
      <c r="WQG13" s="61"/>
      <c r="WQH13" s="61"/>
      <c r="WQI13" s="61"/>
      <c r="WQJ13" s="61"/>
      <c r="WQK13" s="61"/>
      <c r="WQL13" s="61"/>
      <c r="WQM13" s="61"/>
      <c r="WQN13" s="61"/>
      <c r="WQO13" s="61"/>
      <c r="WQP13" s="61"/>
      <c r="WQQ13" s="61"/>
      <c r="WQR13" s="61"/>
      <c r="WQS13" s="61"/>
      <c r="WQT13" s="61"/>
      <c r="WQU13" s="61"/>
      <c r="WQV13" s="61"/>
      <c r="WQW13" s="61"/>
      <c r="WQX13" s="61"/>
      <c r="WQY13" s="61"/>
      <c r="WQZ13" s="61"/>
      <c r="WRA13" s="61"/>
      <c r="WRB13" s="61"/>
      <c r="WRC13" s="61"/>
      <c r="WRD13" s="61"/>
      <c r="WRE13" s="61"/>
      <c r="WRF13" s="61"/>
      <c r="WRG13" s="61"/>
      <c r="WRH13" s="61"/>
      <c r="WRI13" s="61"/>
      <c r="WRJ13" s="61"/>
      <c r="WRK13" s="61"/>
      <c r="WRL13" s="61"/>
      <c r="WRM13" s="61"/>
      <c r="WRN13" s="61"/>
      <c r="WRO13" s="61"/>
      <c r="WRP13" s="61"/>
      <c r="WRQ13" s="61"/>
      <c r="WRR13" s="61"/>
      <c r="WRS13" s="61"/>
      <c r="WRT13" s="61"/>
      <c r="WRU13" s="61"/>
      <c r="WRV13" s="61"/>
      <c r="WRW13" s="61"/>
      <c r="WRX13" s="61"/>
      <c r="WRY13" s="61"/>
      <c r="WRZ13" s="61"/>
      <c r="WSA13" s="61"/>
      <c r="WSB13" s="61"/>
      <c r="WSC13" s="61"/>
      <c r="WSD13" s="61"/>
      <c r="WSE13" s="61"/>
      <c r="WSF13" s="61"/>
      <c r="WSG13" s="61"/>
      <c r="WSH13" s="61"/>
      <c r="WSI13" s="61"/>
      <c r="WSJ13" s="61"/>
      <c r="WSK13" s="61"/>
      <c r="WSL13" s="61"/>
      <c r="WSM13" s="61"/>
      <c r="WSN13" s="61"/>
      <c r="WSO13" s="61"/>
      <c r="WSP13" s="61"/>
      <c r="WSQ13" s="61"/>
      <c r="WSR13" s="61"/>
      <c r="WSS13" s="61"/>
      <c r="WST13" s="61"/>
      <c r="WSU13" s="61"/>
      <c r="WSV13" s="61"/>
      <c r="WSW13" s="61"/>
      <c r="WSX13" s="61"/>
      <c r="WSY13" s="61"/>
      <c r="WSZ13" s="61"/>
      <c r="WTA13" s="61"/>
      <c r="WTB13" s="61"/>
      <c r="WTC13" s="61"/>
      <c r="WTD13" s="61"/>
      <c r="WTE13" s="61"/>
      <c r="WTF13" s="61"/>
      <c r="WTG13" s="61"/>
      <c r="WTH13" s="61"/>
      <c r="WTI13" s="61"/>
      <c r="WTJ13" s="61"/>
      <c r="WTK13" s="61"/>
      <c r="WTL13" s="61"/>
      <c r="WTM13" s="61"/>
      <c r="WTN13" s="61"/>
      <c r="WTO13" s="61"/>
      <c r="WTP13" s="61"/>
      <c r="WTQ13" s="61"/>
      <c r="WTR13" s="61"/>
      <c r="WTS13" s="61"/>
      <c r="WTT13" s="61"/>
      <c r="WTU13" s="61"/>
      <c r="WTV13" s="61"/>
      <c r="WTW13" s="61"/>
      <c r="WTX13" s="61"/>
      <c r="WTY13" s="61"/>
      <c r="WTZ13" s="61"/>
      <c r="WUA13" s="61"/>
      <c r="WUB13" s="61"/>
      <c r="WUC13" s="61"/>
      <c r="WUD13" s="61"/>
      <c r="WUE13" s="61"/>
      <c r="WUF13" s="61"/>
      <c r="WUG13" s="61"/>
      <c r="WUH13" s="61"/>
      <c r="WUI13" s="61"/>
      <c r="WUJ13" s="61"/>
      <c r="WUK13" s="61"/>
      <c r="WUL13" s="61"/>
      <c r="WUM13" s="61"/>
      <c r="WUN13" s="61"/>
      <c r="WUO13" s="61"/>
      <c r="WUP13" s="61"/>
      <c r="WUQ13" s="61"/>
      <c r="WUR13" s="61"/>
      <c r="WUS13" s="61"/>
      <c r="WUT13" s="61"/>
      <c r="WUU13" s="61"/>
      <c r="WUV13" s="61"/>
      <c r="WUW13" s="61"/>
      <c r="WUX13" s="61"/>
      <c r="WUY13" s="61"/>
      <c r="WUZ13" s="61"/>
      <c r="WVA13" s="61"/>
      <c r="WVB13" s="61"/>
      <c r="WVC13" s="61"/>
      <c r="WVD13" s="61"/>
      <c r="WVE13" s="61"/>
      <c r="WVF13" s="61"/>
      <c r="WVG13" s="61"/>
      <c r="WVH13" s="61"/>
      <c r="WVI13" s="61"/>
      <c r="WVJ13" s="61"/>
      <c r="WVK13" s="61"/>
      <c r="WVL13" s="61"/>
      <c r="WVM13" s="61"/>
      <c r="WVN13" s="61"/>
      <c r="WVO13" s="61"/>
      <c r="WVP13" s="61"/>
      <c r="WVQ13" s="61"/>
      <c r="WVR13" s="61"/>
      <c r="WVS13" s="61"/>
      <c r="WVT13" s="61"/>
      <c r="WVU13" s="61"/>
      <c r="WVV13" s="61"/>
      <c r="WVW13" s="61"/>
      <c r="WVX13" s="61"/>
      <c r="WVY13" s="61"/>
      <c r="WVZ13" s="61"/>
      <c r="WWA13" s="61"/>
      <c r="WWB13" s="61"/>
      <c r="WWC13" s="61"/>
      <c r="WWD13" s="61"/>
      <c r="WWE13" s="61"/>
      <c r="WWF13" s="61"/>
      <c r="WWG13" s="61"/>
      <c r="WWH13" s="61"/>
      <c r="WWI13" s="61"/>
      <c r="WWJ13" s="61"/>
      <c r="WWK13" s="61"/>
      <c r="WWL13" s="61"/>
      <c r="WWM13" s="61"/>
      <c r="WWN13" s="61"/>
      <c r="WWO13" s="61"/>
      <c r="WWP13" s="61"/>
      <c r="WWQ13" s="61"/>
      <c r="WWR13" s="61"/>
      <c r="WWS13" s="61"/>
      <c r="WWT13" s="61"/>
      <c r="WWU13" s="61"/>
      <c r="WWV13" s="61"/>
      <c r="WWW13" s="61"/>
      <c r="WWX13" s="61"/>
      <c r="WWY13" s="61"/>
      <c r="WWZ13" s="61"/>
      <c r="WXA13" s="61"/>
      <c r="WXB13" s="61"/>
      <c r="WXC13" s="61"/>
      <c r="WXD13" s="61"/>
      <c r="WXE13" s="61"/>
      <c r="WXF13" s="61"/>
      <c r="WXG13" s="61"/>
      <c r="WXH13" s="61"/>
      <c r="WXI13" s="61"/>
      <c r="WXJ13" s="61"/>
      <c r="WXK13" s="61"/>
      <c r="WXL13" s="61"/>
      <c r="WXM13" s="61"/>
      <c r="WXN13" s="61"/>
      <c r="WXO13" s="61"/>
      <c r="WXP13" s="61"/>
      <c r="WXQ13" s="61"/>
      <c r="WXR13" s="61"/>
      <c r="WXS13" s="61"/>
      <c r="WXT13" s="61"/>
      <c r="WXU13" s="61"/>
      <c r="WXV13" s="61"/>
      <c r="WXW13" s="61"/>
      <c r="WXX13" s="61"/>
      <c r="WXY13" s="61"/>
      <c r="WXZ13" s="61"/>
      <c r="WYA13" s="61"/>
      <c r="WYB13" s="61"/>
      <c r="WYC13" s="61"/>
      <c r="WYD13" s="61"/>
      <c r="WYE13" s="61"/>
      <c r="WYF13" s="61"/>
      <c r="WYG13" s="61"/>
      <c r="WYH13" s="61"/>
      <c r="WYI13" s="61"/>
      <c r="WYJ13" s="61"/>
      <c r="WYK13" s="61"/>
      <c r="WYL13" s="61"/>
      <c r="WYM13" s="61"/>
      <c r="WYN13" s="61"/>
      <c r="WYO13" s="61"/>
      <c r="WYP13" s="61"/>
      <c r="WYQ13" s="61"/>
      <c r="WYR13" s="61"/>
      <c r="WYS13" s="61"/>
      <c r="WYT13" s="61"/>
      <c r="WYU13" s="61"/>
      <c r="WYV13" s="61"/>
      <c r="WYW13" s="61"/>
      <c r="WYX13" s="61"/>
      <c r="WYY13" s="61"/>
      <c r="WYZ13" s="61"/>
      <c r="WZA13" s="61"/>
      <c r="WZB13" s="61"/>
      <c r="WZC13" s="61"/>
      <c r="WZD13" s="61"/>
      <c r="WZE13" s="61"/>
      <c r="WZF13" s="61"/>
      <c r="WZG13" s="61"/>
      <c r="WZH13" s="61"/>
      <c r="WZI13" s="61"/>
      <c r="WZJ13" s="61"/>
      <c r="WZK13" s="61"/>
      <c r="WZL13" s="61"/>
      <c r="WZM13" s="61"/>
      <c r="WZN13" s="61"/>
      <c r="WZO13" s="61"/>
      <c r="WZP13" s="61"/>
      <c r="WZQ13" s="61"/>
      <c r="WZR13" s="61"/>
      <c r="WZS13" s="61"/>
      <c r="WZT13" s="61"/>
      <c r="WZU13" s="61"/>
      <c r="WZV13" s="61"/>
      <c r="WZW13" s="61"/>
      <c r="WZX13" s="61"/>
      <c r="WZY13" s="61"/>
      <c r="WZZ13" s="61"/>
      <c r="XAA13" s="61"/>
      <c r="XAB13" s="61"/>
      <c r="XAC13" s="61"/>
      <c r="XAD13" s="61"/>
      <c r="XAE13" s="61"/>
      <c r="XAF13" s="61"/>
      <c r="XAG13" s="61"/>
      <c r="XAH13" s="61"/>
      <c r="XAI13" s="61"/>
      <c r="XAJ13" s="61"/>
      <c r="XAK13" s="61"/>
      <c r="XAL13" s="61"/>
      <c r="XAM13" s="61"/>
      <c r="XAN13" s="61"/>
      <c r="XAO13" s="61"/>
      <c r="XAP13" s="61"/>
      <c r="XAQ13" s="61"/>
      <c r="XAR13" s="61"/>
      <c r="XAS13" s="61"/>
      <c r="XAT13" s="61"/>
      <c r="XAU13" s="61"/>
      <c r="XAV13" s="61"/>
      <c r="XAW13" s="61"/>
      <c r="XAX13" s="61"/>
      <c r="XAY13" s="61"/>
      <c r="XAZ13" s="61"/>
      <c r="XBA13" s="61"/>
      <c r="XBB13" s="61"/>
      <c r="XBC13" s="61"/>
      <c r="XBD13" s="61"/>
      <c r="XBE13" s="61"/>
      <c r="XBF13" s="61"/>
      <c r="XBG13" s="61"/>
      <c r="XBH13" s="61"/>
      <c r="XBI13" s="61"/>
      <c r="XBJ13" s="61"/>
      <c r="XBK13" s="61"/>
      <c r="XBL13" s="61"/>
      <c r="XBM13" s="61"/>
      <c r="XBN13" s="61"/>
      <c r="XBO13" s="61"/>
      <c r="XBP13" s="61"/>
      <c r="XBQ13" s="61"/>
      <c r="XBR13" s="61"/>
      <c r="XBS13" s="61"/>
      <c r="XBT13" s="61"/>
      <c r="XBU13" s="61"/>
      <c r="XBV13" s="61"/>
      <c r="XBW13" s="61"/>
      <c r="XBX13" s="61"/>
      <c r="XBY13" s="61"/>
      <c r="XBZ13" s="61"/>
      <c r="XCA13" s="61"/>
      <c r="XCB13" s="61"/>
      <c r="XCC13" s="61"/>
      <c r="XCD13" s="61"/>
      <c r="XCE13" s="61"/>
      <c r="XCF13" s="61"/>
      <c r="XCG13" s="61"/>
      <c r="XCH13" s="61"/>
      <c r="XCI13" s="61"/>
      <c r="XCJ13" s="61"/>
      <c r="XCK13" s="61"/>
      <c r="XCL13" s="61"/>
      <c r="XCM13" s="61"/>
      <c r="XCN13" s="61"/>
      <c r="XCO13" s="61"/>
      <c r="XCP13" s="61"/>
      <c r="XCQ13" s="61"/>
      <c r="XCR13" s="61"/>
      <c r="XCS13" s="61"/>
      <c r="XCT13" s="61"/>
      <c r="XCU13" s="61"/>
      <c r="XCV13" s="61"/>
      <c r="XCW13" s="61"/>
      <c r="XCX13" s="61"/>
      <c r="XCY13" s="61"/>
      <c r="XCZ13" s="61"/>
      <c r="XDA13" s="61"/>
      <c r="XDB13" s="61"/>
      <c r="XDC13" s="61"/>
      <c r="XDD13" s="61"/>
      <c r="XDE13" s="61"/>
      <c r="XDF13" s="61"/>
      <c r="XDG13" s="61"/>
      <c r="XDH13" s="61"/>
      <c r="XDI13" s="61"/>
      <c r="XDJ13" s="61"/>
      <c r="XDK13" s="61"/>
      <c r="XDL13" s="61"/>
      <c r="XDM13" s="61"/>
      <c r="XDN13" s="61"/>
      <c r="XDO13" s="61"/>
      <c r="XDP13" s="61"/>
      <c r="XDQ13" s="61"/>
      <c r="XDR13" s="61"/>
      <c r="XDS13" s="61"/>
      <c r="XDT13" s="61"/>
      <c r="XDU13" s="61"/>
      <c r="XDV13" s="61"/>
      <c r="XDW13" s="61"/>
      <c r="XDX13" s="61"/>
      <c r="XDY13" s="61"/>
      <c r="XDZ13" s="61"/>
      <c r="XEA13" s="61"/>
      <c r="XEB13" s="61"/>
      <c r="XEC13" s="61"/>
      <c r="XED13" s="61"/>
      <c r="XEE13" s="61"/>
      <c r="XEF13" s="61"/>
      <c r="XEG13" s="61"/>
      <c r="XEH13" s="61"/>
      <c r="XEI13" s="61"/>
      <c r="XEJ13" s="61"/>
      <c r="XEK13" s="61"/>
      <c r="XEL13" s="61"/>
      <c r="XEM13" s="61"/>
      <c r="XEN13" s="61"/>
      <c r="XEO13" s="61"/>
      <c r="XEP13" s="61"/>
      <c r="XEQ13" s="61"/>
      <c r="XER13" s="61"/>
      <c r="XES13" s="61"/>
      <c r="XET13" s="61"/>
      <c r="XEU13" s="61"/>
      <c r="XEV13" s="61"/>
      <c r="XEW13" s="61"/>
      <c r="XEX13" s="61"/>
      <c r="XEY13" s="61"/>
      <c r="XEZ13" s="61"/>
      <c r="XFA13" s="61"/>
      <c r="XFB13" s="61"/>
      <c r="XFC13" s="61"/>
    </row>
    <row r="14" spans="1:16383" s="39" customFormat="1" ht="15" customHeight="1">
      <c r="A14" s="44" t="s">
        <v>22</v>
      </c>
      <c r="B14" s="63">
        <f t="shared" si="2"/>
        <v>1924408</v>
      </c>
      <c r="C14" s="64">
        <v>1820537</v>
      </c>
      <c r="D14" s="64">
        <v>103871</v>
      </c>
      <c r="E14" s="84">
        <v>100</v>
      </c>
      <c r="F14" s="84"/>
      <c r="G14" s="84"/>
      <c r="H14" s="63">
        <f t="shared" si="1"/>
        <v>1079805</v>
      </c>
      <c r="I14" s="64">
        <v>929626</v>
      </c>
      <c r="J14" s="64">
        <v>150179</v>
      </c>
      <c r="K14" s="64">
        <v>100</v>
      </c>
      <c r="L14" s="64"/>
      <c r="M14" s="64"/>
      <c r="N14" s="65"/>
      <c r="O14" s="65"/>
      <c r="P14" s="65"/>
      <c r="Q14" s="65"/>
      <c r="R14" s="65"/>
      <c r="S14" s="65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  <c r="JI14" s="61"/>
      <c r="JJ14" s="61"/>
      <c r="JK14" s="61"/>
      <c r="JL14" s="61"/>
      <c r="JM14" s="61"/>
      <c r="JN14" s="61"/>
      <c r="JO14" s="61"/>
      <c r="JP14" s="61"/>
      <c r="JQ14" s="61"/>
      <c r="JR14" s="61"/>
      <c r="JS14" s="61"/>
      <c r="JT14" s="61"/>
      <c r="JU14" s="61"/>
      <c r="JV14" s="61"/>
      <c r="JW14" s="61"/>
      <c r="JX14" s="61"/>
      <c r="JY14" s="61"/>
      <c r="JZ14" s="61"/>
      <c r="KA14" s="61"/>
      <c r="KB14" s="61"/>
      <c r="KC14" s="61"/>
      <c r="KD14" s="61"/>
      <c r="KE14" s="61"/>
      <c r="KF14" s="61"/>
      <c r="KG14" s="61"/>
      <c r="KH14" s="61"/>
      <c r="KI14" s="61"/>
      <c r="KJ14" s="61"/>
      <c r="KK14" s="61"/>
      <c r="KL14" s="61"/>
      <c r="KM14" s="61"/>
      <c r="KN14" s="61"/>
      <c r="KO14" s="61"/>
      <c r="KP14" s="61"/>
      <c r="KQ14" s="61"/>
      <c r="KR14" s="61"/>
      <c r="KS14" s="61"/>
      <c r="KT14" s="61"/>
      <c r="KU14" s="61"/>
      <c r="KV14" s="61"/>
      <c r="KW14" s="61"/>
      <c r="KX14" s="61"/>
      <c r="KY14" s="61"/>
      <c r="KZ14" s="61"/>
      <c r="LA14" s="61"/>
      <c r="LB14" s="61"/>
      <c r="LC14" s="61"/>
      <c r="LD14" s="61"/>
      <c r="LE14" s="61"/>
      <c r="LF14" s="61"/>
      <c r="LG14" s="61"/>
      <c r="LH14" s="61"/>
      <c r="LI14" s="61"/>
      <c r="LJ14" s="61"/>
      <c r="LK14" s="61"/>
      <c r="LL14" s="61"/>
      <c r="LM14" s="61"/>
      <c r="LN14" s="61"/>
      <c r="LO14" s="61"/>
      <c r="LP14" s="61"/>
      <c r="LQ14" s="61"/>
      <c r="LR14" s="61"/>
      <c r="LS14" s="61"/>
      <c r="LT14" s="61"/>
      <c r="LU14" s="6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61"/>
      <c r="NF14" s="61"/>
      <c r="NG14" s="61"/>
      <c r="NH14" s="61"/>
      <c r="NI14" s="61"/>
      <c r="NJ14" s="61"/>
      <c r="NK14" s="61"/>
      <c r="NL14" s="61"/>
      <c r="NM14" s="61"/>
      <c r="NN14" s="61"/>
      <c r="NO14" s="61"/>
      <c r="NP14" s="61"/>
      <c r="NQ14" s="61"/>
      <c r="NR14" s="61"/>
      <c r="NS14" s="61"/>
      <c r="NT14" s="61"/>
      <c r="NU14" s="61"/>
      <c r="NV14" s="61"/>
      <c r="NW14" s="61"/>
      <c r="NX14" s="61"/>
      <c r="NY14" s="61"/>
      <c r="NZ14" s="61"/>
      <c r="OA14" s="61"/>
      <c r="OB14" s="61"/>
      <c r="OC14" s="61"/>
      <c r="OD14" s="61"/>
      <c r="OE14" s="61"/>
      <c r="OF14" s="61"/>
      <c r="OG14" s="61"/>
      <c r="OH14" s="61"/>
      <c r="OI14" s="61"/>
      <c r="OJ14" s="61"/>
      <c r="OK14" s="61"/>
      <c r="OL14" s="61"/>
      <c r="OM14" s="61"/>
      <c r="ON14" s="61"/>
      <c r="OO14" s="61"/>
      <c r="OP14" s="61"/>
      <c r="OQ14" s="61"/>
      <c r="OR14" s="61"/>
      <c r="OS14" s="61"/>
      <c r="OT14" s="61"/>
      <c r="OU14" s="61"/>
      <c r="OV14" s="61"/>
      <c r="OW14" s="61"/>
      <c r="OX14" s="61"/>
      <c r="OY14" s="61"/>
      <c r="OZ14" s="61"/>
      <c r="PA14" s="61"/>
      <c r="PB14" s="61"/>
      <c r="PC14" s="61"/>
      <c r="PD14" s="61"/>
      <c r="PE14" s="61"/>
      <c r="PF14" s="61"/>
      <c r="PG14" s="61"/>
      <c r="PH14" s="61"/>
      <c r="PI14" s="61"/>
      <c r="PJ14" s="61"/>
      <c r="PK14" s="61"/>
      <c r="PL14" s="61"/>
      <c r="PM14" s="61"/>
      <c r="PN14" s="61"/>
      <c r="PO14" s="61"/>
      <c r="PP14" s="61"/>
      <c r="PQ14" s="61"/>
      <c r="PR14" s="61"/>
      <c r="PS14" s="61"/>
      <c r="PT14" s="61"/>
      <c r="PU14" s="61"/>
      <c r="PV14" s="61"/>
      <c r="PW14" s="61"/>
      <c r="PX14" s="61"/>
      <c r="PY14" s="61"/>
      <c r="PZ14" s="61"/>
      <c r="QA14" s="61"/>
      <c r="QB14" s="61"/>
      <c r="QC14" s="61"/>
      <c r="QD14" s="61"/>
      <c r="QE14" s="61"/>
      <c r="QF14" s="61"/>
      <c r="QG14" s="61"/>
      <c r="QH14" s="61"/>
      <c r="QI14" s="61"/>
      <c r="QJ14" s="61"/>
      <c r="QK14" s="61"/>
      <c r="QL14" s="61"/>
      <c r="QM14" s="61"/>
      <c r="QN14" s="61"/>
      <c r="QO14" s="61"/>
      <c r="QP14" s="61"/>
      <c r="QQ14" s="61"/>
      <c r="QR14" s="61"/>
      <c r="QS14" s="61"/>
      <c r="QT14" s="61"/>
      <c r="QU14" s="61"/>
      <c r="QV14" s="61"/>
      <c r="QW14" s="61"/>
      <c r="QX14" s="61"/>
      <c r="QY14" s="61"/>
      <c r="QZ14" s="61"/>
      <c r="RA14" s="61"/>
      <c r="RB14" s="61"/>
      <c r="RC14" s="61"/>
      <c r="RD14" s="61"/>
      <c r="RE14" s="61"/>
      <c r="RF14" s="61"/>
      <c r="RG14" s="61"/>
      <c r="RH14" s="61"/>
      <c r="RI14" s="61"/>
      <c r="RJ14" s="61"/>
      <c r="RK14" s="61"/>
      <c r="RL14" s="61"/>
      <c r="RM14" s="61"/>
      <c r="RN14" s="61"/>
      <c r="RO14" s="61"/>
      <c r="RP14" s="61"/>
      <c r="RQ14" s="61"/>
      <c r="RR14" s="61"/>
      <c r="RS14" s="61"/>
      <c r="RT14" s="61"/>
      <c r="RU14" s="61"/>
      <c r="RV14" s="61"/>
      <c r="RW14" s="61"/>
      <c r="RX14" s="61"/>
      <c r="RY14" s="61"/>
      <c r="RZ14" s="61"/>
      <c r="SA14" s="61"/>
      <c r="SB14" s="61"/>
      <c r="SC14" s="61"/>
      <c r="SD14" s="61"/>
      <c r="SE14" s="61"/>
      <c r="SF14" s="61"/>
      <c r="SG14" s="61"/>
      <c r="SH14" s="61"/>
      <c r="SI14" s="61"/>
      <c r="SJ14" s="61"/>
      <c r="SK14" s="61"/>
      <c r="SL14" s="61"/>
      <c r="SM14" s="61"/>
      <c r="SN14" s="61"/>
      <c r="SO14" s="61"/>
      <c r="SP14" s="61"/>
      <c r="SQ14" s="61"/>
      <c r="SR14" s="61"/>
      <c r="SS14" s="61"/>
      <c r="ST14" s="61"/>
      <c r="SU14" s="61"/>
      <c r="SV14" s="61"/>
      <c r="SW14" s="61"/>
      <c r="SX14" s="61"/>
      <c r="SY14" s="61"/>
      <c r="SZ14" s="61"/>
      <c r="TA14" s="61"/>
      <c r="TB14" s="61"/>
      <c r="TC14" s="61"/>
      <c r="TD14" s="61"/>
      <c r="TE14" s="61"/>
      <c r="TF14" s="61"/>
      <c r="TG14" s="61"/>
      <c r="TH14" s="61"/>
      <c r="TI14" s="61"/>
      <c r="TJ14" s="61"/>
      <c r="TK14" s="61"/>
      <c r="TL14" s="61"/>
      <c r="TM14" s="61"/>
      <c r="TN14" s="61"/>
      <c r="TO14" s="61"/>
      <c r="TP14" s="61"/>
      <c r="TQ14" s="61"/>
      <c r="TR14" s="61"/>
      <c r="TS14" s="61"/>
      <c r="TT14" s="61"/>
      <c r="TU14" s="61"/>
      <c r="TV14" s="61"/>
      <c r="TW14" s="61"/>
      <c r="TX14" s="61"/>
      <c r="TY14" s="61"/>
      <c r="TZ14" s="61"/>
      <c r="UA14" s="61"/>
      <c r="UB14" s="61"/>
      <c r="UC14" s="61"/>
      <c r="UD14" s="61"/>
      <c r="UE14" s="61"/>
      <c r="UF14" s="61"/>
      <c r="UG14" s="61"/>
      <c r="UH14" s="61"/>
      <c r="UI14" s="61"/>
      <c r="UJ14" s="61"/>
      <c r="UK14" s="61"/>
      <c r="UL14" s="61"/>
      <c r="UM14" s="61"/>
      <c r="UN14" s="61"/>
      <c r="UO14" s="61"/>
      <c r="UP14" s="61"/>
      <c r="UQ14" s="61"/>
      <c r="UR14" s="61"/>
      <c r="US14" s="61"/>
      <c r="UT14" s="61"/>
      <c r="UU14" s="61"/>
      <c r="UV14" s="61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  <c r="WVM14" s="61"/>
      <c r="WVN14" s="61"/>
      <c r="WVO14" s="61"/>
      <c r="WVP14" s="61"/>
      <c r="WVQ14" s="61"/>
      <c r="WVR14" s="61"/>
      <c r="WVS14" s="61"/>
      <c r="WVT14" s="61"/>
      <c r="WVU14" s="61"/>
      <c r="WVV14" s="61"/>
      <c r="WVW14" s="61"/>
      <c r="WVX14" s="61"/>
      <c r="WVY14" s="61"/>
      <c r="WVZ14" s="61"/>
      <c r="WWA14" s="61"/>
      <c r="WWB14" s="61"/>
      <c r="WWC14" s="61"/>
      <c r="WWD14" s="61"/>
      <c r="WWE14" s="61"/>
      <c r="WWF14" s="61"/>
      <c r="WWG14" s="61"/>
      <c r="WWH14" s="61"/>
      <c r="WWI14" s="61"/>
      <c r="WWJ14" s="61"/>
      <c r="WWK14" s="61"/>
      <c r="WWL14" s="61"/>
      <c r="WWM14" s="61"/>
      <c r="WWN14" s="61"/>
      <c r="WWO14" s="61"/>
      <c r="WWP14" s="61"/>
      <c r="WWQ14" s="61"/>
      <c r="WWR14" s="61"/>
      <c r="WWS14" s="61"/>
      <c r="WWT14" s="61"/>
      <c r="WWU14" s="61"/>
      <c r="WWV14" s="61"/>
      <c r="WWW14" s="61"/>
      <c r="WWX14" s="61"/>
      <c r="WWY14" s="61"/>
      <c r="WWZ14" s="61"/>
      <c r="WXA14" s="61"/>
      <c r="WXB14" s="61"/>
      <c r="WXC14" s="61"/>
      <c r="WXD14" s="61"/>
      <c r="WXE14" s="61"/>
      <c r="WXF14" s="61"/>
      <c r="WXG14" s="61"/>
      <c r="WXH14" s="61"/>
      <c r="WXI14" s="61"/>
      <c r="WXJ14" s="61"/>
      <c r="WXK14" s="61"/>
      <c r="WXL14" s="61"/>
      <c r="WXM14" s="61"/>
      <c r="WXN14" s="61"/>
      <c r="WXO14" s="61"/>
      <c r="WXP14" s="61"/>
      <c r="WXQ14" s="61"/>
      <c r="WXR14" s="61"/>
      <c r="WXS14" s="61"/>
      <c r="WXT14" s="61"/>
      <c r="WXU14" s="61"/>
      <c r="WXV14" s="61"/>
      <c r="WXW14" s="61"/>
      <c r="WXX14" s="61"/>
      <c r="WXY14" s="61"/>
      <c r="WXZ14" s="61"/>
      <c r="WYA14" s="61"/>
      <c r="WYB14" s="61"/>
      <c r="WYC14" s="61"/>
      <c r="WYD14" s="61"/>
      <c r="WYE14" s="61"/>
      <c r="WYF14" s="61"/>
      <c r="WYG14" s="61"/>
      <c r="WYH14" s="61"/>
      <c r="WYI14" s="61"/>
      <c r="WYJ14" s="61"/>
      <c r="WYK14" s="61"/>
      <c r="WYL14" s="61"/>
      <c r="WYM14" s="61"/>
      <c r="WYN14" s="61"/>
      <c r="WYO14" s="61"/>
      <c r="WYP14" s="61"/>
      <c r="WYQ14" s="61"/>
      <c r="WYR14" s="61"/>
      <c r="WYS14" s="61"/>
      <c r="WYT14" s="61"/>
      <c r="WYU14" s="61"/>
      <c r="WYV14" s="61"/>
      <c r="WYW14" s="61"/>
      <c r="WYX14" s="61"/>
      <c r="WYY14" s="61"/>
      <c r="WYZ14" s="61"/>
      <c r="WZA14" s="61"/>
      <c r="WZB14" s="61"/>
      <c r="WZC14" s="61"/>
      <c r="WZD14" s="61"/>
      <c r="WZE14" s="61"/>
      <c r="WZF14" s="61"/>
      <c r="WZG14" s="61"/>
      <c r="WZH14" s="61"/>
      <c r="WZI14" s="61"/>
      <c r="WZJ14" s="61"/>
      <c r="WZK14" s="61"/>
      <c r="WZL14" s="61"/>
      <c r="WZM14" s="61"/>
      <c r="WZN14" s="61"/>
      <c r="WZO14" s="61"/>
      <c r="WZP14" s="61"/>
      <c r="WZQ14" s="61"/>
      <c r="WZR14" s="61"/>
      <c r="WZS14" s="61"/>
      <c r="WZT14" s="61"/>
      <c r="WZU14" s="61"/>
      <c r="WZV14" s="61"/>
      <c r="WZW14" s="61"/>
      <c r="WZX14" s="61"/>
      <c r="WZY14" s="61"/>
      <c r="WZZ14" s="61"/>
      <c r="XAA14" s="61"/>
      <c r="XAB14" s="61"/>
      <c r="XAC14" s="61"/>
      <c r="XAD14" s="61"/>
      <c r="XAE14" s="61"/>
      <c r="XAF14" s="61"/>
      <c r="XAG14" s="61"/>
      <c r="XAH14" s="61"/>
      <c r="XAI14" s="61"/>
      <c r="XAJ14" s="61"/>
      <c r="XAK14" s="61"/>
      <c r="XAL14" s="61"/>
      <c r="XAM14" s="61"/>
      <c r="XAN14" s="61"/>
      <c r="XAO14" s="61"/>
      <c r="XAP14" s="61"/>
      <c r="XAQ14" s="61"/>
      <c r="XAR14" s="61"/>
      <c r="XAS14" s="61"/>
      <c r="XAT14" s="61"/>
      <c r="XAU14" s="61"/>
      <c r="XAV14" s="61"/>
      <c r="XAW14" s="61"/>
      <c r="XAX14" s="61"/>
      <c r="XAY14" s="61"/>
      <c r="XAZ14" s="61"/>
      <c r="XBA14" s="61"/>
      <c r="XBB14" s="61"/>
      <c r="XBC14" s="61"/>
      <c r="XBD14" s="61"/>
      <c r="XBE14" s="61"/>
      <c r="XBF14" s="61"/>
      <c r="XBG14" s="61"/>
      <c r="XBH14" s="61"/>
      <c r="XBI14" s="61"/>
      <c r="XBJ14" s="61"/>
      <c r="XBK14" s="61"/>
      <c r="XBL14" s="61"/>
      <c r="XBM14" s="61"/>
      <c r="XBN14" s="61"/>
      <c r="XBO14" s="61"/>
      <c r="XBP14" s="61"/>
      <c r="XBQ14" s="61"/>
      <c r="XBR14" s="61"/>
      <c r="XBS14" s="61"/>
      <c r="XBT14" s="61"/>
      <c r="XBU14" s="61"/>
      <c r="XBV14" s="61"/>
      <c r="XBW14" s="61"/>
      <c r="XBX14" s="61"/>
      <c r="XBY14" s="61"/>
      <c r="XBZ14" s="61"/>
      <c r="XCA14" s="61"/>
      <c r="XCB14" s="61"/>
      <c r="XCC14" s="61"/>
      <c r="XCD14" s="61"/>
      <c r="XCE14" s="61"/>
      <c r="XCF14" s="61"/>
      <c r="XCG14" s="61"/>
      <c r="XCH14" s="61"/>
      <c r="XCI14" s="61"/>
      <c r="XCJ14" s="61"/>
      <c r="XCK14" s="61"/>
      <c r="XCL14" s="61"/>
      <c r="XCM14" s="61"/>
      <c r="XCN14" s="61"/>
      <c r="XCO14" s="61"/>
      <c r="XCP14" s="61"/>
      <c r="XCQ14" s="61"/>
      <c r="XCR14" s="61"/>
      <c r="XCS14" s="61"/>
      <c r="XCT14" s="61"/>
      <c r="XCU14" s="61"/>
      <c r="XCV14" s="61"/>
      <c r="XCW14" s="61"/>
      <c r="XCX14" s="61"/>
      <c r="XCY14" s="61"/>
      <c r="XCZ14" s="61"/>
      <c r="XDA14" s="61"/>
      <c r="XDB14" s="61"/>
      <c r="XDC14" s="61"/>
      <c r="XDD14" s="61"/>
      <c r="XDE14" s="61"/>
      <c r="XDF14" s="61"/>
      <c r="XDG14" s="61"/>
      <c r="XDH14" s="61"/>
      <c r="XDI14" s="61"/>
      <c r="XDJ14" s="61"/>
      <c r="XDK14" s="61"/>
      <c r="XDL14" s="61"/>
      <c r="XDM14" s="61"/>
      <c r="XDN14" s="61"/>
      <c r="XDO14" s="61"/>
      <c r="XDP14" s="61"/>
      <c r="XDQ14" s="61"/>
      <c r="XDR14" s="61"/>
      <c r="XDS14" s="61"/>
      <c r="XDT14" s="61"/>
      <c r="XDU14" s="61"/>
      <c r="XDV14" s="61"/>
      <c r="XDW14" s="61"/>
      <c r="XDX14" s="61"/>
      <c r="XDY14" s="61"/>
      <c r="XDZ14" s="61"/>
      <c r="XEA14" s="61"/>
      <c r="XEB14" s="61"/>
      <c r="XEC14" s="61"/>
      <c r="XED14" s="61"/>
      <c r="XEE14" s="61"/>
      <c r="XEF14" s="61"/>
      <c r="XEG14" s="61"/>
      <c r="XEH14" s="61"/>
      <c r="XEI14" s="61"/>
      <c r="XEJ14" s="61"/>
      <c r="XEK14" s="61"/>
      <c r="XEL14" s="61"/>
      <c r="XEM14" s="61"/>
      <c r="XEN14" s="61"/>
      <c r="XEO14" s="61"/>
      <c r="XEP14" s="61"/>
      <c r="XEQ14" s="61"/>
      <c r="XER14" s="61"/>
      <c r="XES14" s="61"/>
      <c r="XET14" s="61"/>
      <c r="XEU14" s="61"/>
      <c r="XEV14" s="61"/>
      <c r="XEW14" s="61"/>
      <c r="XEX14" s="61"/>
      <c r="XEY14" s="61"/>
      <c r="XEZ14" s="61"/>
      <c r="XFA14" s="61"/>
      <c r="XFB14" s="61"/>
      <c r="XFC14" s="61"/>
    </row>
    <row r="15" spans="1:16383" s="39" customFormat="1" ht="15" customHeight="1">
      <c r="A15" s="44" t="s">
        <v>23</v>
      </c>
      <c r="B15" s="63">
        <f t="shared" si="2"/>
        <v>1137472.3152100001</v>
      </c>
      <c r="C15" s="64">
        <v>430677.54264000006</v>
      </c>
      <c r="D15" s="64">
        <v>706794.77257000003</v>
      </c>
      <c r="E15" s="84">
        <v>100</v>
      </c>
      <c r="F15" s="84"/>
      <c r="G15" s="84"/>
      <c r="H15" s="63">
        <f t="shared" si="1"/>
        <v>565815.87145000009</v>
      </c>
      <c r="I15" s="64">
        <v>219524.89225</v>
      </c>
      <c r="J15" s="64">
        <v>346290.97920000006</v>
      </c>
      <c r="K15" s="64">
        <v>100</v>
      </c>
      <c r="L15" s="64"/>
      <c r="M15" s="64"/>
      <c r="N15" s="65"/>
      <c r="O15" s="65"/>
      <c r="P15" s="65"/>
      <c r="Q15" s="65"/>
      <c r="R15" s="65"/>
      <c r="S15" s="65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  <c r="JI15" s="61"/>
      <c r="JJ15" s="61"/>
      <c r="JK15" s="61"/>
      <c r="JL15" s="61"/>
      <c r="JM15" s="61"/>
      <c r="JN15" s="61"/>
      <c r="JO15" s="61"/>
      <c r="JP15" s="61"/>
      <c r="JQ15" s="61"/>
      <c r="JR15" s="61"/>
      <c r="JS15" s="61"/>
      <c r="JT15" s="61"/>
      <c r="JU15" s="61"/>
      <c r="JV15" s="61"/>
      <c r="JW15" s="61"/>
      <c r="JX15" s="61"/>
      <c r="JY15" s="61"/>
      <c r="JZ15" s="61"/>
      <c r="KA15" s="61"/>
      <c r="KB15" s="61"/>
      <c r="KC15" s="61"/>
      <c r="KD15" s="61"/>
      <c r="KE15" s="61"/>
      <c r="KF15" s="61"/>
      <c r="KG15" s="61"/>
      <c r="KH15" s="61"/>
      <c r="KI15" s="61"/>
      <c r="KJ15" s="61"/>
      <c r="KK15" s="61"/>
      <c r="KL15" s="61"/>
      <c r="KM15" s="61"/>
      <c r="KN15" s="61"/>
      <c r="KO15" s="61"/>
      <c r="KP15" s="61"/>
      <c r="KQ15" s="61"/>
      <c r="KR15" s="61"/>
      <c r="KS15" s="61"/>
      <c r="KT15" s="61"/>
      <c r="KU15" s="61"/>
      <c r="KV15" s="61"/>
      <c r="KW15" s="61"/>
      <c r="KX15" s="61"/>
      <c r="KY15" s="61"/>
      <c r="KZ15" s="61"/>
      <c r="LA15" s="61"/>
      <c r="LB15" s="61"/>
      <c r="LC15" s="61"/>
      <c r="LD15" s="61"/>
      <c r="LE15" s="61"/>
      <c r="LF15" s="61"/>
      <c r="LG15" s="61"/>
      <c r="LH15" s="61"/>
      <c r="LI15" s="61"/>
      <c r="LJ15" s="61"/>
      <c r="LK15" s="61"/>
      <c r="LL15" s="61"/>
      <c r="LM15" s="61"/>
      <c r="LN15" s="61"/>
      <c r="LO15" s="61"/>
      <c r="LP15" s="61"/>
      <c r="LQ15" s="61"/>
      <c r="LR15" s="61"/>
      <c r="LS15" s="61"/>
      <c r="LT15" s="61"/>
      <c r="LU15" s="6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61"/>
      <c r="NF15" s="61"/>
      <c r="NG15" s="61"/>
      <c r="NH15" s="61"/>
      <c r="NI15" s="61"/>
      <c r="NJ15" s="61"/>
      <c r="NK15" s="61"/>
      <c r="NL15" s="61"/>
      <c r="NM15" s="61"/>
      <c r="NN15" s="61"/>
      <c r="NO15" s="61"/>
      <c r="NP15" s="61"/>
      <c r="NQ15" s="61"/>
      <c r="NR15" s="61"/>
      <c r="NS15" s="61"/>
      <c r="NT15" s="61"/>
      <c r="NU15" s="61"/>
      <c r="NV15" s="61"/>
      <c r="NW15" s="61"/>
      <c r="NX15" s="61"/>
      <c r="NY15" s="61"/>
      <c r="NZ15" s="61"/>
      <c r="OA15" s="61"/>
      <c r="OB15" s="61"/>
      <c r="OC15" s="61"/>
      <c r="OD15" s="61"/>
      <c r="OE15" s="61"/>
      <c r="OF15" s="61"/>
      <c r="OG15" s="61"/>
      <c r="OH15" s="61"/>
      <c r="OI15" s="61"/>
      <c r="OJ15" s="61"/>
      <c r="OK15" s="61"/>
      <c r="OL15" s="61"/>
      <c r="OM15" s="61"/>
      <c r="ON15" s="61"/>
      <c r="OO15" s="61"/>
      <c r="OP15" s="61"/>
      <c r="OQ15" s="61"/>
      <c r="OR15" s="61"/>
      <c r="OS15" s="61"/>
      <c r="OT15" s="61"/>
      <c r="OU15" s="61"/>
      <c r="OV15" s="61"/>
      <c r="OW15" s="61"/>
      <c r="OX15" s="61"/>
      <c r="OY15" s="61"/>
      <c r="OZ15" s="61"/>
      <c r="PA15" s="61"/>
      <c r="PB15" s="61"/>
      <c r="PC15" s="61"/>
      <c r="PD15" s="61"/>
      <c r="PE15" s="61"/>
      <c r="PF15" s="61"/>
      <c r="PG15" s="61"/>
      <c r="PH15" s="61"/>
      <c r="PI15" s="61"/>
      <c r="PJ15" s="61"/>
      <c r="PK15" s="61"/>
      <c r="PL15" s="61"/>
      <c r="PM15" s="61"/>
      <c r="PN15" s="61"/>
      <c r="PO15" s="61"/>
      <c r="PP15" s="61"/>
      <c r="PQ15" s="61"/>
      <c r="PR15" s="61"/>
      <c r="PS15" s="61"/>
      <c r="PT15" s="61"/>
      <c r="PU15" s="61"/>
      <c r="PV15" s="61"/>
      <c r="PW15" s="61"/>
      <c r="PX15" s="61"/>
      <c r="PY15" s="61"/>
      <c r="PZ15" s="61"/>
      <c r="QA15" s="61"/>
      <c r="QB15" s="61"/>
      <c r="QC15" s="61"/>
      <c r="QD15" s="61"/>
      <c r="QE15" s="61"/>
      <c r="QF15" s="61"/>
      <c r="QG15" s="61"/>
      <c r="QH15" s="61"/>
      <c r="QI15" s="61"/>
      <c r="QJ15" s="61"/>
      <c r="QK15" s="61"/>
      <c r="QL15" s="61"/>
      <c r="QM15" s="61"/>
      <c r="QN15" s="61"/>
      <c r="QO15" s="61"/>
      <c r="QP15" s="61"/>
      <c r="QQ15" s="61"/>
      <c r="QR15" s="61"/>
      <c r="QS15" s="61"/>
      <c r="QT15" s="61"/>
      <c r="QU15" s="61"/>
      <c r="QV15" s="61"/>
      <c r="QW15" s="61"/>
      <c r="QX15" s="61"/>
      <c r="QY15" s="61"/>
      <c r="QZ15" s="61"/>
      <c r="RA15" s="61"/>
      <c r="RB15" s="61"/>
      <c r="RC15" s="61"/>
      <c r="RD15" s="61"/>
      <c r="RE15" s="61"/>
      <c r="RF15" s="61"/>
      <c r="RG15" s="61"/>
      <c r="RH15" s="61"/>
      <c r="RI15" s="61"/>
      <c r="RJ15" s="61"/>
      <c r="RK15" s="61"/>
      <c r="RL15" s="61"/>
      <c r="RM15" s="61"/>
      <c r="RN15" s="61"/>
      <c r="RO15" s="61"/>
      <c r="RP15" s="61"/>
      <c r="RQ15" s="61"/>
      <c r="RR15" s="61"/>
      <c r="RS15" s="61"/>
      <c r="RT15" s="61"/>
      <c r="RU15" s="61"/>
      <c r="RV15" s="61"/>
      <c r="RW15" s="61"/>
      <c r="RX15" s="61"/>
      <c r="RY15" s="61"/>
      <c r="RZ15" s="61"/>
      <c r="SA15" s="61"/>
      <c r="SB15" s="61"/>
      <c r="SC15" s="61"/>
      <c r="SD15" s="61"/>
      <c r="SE15" s="61"/>
      <c r="SF15" s="61"/>
      <c r="SG15" s="61"/>
      <c r="SH15" s="61"/>
      <c r="SI15" s="61"/>
      <c r="SJ15" s="61"/>
      <c r="SK15" s="61"/>
      <c r="SL15" s="61"/>
      <c r="SM15" s="61"/>
      <c r="SN15" s="61"/>
      <c r="SO15" s="61"/>
      <c r="SP15" s="61"/>
      <c r="SQ15" s="61"/>
      <c r="SR15" s="61"/>
      <c r="SS15" s="61"/>
      <c r="ST15" s="61"/>
      <c r="SU15" s="61"/>
      <c r="SV15" s="61"/>
      <c r="SW15" s="61"/>
      <c r="SX15" s="61"/>
      <c r="SY15" s="61"/>
      <c r="SZ15" s="61"/>
      <c r="TA15" s="61"/>
      <c r="TB15" s="61"/>
      <c r="TC15" s="61"/>
      <c r="TD15" s="61"/>
      <c r="TE15" s="61"/>
      <c r="TF15" s="61"/>
      <c r="TG15" s="61"/>
      <c r="TH15" s="61"/>
      <c r="TI15" s="61"/>
      <c r="TJ15" s="61"/>
      <c r="TK15" s="61"/>
      <c r="TL15" s="61"/>
      <c r="TM15" s="61"/>
      <c r="TN15" s="61"/>
      <c r="TO15" s="61"/>
      <c r="TP15" s="61"/>
      <c r="TQ15" s="61"/>
      <c r="TR15" s="61"/>
      <c r="TS15" s="61"/>
      <c r="TT15" s="61"/>
      <c r="TU15" s="61"/>
      <c r="TV15" s="61"/>
      <c r="TW15" s="61"/>
      <c r="TX15" s="61"/>
      <c r="TY15" s="61"/>
      <c r="TZ15" s="61"/>
      <c r="UA15" s="61"/>
      <c r="UB15" s="61"/>
      <c r="UC15" s="61"/>
      <c r="UD15" s="61"/>
      <c r="UE15" s="61"/>
      <c r="UF15" s="61"/>
      <c r="UG15" s="61"/>
      <c r="UH15" s="61"/>
      <c r="UI15" s="61"/>
      <c r="UJ15" s="61"/>
      <c r="UK15" s="61"/>
      <c r="UL15" s="61"/>
      <c r="UM15" s="61"/>
      <c r="UN15" s="61"/>
      <c r="UO15" s="61"/>
      <c r="UP15" s="61"/>
      <c r="UQ15" s="61"/>
      <c r="UR15" s="61"/>
      <c r="US15" s="61"/>
      <c r="UT15" s="61"/>
      <c r="UU15" s="61"/>
      <c r="UV15" s="61"/>
      <c r="UW15" s="61"/>
      <c r="UX15" s="61"/>
      <c r="UY15" s="61"/>
      <c r="UZ15" s="61"/>
      <c r="VA15" s="61"/>
      <c r="VB15" s="61"/>
      <c r="VC15" s="61"/>
      <c r="VD15" s="61"/>
      <c r="VE15" s="61"/>
      <c r="VF15" s="61"/>
      <c r="VG15" s="61"/>
      <c r="VH15" s="61"/>
      <c r="VI15" s="61"/>
      <c r="VJ15" s="61"/>
      <c r="VK15" s="61"/>
      <c r="VL15" s="61"/>
      <c r="VM15" s="61"/>
      <c r="VN15" s="61"/>
      <c r="VO15" s="61"/>
      <c r="VP15" s="61"/>
      <c r="VQ15" s="61"/>
      <c r="VR15" s="61"/>
      <c r="VS15" s="61"/>
      <c r="VT15" s="61"/>
      <c r="VU15" s="61"/>
      <c r="VV15" s="61"/>
      <c r="VW15" s="61"/>
      <c r="VX15" s="61"/>
      <c r="VY15" s="61"/>
      <c r="VZ15" s="61"/>
      <c r="WA15" s="61"/>
      <c r="WB15" s="61"/>
      <c r="WC15" s="61"/>
      <c r="WD15" s="61"/>
      <c r="WE15" s="61"/>
      <c r="WF15" s="61"/>
      <c r="WG15" s="61"/>
      <c r="WH15" s="61"/>
      <c r="WI15" s="61"/>
      <c r="WJ15" s="61"/>
      <c r="WK15" s="61"/>
      <c r="WL15" s="61"/>
      <c r="WM15" s="61"/>
      <c r="WN15" s="61"/>
      <c r="WO15" s="61"/>
      <c r="WP15" s="61"/>
      <c r="WQ15" s="61"/>
      <c r="WR15" s="61"/>
      <c r="WS15" s="61"/>
      <c r="WT15" s="61"/>
      <c r="WU15" s="61"/>
      <c r="WV15" s="61"/>
      <c r="WW15" s="61"/>
      <c r="WX15" s="61"/>
      <c r="WY15" s="61"/>
      <c r="WZ15" s="61"/>
      <c r="XA15" s="61"/>
      <c r="XB15" s="61"/>
      <c r="XC15" s="61"/>
      <c r="XD15" s="61"/>
      <c r="XE15" s="61"/>
      <c r="XF15" s="61"/>
      <c r="XG15" s="61"/>
      <c r="XH15" s="61"/>
      <c r="XI15" s="61"/>
      <c r="XJ15" s="61"/>
      <c r="XK15" s="61"/>
      <c r="XL15" s="61"/>
      <c r="XM15" s="61"/>
      <c r="XN15" s="61"/>
      <c r="XO15" s="61"/>
      <c r="XP15" s="61"/>
      <c r="XQ15" s="61"/>
      <c r="XR15" s="61"/>
      <c r="XS15" s="61"/>
      <c r="XT15" s="61"/>
      <c r="XU15" s="61"/>
      <c r="XV15" s="61"/>
      <c r="XW15" s="61"/>
      <c r="XX15" s="61"/>
      <c r="XY15" s="61"/>
      <c r="XZ15" s="61"/>
      <c r="YA15" s="61"/>
      <c r="YB15" s="61"/>
      <c r="YC15" s="61"/>
      <c r="YD15" s="61"/>
      <c r="YE15" s="61"/>
      <c r="YF15" s="61"/>
      <c r="YG15" s="61"/>
      <c r="YH15" s="61"/>
      <c r="YI15" s="61"/>
      <c r="YJ15" s="61"/>
      <c r="YK15" s="61"/>
      <c r="YL15" s="61"/>
      <c r="YM15" s="61"/>
      <c r="YN15" s="61"/>
      <c r="YO15" s="61"/>
      <c r="YP15" s="61"/>
      <c r="YQ15" s="61"/>
      <c r="YR15" s="61"/>
      <c r="YS15" s="61"/>
      <c r="YT15" s="61"/>
      <c r="YU15" s="61"/>
      <c r="YV15" s="61"/>
      <c r="YW15" s="61"/>
      <c r="YX15" s="61"/>
      <c r="YY15" s="61"/>
      <c r="YZ15" s="61"/>
      <c r="ZA15" s="61"/>
      <c r="ZB15" s="61"/>
      <c r="ZC15" s="61"/>
      <c r="ZD15" s="61"/>
      <c r="ZE15" s="61"/>
      <c r="ZF15" s="61"/>
      <c r="ZG15" s="61"/>
      <c r="ZH15" s="61"/>
      <c r="ZI15" s="61"/>
      <c r="ZJ15" s="61"/>
      <c r="ZK15" s="61"/>
      <c r="ZL15" s="61"/>
      <c r="ZM15" s="61"/>
      <c r="ZN15" s="61"/>
      <c r="ZO15" s="61"/>
      <c r="ZP15" s="61"/>
      <c r="ZQ15" s="61"/>
      <c r="ZR15" s="61"/>
      <c r="ZS15" s="61"/>
      <c r="ZT15" s="61"/>
      <c r="ZU15" s="61"/>
      <c r="ZV15" s="61"/>
      <c r="ZW15" s="61"/>
      <c r="ZX15" s="61"/>
      <c r="ZY15" s="61"/>
      <c r="ZZ15" s="61"/>
      <c r="AAA15" s="61"/>
      <c r="AAB15" s="61"/>
      <c r="AAC15" s="61"/>
      <c r="AAD15" s="61"/>
      <c r="AAE15" s="61"/>
      <c r="AAF15" s="61"/>
      <c r="AAG15" s="61"/>
      <c r="AAH15" s="61"/>
      <c r="AAI15" s="61"/>
      <c r="AAJ15" s="61"/>
      <c r="AAK15" s="61"/>
      <c r="AAL15" s="61"/>
      <c r="AAM15" s="61"/>
      <c r="AAN15" s="61"/>
      <c r="AAO15" s="61"/>
      <c r="AAP15" s="61"/>
      <c r="AAQ15" s="61"/>
      <c r="AAR15" s="61"/>
      <c r="AAS15" s="61"/>
      <c r="AAT15" s="61"/>
      <c r="AAU15" s="61"/>
      <c r="AAV15" s="61"/>
      <c r="AAW15" s="61"/>
      <c r="AAX15" s="61"/>
      <c r="AAY15" s="61"/>
      <c r="AAZ15" s="61"/>
      <c r="ABA15" s="61"/>
      <c r="ABB15" s="61"/>
      <c r="ABC15" s="61"/>
      <c r="ABD15" s="61"/>
      <c r="ABE15" s="61"/>
      <c r="ABF15" s="61"/>
      <c r="ABG15" s="61"/>
      <c r="ABH15" s="61"/>
      <c r="ABI15" s="61"/>
      <c r="ABJ15" s="61"/>
      <c r="ABK15" s="61"/>
      <c r="ABL15" s="61"/>
      <c r="ABM15" s="61"/>
      <c r="ABN15" s="61"/>
      <c r="ABO15" s="61"/>
      <c r="ABP15" s="61"/>
      <c r="ABQ15" s="61"/>
      <c r="ABR15" s="61"/>
      <c r="ABS15" s="61"/>
      <c r="ABT15" s="61"/>
      <c r="ABU15" s="61"/>
      <c r="ABV15" s="61"/>
      <c r="ABW15" s="61"/>
      <c r="ABX15" s="61"/>
      <c r="ABY15" s="61"/>
      <c r="ABZ15" s="61"/>
      <c r="ACA15" s="61"/>
      <c r="ACB15" s="61"/>
      <c r="ACC15" s="61"/>
      <c r="ACD15" s="61"/>
      <c r="ACE15" s="61"/>
      <c r="ACF15" s="61"/>
      <c r="ACG15" s="61"/>
      <c r="ACH15" s="61"/>
      <c r="ACI15" s="61"/>
      <c r="ACJ15" s="61"/>
      <c r="ACK15" s="61"/>
      <c r="ACL15" s="61"/>
      <c r="ACM15" s="61"/>
      <c r="ACN15" s="61"/>
      <c r="ACO15" s="61"/>
      <c r="ACP15" s="61"/>
      <c r="ACQ15" s="61"/>
      <c r="ACR15" s="61"/>
      <c r="ACS15" s="61"/>
      <c r="ACT15" s="61"/>
      <c r="ACU15" s="61"/>
      <c r="ACV15" s="61"/>
      <c r="ACW15" s="61"/>
      <c r="ACX15" s="61"/>
      <c r="ACY15" s="61"/>
      <c r="ACZ15" s="61"/>
      <c r="ADA15" s="61"/>
      <c r="ADB15" s="61"/>
      <c r="ADC15" s="61"/>
      <c r="ADD15" s="61"/>
      <c r="ADE15" s="61"/>
      <c r="ADF15" s="61"/>
      <c r="ADG15" s="61"/>
      <c r="ADH15" s="61"/>
      <c r="ADI15" s="61"/>
      <c r="ADJ15" s="61"/>
      <c r="ADK15" s="61"/>
      <c r="ADL15" s="61"/>
      <c r="ADM15" s="61"/>
      <c r="ADN15" s="61"/>
      <c r="ADO15" s="61"/>
      <c r="ADP15" s="61"/>
      <c r="ADQ15" s="61"/>
      <c r="ADR15" s="61"/>
      <c r="ADS15" s="61"/>
      <c r="ADT15" s="61"/>
      <c r="ADU15" s="61"/>
      <c r="ADV15" s="61"/>
      <c r="ADW15" s="61"/>
      <c r="ADX15" s="61"/>
      <c r="ADY15" s="61"/>
      <c r="ADZ15" s="61"/>
      <c r="AEA15" s="61"/>
      <c r="AEB15" s="61"/>
      <c r="AEC15" s="61"/>
      <c r="AED15" s="61"/>
      <c r="AEE15" s="61"/>
      <c r="AEF15" s="61"/>
      <c r="AEG15" s="61"/>
      <c r="AEH15" s="61"/>
      <c r="AEI15" s="61"/>
      <c r="AEJ15" s="61"/>
      <c r="AEK15" s="61"/>
      <c r="AEL15" s="61"/>
      <c r="AEM15" s="61"/>
      <c r="AEN15" s="61"/>
      <c r="AEO15" s="61"/>
      <c r="AEP15" s="61"/>
      <c r="AEQ15" s="61"/>
      <c r="AER15" s="61"/>
      <c r="AES15" s="61"/>
      <c r="AET15" s="61"/>
      <c r="AEU15" s="61"/>
      <c r="AEV15" s="61"/>
      <c r="AEW15" s="61"/>
      <c r="AEX15" s="61"/>
      <c r="AEY15" s="61"/>
      <c r="AEZ15" s="61"/>
      <c r="AFA15" s="61"/>
      <c r="AFB15" s="61"/>
      <c r="AFC15" s="61"/>
      <c r="AFD15" s="61"/>
      <c r="AFE15" s="61"/>
      <c r="AFF15" s="61"/>
      <c r="AFG15" s="61"/>
      <c r="AFH15" s="61"/>
      <c r="AFI15" s="61"/>
      <c r="AFJ15" s="61"/>
      <c r="AFK15" s="61"/>
      <c r="AFL15" s="61"/>
      <c r="AFM15" s="61"/>
      <c r="AFN15" s="61"/>
      <c r="AFO15" s="61"/>
      <c r="AFP15" s="61"/>
      <c r="AFQ15" s="61"/>
      <c r="AFR15" s="61"/>
      <c r="AFS15" s="61"/>
      <c r="AFT15" s="61"/>
      <c r="AFU15" s="61"/>
      <c r="AFV15" s="61"/>
      <c r="AFW15" s="61"/>
      <c r="AFX15" s="61"/>
      <c r="AFY15" s="61"/>
      <c r="AFZ15" s="61"/>
      <c r="AGA15" s="61"/>
      <c r="AGB15" s="61"/>
      <c r="AGC15" s="61"/>
      <c r="AGD15" s="61"/>
      <c r="AGE15" s="61"/>
      <c r="AGF15" s="61"/>
      <c r="AGG15" s="61"/>
      <c r="AGH15" s="61"/>
      <c r="AGI15" s="61"/>
      <c r="AGJ15" s="61"/>
      <c r="AGK15" s="61"/>
      <c r="AGL15" s="61"/>
      <c r="AGM15" s="61"/>
      <c r="AGN15" s="61"/>
      <c r="AGO15" s="61"/>
      <c r="AGP15" s="61"/>
      <c r="AGQ15" s="61"/>
      <c r="AGR15" s="61"/>
      <c r="AGS15" s="61"/>
      <c r="AGT15" s="61"/>
      <c r="AGU15" s="61"/>
      <c r="AGV15" s="61"/>
      <c r="AGW15" s="61"/>
      <c r="AGX15" s="61"/>
      <c r="AGY15" s="61"/>
      <c r="AGZ15" s="61"/>
      <c r="AHA15" s="61"/>
      <c r="AHB15" s="61"/>
      <c r="AHC15" s="61"/>
      <c r="AHD15" s="61"/>
      <c r="AHE15" s="61"/>
      <c r="AHF15" s="61"/>
      <c r="AHG15" s="61"/>
      <c r="AHH15" s="61"/>
      <c r="AHI15" s="61"/>
      <c r="AHJ15" s="61"/>
      <c r="AHK15" s="61"/>
      <c r="AHL15" s="61"/>
      <c r="AHM15" s="61"/>
      <c r="AHN15" s="61"/>
      <c r="AHO15" s="61"/>
      <c r="AHP15" s="61"/>
      <c r="AHQ15" s="61"/>
      <c r="AHR15" s="61"/>
      <c r="AHS15" s="61"/>
      <c r="AHT15" s="61"/>
      <c r="AHU15" s="61"/>
      <c r="AHV15" s="61"/>
      <c r="AHW15" s="61"/>
      <c r="AHX15" s="61"/>
      <c r="AHY15" s="61"/>
      <c r="AHZ15" s="61"/>
      <c r="AIA15" s="61"/>
      <c r="AIB15" s="61"/>
      <c r="AIC15" s="61"/>
      <c r="AID15" s="61"/>
      <c r="AIE15" s="61"/>
      <c r="AIF15" s="61"/>
      <c r="AIG15" s="61"/>
      <c r="AIH15" s="61"/>
      <c r="AII15" s="61"/>
      <c r="AIJ15" s="61"/>
      <c r="AIK15" s="61"/>
      <c r="AIL15" s="61"/>
      <c r="AIM15" s="61"/>
      <c r="AIN15" s="61"/>
      <c r="AIO15" s="61"/>
      <c r="AIP15" s="61"/>
      <c r="AIQ15" s="61"/>
      <c r="AIR15" s="61"/>
      <c r="AIS15" s="61"/>
      <c r="AIT15" s="61"/>
      <c r="AIU15" s="61"/>
      <c r="AIV15" s="61"/>
      <c r="AIW15" s="61"/>
      <c r="AIX15" s="61"/>
      <c r="AIY15" s="61"/>
      <c r="AIZ15" s="61"/>
      <c r="AJA15" s="61"/>
      <c r="AJB15" s="61"/>
      <c r="AJC15" s="61"/>
      <c r="AJD15" s="61"/>
      <c r="AJE15" s="61"/>
      <c r="AJF15" s="61"/>
      <c r="AJG15" s="61"/>
      <c r="AJH15" s="61"/>
      <c r="AJI15" s="61"/>
      <c r="AJJ15" s="61"/>
      <c r="AJK15" s="61"/>
      <c r="AJL15" s="61"/>
      <c r="AJM15" s="61"/>
      <c r="AJN15" s="61"/>
      <c r="AJO15" s="61"/>
      <c r="AJP15" s="61"/>
      <c r="AJQ15" s="61"/>
      <c r="AJR15" s="61"/>
      <c r="AJS15" s="61"/>
      <c r="AJT15" s="61"/>
      <c r="AJU15" s="61"/>
      <c r="AJV15" s="61"/>
      <c r="AJW15" s="61"/>
      <c r="AJX15" s="61"/>
      <c r="AJY15" s="61"/>
      <c r="AJZ15" s="61"/>
      <c r="AKA15" s="61"/>
      <c r="AKB15" s="61"/>
      <c r="AKC15" s="61"/>
      <c r="AKD15" s="61"/>
      <c r="AKE15" s="61"/>
      <c r="AKF15" s="61"/>
      <c r="AKG15" s="61"/>
      <c r="AKH15" s="61"/>
      <c r="AKI15" s="61"/>
      <c r="AKJ15" s="61"/>
      <c r="AKK15" s="61"/>
      <c r="AKL15" s="61"/>
      <c r="AKM15" s="61"/>
      <c r="AKN15" s="61"/>
      <c r="AKO15" s="61"/>
      <c r="AKP15" s="61"/>
      <c r="AKQ15" s="61"/>
      <c r="AKR15" s="61"/>
      <c r="AKS15" s="61"/>
      <c r="AKT15" s="61"/>
      <c r="AKU15" s="61"/>
      <c r="AKV15" s="61"/>
      <c r="AKW15" s="61"/>
      <c r="AKX15" s="61"/>
      <c r="AKY15" s="61"/>
      <c r="AKZ15" s="61"/>
      <c r="ALA15" s="61"/>
      <c r="ALB15" s="61"/>
      <c r="ALC15" s="61"/>
      <c r="ALD15" s="61"/>
      <c r="ALE15" s="61"/>
      <c r="ALF15" s="61"/>
      <c r="ALG15" s="61"/>
      <c r="ALH15" s="61"/>
      <c r="ALI15" s="61"/>
      <c r="ALJ15" s="61"/>
      <c r="ALK15" s="61"/>
      <c r="ALL15" s="61"/>
      <c r="ALM15" s="61"/>
      <c r="ALN15" s="61"/>
      <c r="ALO15" s="61"/>
      <c r="ALP15" s="61"/>
      <c r="ALQ15" s="61"/>
      <c r="ALR15" s="61"/>
      <c r="ALS15" s="61"/>
      <c r="ALT15" s="61"/>
      <c r="ALU15" s="61"/>
      <c r="ALV15" s="61"/>
      <c r="ALW15" s="61"/>
      <c r="ALX15" s="61"/>
      <c r="ALY15" s="61"/>
      <c r="ALZ15" s="61"/>
      <c r="AMA15" s="61"/>
      <c r="AMB15" s="61"/>
      <c r="AMC15" s="61"/>
      <c r="AMD15" s="61"/>
      <c r="AME15" s="61"/>
      <c r="AMF15" s="61"/>
      <c r="AMG15" s="61"/>
      <c r="AMH15" s="61"/>
      <c r="AMI15" s="61"/>
      <c r="AMJ15" s="61"/>
      <c r="AMK15" s="61"/>
      <c r="AML15" s="61"/>
      <c r="AMM15" s="61"/>
      <c r="AMN15" s="61"/>
      <c r="AMO15" s="61"/>
      <c r="AMP15" s="61"/>
      <c r="AMQ15" s="61"/>
      <c r="AMR15" s="61"/>
      <c r="AMS15" s="61"/>
      <c r="AMT15" s="61"/>
      <c r="AMU15" s="61"/>
      <c r="AMV15" s="61"/>
      <c r="AMW15" s="61"/>
      <c r="AMX15" s="61"/>
      <c r="AMY15" s="61"/>
      <c r="AMZ15" s="61"/>
      <c r="ANA15" s="61"/>
      <c r="ANB15" s="61"/>
      <c r="ANC15" s="61"/>
      <c r="AND15" s="61"/>
      <c r="ANE15" s="61"/>
      <c r="ANF15" s="61"/>
      <c r="ANG15" s="61"/>
      <c r="ANH15" s="61"/>
      <c r="ANI15" s="61"/>
      <c r="ANJ15" s="61"/>
      <c r="ANK15" s="61"/>
      <c r="ANL15" s="61"/>
      <c r="ANM15" s="61"/>
      <c r="ANN15" s="61"/>
      <c r="ANO15" s="61"/>
      <c r="ANP15" s="61"/>
      <c r="ANQ15" s="61"/>
      <c r="ANR15" s="61"/>
      <c r="ANS15" s="61"/>
      <c r="ANT15" s="61"/>
      <c r="ANU15" s="61"/>
      <c r="ANV15" s="61"/>
      <c r="ANW15" s="61"/>
      <c r="ANX15" s="61"/>
      <c r="ANY15" s="61"/>
      <c r="ANZ15" s="61"/>
      <c r="AOA15" s="61"/>
      <c r="AOB15" s="61"/>
      <c r="AOC15" s="61"/>
      <c r="AOD15" s="61"/>
      <c r="AOE15" s="61"/>
      <c r="AOF15" s="61"/>
      <c r="AOG15" s="61"/>
      <c r="AOH15" s="61"/>
      <c r="AOI15" s="61"/>
      <c r="AOJ15" s="61"/>
      <c r="AOK15" s="61"/>
      <c r="AOL15" s="61"/>
      <c r="AOM15" s="61"/>
      <c r="AON15" s="61"/>
      <c r="AOO15" s="61"/>
      <c r="AOP15" s="61"/>
      <c r="AOQ15" s="61"/>
      <c r="AOR15" s="61"/>
      <c r="AOS15" s="61"/>
      <c r="AOT15" s="61"/>
      <c r="AOU15" s="61"/>
      <c r="AOV15" s="61"/>
      <c r="AOW15" s="61"/>
      <c r="AOX15" s="61"/>
      <c r="AOY15" s="61"/>
      <c r="AOZ15" s="61"/>
      <c r="APA15" s="61"/>
      <c r="APB15" s="61"/>
      <c r="APC15" s="61"/>
      <c r="APD15" s="61"/>
      <c r="APE15" s="61"/>
      <c r="APF15" s="61"/>
      <c r="APG15" s="61"/>
      <c r="APH15" s="61"/>
      <c r="API15" s="61"/>
      <c r="APJ15" s="61"/>
      <c r="APK15" s="61"/>
      <c r="APL15" s="61"/>
      <c r="APM15" s="61"/>
      <c r="APN15" s="61"/>
      <c r="APO15" s="61"/>
      <c r="APP15" s="61"/>
      <c r="APQ15" s="61"/>
      <c r="APR15" s="61"/>
      <c r="APS15" s="61"/>
      <c r="APT15" s="61"/>
      <c r="APU15" s="61"/>
      <c r="APV15" s="61"/>
      <c r="APW15" s="61"/>
      <c r="APX15" s="61"/>
      <c r="APY15" s="61"/>
      <c r="APZ15" s="61"/>
      <c r="AQA15" s="61"/>
      <c r="AQB15" s="61"/>
      <c r="AQC15" s="61"/>
      <c r="AQD15" s="61"/>
      <c r="AQE15" s="61"/>
      <c r="AQF15" s="61"/>
      <c r="AQG15" s="61"/>
      <c r="AQH15" s="61"/>
      <c r="AQI15" s="61"/>
      <c r="AQJ15" s="61"/>
      <c r="AQK15" s="61"/>
      <c r="AQL15" s="61"/>
      <c r="AQM15" s="61"/>
      <c r="AQN15" s="61"/>
      <c r="AQO15" s="61"/>
      <c r="AQP15" s="61"/>
      <c r="AQQ15" s="61"/>
      <c r="AQR15" s="61"/>
      <c r="AQS15" s="61"/>
      <c r="AQT15" s="61"/>
      <c r="AQU15" s="61"/>
      <c r="AQV15" s="61"/>
      <c r="AQW15" s="61"/>
      <c r="AQX15" s="61"/>
      <c r="AQY15" s="61"/>
      <c r="AQZ15" s="61"/>
      <c r="ARA15" s="61"/>
      <c r="ARB15" s="61"/>
      <c r="ARC15" s="61"/>
      <c r="ARD15" s="61"/>
      <c r="ARE15" s="61"/>
      <c r="ARF15" s="61"/>
      <c r="ARG15" s="61"/>
      <c r="ARH15" s="61"/>
      <c r="ARI15" s="61"/>
      <c r="ARJ15" s="61"/>
      <c r="ARK15" s="61"/>
      <c r="ARL15" s="61"/>
      <c r="ARM15" s="61"/>
      <c r="ARN15" s="61"/>
      <c r="ARO15" s="61"/>
      <c r="ARP15" s="61"/>
      <c r="ARQ15" s="61"/>
      <c r="ARR15" s="61"/>
      <c r="ARS15" s="61"/>
      <c r="ART15" s="61"/>
      <c r="ARU15" s="61"/>
      <c r="ARV15" s="61"/>
      <c r="ARW15" s="61"/>
      <c r="ARX15" s="61"/>
      <c r="ARY15" s="61"/>
      <c r="ARZ15" s="61"/>
      <c r="ASA15" s="61"/>
      <c r="ASB15" s="61"/>
      <c r="ASC15" s="61"/>
      <c r="ASD15" s="61"/>
      <c r="ASE15" s="61"/>
      <c r="ASF15" s="61"/>
      <c r="ASG15" s="61"/>
      <c r="ASH15" s="61"/>
      <c r="ASI15" s="61"/>
      <c r="ASJ15" s="61"/>
      <c r="ASK15" s="61"/>
      <c r="ASL15" s="61"/>
      <c r="ASM15" s="61"/>
      <c r="ASN15" s="61"/>
      <c r="ASO15" s="61"/>
      <c r="ASP15" s="61"/>
      <c r="ASQ15" s="61"/>
      <c r="ASR15" s="61"/>
      <c r="ASS15" s="61"/>
      <c r="AST15" s="61"/>
      <c r="ASU15" s="61"/>
      <c r="ASV15" s="61"/>
      <c r="ASW15" s="61"/>
      <c r="ASX15" s="61"/>
      <c r="ASY15" s="61"/>
      <c r="ASZ15" s="61"/>
      <c r="ATA15" s="61"/>
      <c r="ATB15" s="61"/>
      <c r="ATC15" s="61"/>
      <c r="ATD15" s="61"/>
      <c r="ATE15" s="61"/>
      <c r="ATF15" s="61"/>
      <c r="ATG15" s="61"/>
      <c r="ATH15" s="61"/>
      <c r="ATI15" s="61"/>
      <c r="ATJ15" s="61"/>
      <c r="ATK15" s="61"/>
      <c r="ATL15" s="61"/>
      <c r="ATM15" s="61"/>
      <c r="ATN15" s="61"/>
      <c r="ATO15" s="61"/>
      <c r="ATP15" s="61"/>
      <c r="ATQ15" s="61"/>
      <c r="ATR15" s="61"/>
      <c r="ATS15" s="61"/>
      <c r="ATT15" s="61"/>
      <c r="ATU15" s="61"/>
      <c r="ATV15" s="61"/>
      <c r="ATW15" s="61"/>
      <c r="ATX15" s="61"/>
      <c r="ATY15" s="61"/>
      <c r="ATZ15" s="61"/>
      <c r="AUA15" s="61"/>
      <c r="AUB15" s="61"/>
      <c r="AUC15" s="61"/>
      <c r="AUD15" s="61"/>
      <c r="AUE15" s="61"/>
      <c r="AUF15" s="61"/>
      <c r="AUG15" s="61"/>
      <c r="AUH15" s="61"/>
      <c r="AUI15" s="61"/>
      <c r="AUJ15" s="61"/>
      <c r="AUK15" s="61"/>
      <c r="AUL15" s="61"/>
      <c r="AUM15" s="61"/>
      <c r="AUN15" s="61"/>
      <c r="AUO15" s="61"/>
      <c r="AUP15" s="61"/>
      <c r="AUQ15" s="61"/>
      <c r="AUR15" s="61"/>
      <c r="AUS15" s="61"/>
      <c r="AUT15" s="61"/>
      <c r="AUU15" s="61"/>
      <c r="AUV15" s="61"/>
      <c r="AUW15" s="61"/>
      <c r="AUX15" s="61"/>
      <c r="AUY15" s="61"/>
      <c r="AUZ15" s="61"/>
      <c r="AVA15" s="61"/>
      <c r="AVB15" s="61"/>
      <c r="AVC15" s="61"/>
      <c r="AVD15" s="61"/>
      <c r="AVE15" s="61"/>
      <c r="AVF15" s="61"/>
      <c r="AVG15" s="61"/>
      <c r="AVH15" s="61"/>
      <c r="AVI15" s="61"/>
      <c r="AVJ15" s="61"/>
      <c r="AVK15" s="61"/>
      <c r="AVL15" s="61"/>
      <c r="AVM15" s="61"/>
      <c r="AVN15" s="61"/>
      <c r="AVO15" s="61"/>
      <c r="AVP15" s="61"/>
      <c r="AVQ15" s="61"/>
      <c r="AVR15" s="61"/>
      <c r="AVS15" s="61"/>
      <c r="AVT15" s="61"/>
      <c r="AVU15" s="61"/>
      <c r="AVV15" s="61"/>
      <c r="AVW15" s="61"/>
      <c r="AVX15" s="61"/>
      <c r="AVY15" s="61"/>
      <c r="AVZ15" s="61"/>
      <c r="AWA15" s="61"/>
      <c r="AWB15" s="61"/>
      <c r="AWC15" s="61"/>
      <c r="AWD15" s="61"/>
      <c r="AWE15" s="61"/>
      <c r="AWF15" s="61"/>
      <c r="AWG15" s="61"/>
      <c r="AWH15" s="61"/>
      <c r="AWI15" s="61"/>
      <c r="AWJ15" s="61"/>
      <c r="AWK15" s="61"/>
      <c r="AWL15" s="61"/>
      <c r="AWM15" s="61"/>
      <c r="AWN15" s="61"/>
      <c r="AWO15" s="61"/>
      <c r="AWP15" s="61"/>
      <c r="AWQ15" s="61"/>
      <c r="AWR15" s="61"/>
      <c r="AWS15" s="61"/>
      <c r="AWT15" s="61"/>
      <c r="AWU15" s="61"/>
      <c r="AWV15" s="61"/>
      <c r="AWW15" s="61"/>
      <c r="AWX15" s="61"/>
      <c r="AWY15" s="61"/>
      <c r="AWZ15" s="61"/>
      <c r="AXA15" s="61"/>
      <c r="AXB15" s="61"/>
      <c r="AXC15" s="61"/>
      <c r="AXD15" s="61"/>
      <c r="AXE15" s="61"/>
      <c r="AXF15" s="61"/>
      <c r="AXG15" s="61"/>
      <c r="AXH15" s="61"/>
      <c r="AXI15" s="61"/>
      <c r="AXJ15" s="61"/>
      <c r="AXK15" s="61"/>
      <c r="AXL15" s="61"/>
      <c r="AXM15" s="61"/>
      <c r="AXN15" s="61"/>
      <c r="AXO15" s="61"/>
      <c r="AXP15" s="61"/>
      <c r="AXQ15" s="61"/>
      <c r="AXR15" s="61"/>
      <c r="AXS15" s="61"/>
      <c r="AXT15" s="61"/>
      <c r="AXU15" s="61"/>
      <c r="AXV15" s="61"/>
      <c r="AXW15" s="61"/>
      <c r="AXX15" s="61"/>
      <c r="AXY15" s="61"/>
      <c r="AXZ15" s="61"/>
      <c r="AYA15" s="61"/>
      <c r="AYB15" s="61"/>
      <c r="AYC15" s="61"/>
      <c r="AYD15" s="61"/>
      <c r="AYE15" s="61"/>
      <c r="AYF15" s="61"/>
      <c r="AYG15" s="61"/>
      <c r="AYH15" s="61"/>
      <c r="AYI15" s="61"/>
      <c r="AYJ15" s="61"/>
      <c r="AYK15" s="61"/>
      <c r="AYL15" s="61"/>
      <c r="AYM15" s="61"/>
      <c r="AYN15" s="61"/>
      <c r="AYO15" s="61"/>
      <c r="AYP15" s="61"/>
      <c r="AYQ15" s="61"/>
      <c r="AYR15" s="61"/>
      <c r="AYS15" s="61"/>
      <c r="AYT15" s="61"/>
      <c r="AYU15" s="61"/>
      <c r="AYV15" s="61"/>
      <c r="AYW15" s="61"/>
      <c r="AYX15" s="61"/>
      <c r="AYY15" s="61"/>
      <c r="AYZ15" s="61"/>
      <c r="AZA15" s="61"/>
      <c r="AZB15" s="61"/>
      <c r="AZC15" s="61"/>
      <c r="AZD15" s="61"/>
      <c r="AZE15" s="61"/>
      <c r="AZF15" s="61"/>
      <c r="AZG15" s="61"/>
      <c r="AZH15" s="61"/>
      <c r="AZI15" s="61"/>
      <c r="AZJ15" s="61"/>
      <c r="AZK15" s="61"/>
      <c r="AZL15" s="61"/>
      <c r="AZM15" s="61"/>
      <c r="AZN15" s="61"/>
      <c r="AZO15" s="61"/>
      <c r="AZP15" s="61"/>
      <c r="AZQ15" s="61"/>
      <c r="AZR15" s="61"/>
      <c r="AZS15" s="61"/>
      <c r="AZT15" s="61"/>
      <c r="AZU15" s="61"/>
      <c r="AZV15" s="61"/>
      <c r="AZW15" s="61"/>
      <c r="AZX15" s="61"/>
      <c r="AZY15" s="61"/>
      <c r="AZZ15" s="61"/>
      <c r="BAA15" s="61"/>
      <c r="BAB15" s="61"/>
      <c r="BAC15" s="61"/>
      <c r="BAD15" s="61"/>
      <c r="BAE15" s="61"/>
      <c r="BAF15" s="61"/>
      <c r="BAG15" s="61"/>
      <c r="BAH15" s="61"/>
      <c r="BAI15" s="61"/>
      <c r="BAJ15" s="61"/>
      <c r="BAK15" s="61"/>
      <c r="BAL15" s="61"/>
      <c r="BAM15" s="61"/>
      <c r="BAN15" s="61"/>
      <c r="BAO15" s="61"/>
      <c r="BAP15" s="61"/>
      <c r="BAQ15" s="61"/>
      <c r="BAR15" s="61"/>
      <c r="BAS15" s="61"/>
      <c r="BAT15" s="61"/>
      <c r="BAU15" s="61"/>
      <c r="BAV15" s="61"/>
      <c r="BAW15" s="61"/>
      <c r="BAX15" s="61"/>
      <c r="BAY15" s="61"/>
      <c r="BAZ15" s="61"/>
      <c r="BBA15" s="61"/>
      <c r="BBB15" s="61"/>
      <c r="BBC15" s="61"/>
      <c r="BBD15" s="61"/>
      <c r="BBE15" s="61"/>
      <c r="BBF15" s="61"/>
      <c r="BBG15" s="61"/>
      <c r="BBH15" s="61"/>
      <c r="BBI15" s="61"/>
      <c r="BBJ15" s="61"/>
      <c r="BBK15" s="61"/>
      <c r="BBL15" s="61"/>
      <c r="BBM15" s="61"/>
      <c r="BBN15" s="61"/>
      <c r="BBO15" s="61"/>
      <c r="BBP15" s="61"/>
      <c r="BBQ15" s="61"/>
      <c r="BBR15" s="61"/>
      <c r="BBS15" s="61"/>
      <c r="BBT15" s="61"/>
      <c r="BBU15" s="61"/>
      <c r="BBV15" s="61"/>
      <c r="BBW15" s="61"/>
      <c r="BBX15" s="61"/>
      <c r="BBY15" s="61"/>
      <c r="BBZ15" s="61"/>
      <c r="BCA15" s="61"/>
      <c r="BCB15" s="61"/>
      <c r="BCC15" s="61"/>
      <c r="BCD15" s="61"/>
      <c r="BCE15" s="61"/>
      <c r="BCF15" s="61"/>
      <c r="BCG15" s="61"/>
      <c r="BCH15" s="61"/>
      <c r="BCI15" s="61"/>
      <c r="BCJ15" s="61"/>
      <c r="BCK15" s="61"/>
      <c r="BCL15" s="61"/>
      <c r="BCM15" s="61"/>
      <c r="BCN15" s="61"/>
      <c r="BCO15" s="61"/>
      <c r="BCP15" s="61"/>
      <c r="BCQ15" s="61"/>
      <c r="BCR15" s="61"/>
      <c r="BCS15" s="61"/>
      <c r="BCT15" s="61"/>
      <c r="BCU15" s="61"/>
      <c r="BCV15" s="61"/>
      <c r="BCW15" s="61"/>
      <c r="BCX15" s="61"/>
      <c r="BCY15" s="61"/>
      <c r="BCZ15" s="61"/>
      <c r="BDA15" s="61"/>
      <c r="BDB15" s="61"/>
      <c r="BDC15" s="61"/>
      <c r="BDD15" s="61"/>
      <c r="BDE15" s="61"/>
      <c r="BDF15" s="61"/>
      <c r="BDG15" s="61"/>
      <c r="BDH15" s="61"/>
      <c r="BDI15" s="61"/>
      <c r="BDJ15" s="61"/>
      <c r="BDK15" s="61"/>
      <c r="BDL15" s="61"/>
      <c r="BDM15" s="61"/>
      <c r="BDN15" s="61"/>
      <c r="BDO15" s="61"/>
      <c r="BDP15" s="61"/>
      <c r="BDQ15" s="61"/>
      <c r="BDR15" s="61"/>
      <c r="BDS15" s="61"/>
      <c r="BDT15" s="61"/>
      <c r="BDU15" s="61"/>
      <c r="BDV15" s="61"/>
      <c r="BDW15" s="61"/>
      <c r="BDX15" s="61"/>
      <c r="BDY15" s="61"/>
      <c r="BDZ15" s="61"/>
      <c r="BEA15" s="61"/>
      <c r="BEB15" s="61"/>
      <c r="BEC15" s="61"/>
      <c r="BED15" s="61"/>
      <c r="BEE15" s="61"/>
      <c r="BEF15" s="61"/>
      <c r="BEG15" s="61"/>
      <c r="BEH15" s="61"/>
      <c r="BEI15" s="61"/>
      <c r="BEJ15" s="61"/>
      <c r="BEK15" s="61"/>
      <c r="BEL15" s="61"/>
      <c r="BEM15" s="61"/>
      <c r="BEN15" s="61"/>
      <c r="BEO15" s="61"/>
      <c r="BEP15" s="61"/>
      <c r="BEQ15" s="61"/>
      <c r="BER15" s="61"/>
      <c r="BES15" s="61"/>
      <c r="BET15" s="61"/>
      <c r="BEU15" s="61"/>
      <c r="BEV15" s="61"/>
      <c r="BEW15" s="61"/>
      <c r="BEX15" s="61"/>
      <c r="BEY15" s="61"/>
      <c r="BEZ15" s="61"/>
      <c r="BFA15" s="61"/>
      <c r="BFB15" s="61"/>
      <c r="BFC15" s="61"/>
      <c r="BFD15" s="61"/>
      <c r="BFE15" s="61"/>
      <c r="BFF15" s="61"/>
      <c r="BFG15" s="61"/>
      <c r="BFH15" s="61"/>
      <c r="BFI15" s="61"/>
      <c r="BFJ15" s="61"/>
      <c r="BFK15" s="61"/>
      <c r="BFL15" s="61"/>
      <c r="BFM15" s="61"/>
      <c r="BFN15" s="61"/>
      <c r="BFO15" s="61"/>
      <c r="BFP15" s="61"/>
      <c r="BFQ15" s="61"/>
      <c r="BFR15" s="61"/>
      <c r="BFS15" s="61"/>
      <c r="BFT15" s="61"/>
      <c r="BFU15" s="61"/>
      <c r="BFV15" s="61"/>
      <c r="BFW15" s="61"/>
      <c r="BFX15" s="61"/>
      <c r="BFY15" s="61"/>
      <c r="BFZ15" s="61"/>
      <c r="BGA15" s="61"/>
      <c r="BGB15" s="61"/>
      <c r="BGC15" s="61"/>
      <c r="BGD15" s="61"/>
      <c r="BGE15" s="61"/>
      <c r="BGF15" s="61"/>
      <c r="BGG15" s="61"/>
      <c r="BGH15" s="61"/>
      <c r="BGI15" s="61"/>
      <c r="BGJ15" s="61"/>
      <c r="BGK15" s="61"/>
      <c r="BGL15" s="61"/>
      <c r="BGM15" s="61"/>
      <c r="BGN15" s="61"/>
      <c r="BGO15" s="61"/>
      <c r="BGP15" s="61"/>
      <c r="BGQ15" s="61"/>
      <c r="BGR15" s="61"/>
      <c r="BGS15" s="61"/>
      <c r="BGT15" s="61"/>
      <c r="BGU15" s="61"/>
      <c r="BGV15" s="61"/>
      <c r="BGW15" s="61"/>
      <c r="BGX15" s="61"/>
      <c r="BGY15" s="61"/>
      <c r="BGZ15" s="61"/>
      <c r="BHA15" s="61"/>
      <c r="BHB15" s="61"/>
      <c r="BHC15" s="61"/>
      <c r="BHD15" s="61"/>
      <c r="BHE15" s="61"/>
      <c r="BHF15" s="61"/>
      <c r="BHG15" s="61"/>
      <c r="BHH15" s="61"/>
      <c r="BHI15" s="61"/>
      <c r="BHJ15" s="61"/>
      <c r="BHK15" s="61"/>
      <c r="BHL15" s="61"/>
      <c r="BHM15" s="61"/>
      <c r="BHN15" s="61"/>
      <c r="BHO15" s="61"/>
      <c r="BHP15" s="61"/>
      <c r="BHQ15" s="61"/>
      <c r="BHR15" s="61"/>
      <c r="BHS15" s="61"/>
      <c r="BHT15" s="61"/>
      <c r="BHU15" s="61"/>
      <c r="BHV15" s="61"/>
      <c r="BHW15" s="61"/>
      <c r="BHX15" s="61"/>
      <c r="BHY15" s="61"/>
      <c r="BHZ15" s="61"/>
      <c r="BIA15" s="61"/>
      <c r="BIB15" s="61"/>
      <c r="BIC15" s="61"/>
      <c r="BID15" s="61"/>
      <c r="BIE15" s="61"/>
      <c r="BIF15" s="61"/>
      <c r="BIG15" s="61"/>
      <c r="BIH15" s="61"/>
      <c r="BII15" s="61"/>
      <c r="BIJ15" s="61"/>
      <c r="BIK15" s="61"/>
      <c r="BIL15" s="61"/>
      <c r="BIM15" s="61"/>
      <c r="BIN15" s="61"/>
      <c r="BIO15" s="61"/>
      <c r="BIP15" s="61"/>
      <c r="BIQ15" s="61"/>
      <c r="BIR15" s="61"/>
      <c r="BIS15" s="61"/>
      <c r="BIT15" s="61"/>
      <c r="BIU15" s="61"/>
      <c r="BIV15" s="61"/>
      <c r="BIW15" s="61"/>
      <c r="BIX15" s="61"/>
      <c r="BIY15" s="61"/>
      <c r="BIZ15" s="61"/>
      <c r="BJA15" s="61"/>
      <c r="BJB15" s="61"/>
      <c r="BJC15" s="61"/>
      <c r="BJD15" s="61"/>
      <c r="BJE15" s="61"/>
      <c r="BJF15" s="61"/>
      <c r="BJG15" s="61"/>
      <c r="BJH15" s="61"/>
      <c r="BJI15" s="61"/>
      <c r="BJJ15" s="61"/>
      <c r="BJK15" s="61"/>
      <c r="BJL15" s="61"/>
      <c r="BJM15" s="61"/>
      <c r="BJN15" s="61"/>
      <c r="BJO15" s="61"/>
      <c r="BJP15" s="61"/>
      <c r="BJQ15" s="61"/>
      <c r="BJR15" s="61"/>
      <c r="BJS15" s="61"/>
      <c r="BJT15" s="61"/>
      <c r="BJU15" s="61"/>
      <c r="BJV15" s="61"/>
      <c r="BJW15" s="61"/>
      <c r="BJX15" s="61"/>
      <c r="BJY15" s="61"/>
      <c r="BJZ15" s="61"/>
      <c r="BKA15" s="61"/>
      <c r="BKB15" s="61"/>
      <c r="BKC15" s="61"/>
      <c r="BKD15" s="61"/>
      <c r="BKE15" s="61"/>
      <c r="BKF15" s="61"/>
      <c r="BKG15" s="61"/>
      <c r="BKH15" s="61"/>
      <c r="BKI15" s="61"/>
      <c r="BKJ15" s="61"/>
      <c r="BKK15" s="61"/>
      <c r="BKL15" s="61"/>
      <c r="BKM15" s="61"/>
      <c r="BKN15" s="61"/>
      <c r="BKO15" s="61"/>
      <c r="BKP15" s="61"/>
      <c r="BKQ15" s="61"/>
      <c r="BKR15" s="61"/>
      <c r="BKS15" s="61"/>
      <c r="BKT15" s="61"/>
      <c r="BKU15" s="61"/>
      <c r="BKV15" s="61"/>
      <c r="BKW15" s="61"/>
      <c r="BKX15" s="61"/>
      <c r="BKY15" s="61"/>
      <c r="BKZ15" s="61"/>
      <c r="BLA15" s="61"/>
      <c r="BLB15" s="61"/>
      <c r="BLC15" s="61"/>
      <c r="BLD15" s="61"/>
      <c r="BLE15" s="61"/>
      <c r="BLF15" s="61"/>
      <c r="BLG15" s="61"/>
      <c r="BLH15" s="61"/>
      <c r="BLI15" s="61"/>
      <c r="BLJ15" s="61"/>
      <c r="BLK15" s="61"/>
      <c r="BLL15" s="61"/>
      <c r="BLM15" s="61"/>
      <c r="BLN15" s="61"/>
      <c r="BLO15" s="61"/>
      <c r="BLP15" s="61"/>
      <c r="BLQ15" s="61"/>
      <c r="BLR15" s="61"/>
      <c r="BLS15" s="61"/>
      <c r="BLT15" s="61"/>
      <c r="BLU15" s="61"/>
      <c r="BLV15" s="61"/>
      <c r="BLW15" s="61"/>
      <c r="BLX15" s="61"/>
      <c r="BLY15" s="61"/>
      <c r="BLZ15" s="61"/>
      <c r="BMA15" s="61"/>
      <c r="BMB15" s="61"/>
      <c r="BMC15" s="61"/>
      <c r="BMD15" s="61"/>
      <c r="BME15" s="61"/>
      <c r="BMF15" s="61"/>
      <c r="BMG15" s="61"/>
      <c r="BMH15" s="61"/>
      <c r="BMI15" s="61"/>
      <c r="BMJ15" s="61"/>
      <c r="BMK15" s="61"/>
      <c r="BML15" s="61"/>
      <c r="BMM15" s="61"/>
      <c r="BMN15" s="61"/>
      <c r="BMO15" s="61"/>
      <c r="BMP15" s="61"/>
      <c r="BMQ15" s="61"/>
      <c r="BMR15" s="61"/>
      <c r="BMS15" s="61"/>
      <c r="BMT15" s="61"/>
      <c r="BMU15" s="61"/>
      <c r="BMV15" s="61"/>
      <c r="BMW15" s="61"/>
      <c r="BMX15" s="61"/>
      <c r="BMY15" s="61"/>
      <c r="BMZ15" s="61"/>
      <c r="BNA15" s="61"/>
      <c r="BNB15" s="61"/>
      <c r="BNC15" s="61"/>
      <c r="BND15" s="61"/>
      <c r="BNE15" s="61"/>
      <c r="BNF15" s="61"/>
      <c r="BNG15" s="61"/>
      <c r="BNH15" s="61"/>
      <c r="BNI15" s="61"/>
      <c r="BNJ15" s="61"/>
      <c r="BNK15" s="61"/>
      <c r="BNL15" s="61"/>
      <c r="BNM15" s="61"/>
      <c r="BNN15" s="61"/>
      <c r="BNO15" s="61"/>
      <c r="BNP15" s="61"/>
      <c r="BNQ15" s="61"/>
      <c r="BNR15" s="61"/>
      <c r="BNS15" s="61"/>
      <c r="BNT15" s="61"/>
      <c r="BNU15" s="61"/>
      <c r="BNV15" s="61"/>
      <c r="BNW15" s="61"/>
      <c r="BNX15" s="61"/>
      <c r="BNY15" s="61"/>
      <c r="BNZ15" s="61"/>
      <c r="BOA15" s="61"/>
      <c r="BOB15" s="61"/>
      <c r="BOC15" s="61"/>
      <c r="BOD15" s="61"/>
      <c r="BOE15" s="61"/>
      <c r="BOF15" s="61"/>
      <c r="BOG15" s="61"/>
      <c r="BOH15" s="61"/>
      <c r="BOI15" s="61"/>
      <c r="BOJ15" s="61"/>
      <c r="BOK15" s="61"/>
      <c r="BOL15" s="61"/>
      <c r="BOM15" s="61"/>
      <c r="BON15" s="61"/>
      <c r="BOO15" s="61"/>
      <c r="BOP15" s="61"/>
      <c r="BOQ15" s="61"/>
      <c r="BOR15" s="61"/>
      <c r="BOS15" s="61"/>
      <c r="BOT15" s="61"/>
      <c r="BOU15" s="61"/>
      <c r="BOV15" s="61"/>
      <c r="BOW15" s="61"/>
      <c r="BOX15" s="61"/>
      <c r="BOY15" s="61"/>
      <c r="BOZ15" s="61"/>
      <c r="BPA15" s="61"/>
      <c r="BPB15" s="61"/>
      <c r="BPC15" s="61"/>
      <c r="BPD15" s="61"/>
      <c r="BPE15" s="61"/>
      <c r="BPF15" s="61"/>
      <c r="BPG15" s="61"/>
      <c r="BPH15" s="61"/>
      <c r="BPI15" s="61"/>
      <c r="BPJ15" s="61"/>
      <c r="BPK15" s="61"/>
      <c r="BPL15" s="61"/>
      <c r="BPM15" s="61"/>
      <c r="BPN15" s="61"/>
      <c r="BPO15" s="61"/>
      <c r="BPP15" s="61"/>
      <c r="BPQ15" s="61"/>
      <c r="BPR15" s="61"/>
      <c r="BPS15" s="61"/>
      <c r="BPT15" s="61"/>
      <c r="BPU15" s="61"/>
      <c r="BPV15" s="61"/>
      <c r="BPW15" s="61"/>
      <c r="BPX15" s="61"/>
      <c r="BPY15" s="61"/>
      <c r="BPZ15" s="61"/>
      <c r="BQA15" s="61"/>
      <c r="BQB15" s="61"/>
      <c r="BQC15" s="61"/>
      <c r="BQD15" s="61"/>
      <c r="BQE15" s="61"/>
      <c r="BQF15" s="61"/>
      <c r="BQG15" s="61"/>
      <c r="BQH15" s="61"/>
      <c r="BQI15" s="61"/>
      <c r="BQJ15" s="61"/>
      <c r="BQK15" s="61"/>
      <c r="BQL15" s="61"/>
      <c r="BQM15" s="61"/>
      <c r="BQN15" s="61"/>
      <c r="BQO15" s="61"/>
      <c r="BQP15" s="61"/>
      <c r="BQQ15" s="61"/>
      <c r="BQR15" s="61"/>
      <c r="BQS15" s="61"/>
      <c r="BQT15" s="61"/>
      <c r="BQU15" s="61"/>
      <c r="BQV15" s="61"/>
      <c r="BQW15" s="61"/>
      <c r="BQX15" s="61"/>
      <c r="BQY15" s="61"/>
      <c r="BQZ15" s="61"/>
      <c r="BRA15" s="61"/>
      <c r="BRB15" s="61"/>
      <c r="BRC15" s="61"/>
      <c r="BRD15" s="61"/>
      <c r="BRE15" s="61"/>
      <c r="BRF15" s="61"/>
      <c r="BRG15" s="61"/>
      <c r="BRH15" s="61"/>
      <c r="BRI15" s="61"/>
      <c r="BRJ15" s="61"/>
      <c r="BRK15" s="61"/>
      <c r="BRL15" s="61"/>
      <c r="BRM15" s="61"/>
      <c r="BRN15" s="61"/>
      <c r="BRO15" s="61"/>
      <c r="BRP15" s="61"/>
      <c r="BRQ15" s="61"/>
      <c r="BRR15" s="61"/>
      <c r="BRS15" s="61"/>
      <c r="BRT15" s="61"/>
      <c r="BRU15" s="61"/>
      <c r="BRV15" s="61"/>
      <c r="BRW15" s="61"/>
      <c r="BRX15" s="61"/>
      <c r="BRY15" s="61"/>
      <c r="BRZ15" s="61"/>
      <c r="BSA15" s="61"/>
      <c r="BSB15" s="61"/>
      <c r="BSC15" s="61"/>
      <c r="BSD15" s="61"/>
      <c r="BSE15" s="61"/>
      <c r="BSF15" s="61"/>
      <c r="BSG15" s="61"/>
      <c r="BSH15" s="61"/>
      <c r="BSI15" s="61"/>
      <c r="BSJ15" s="61"/>
      <c r="BSK15" s="61"/>
      <c r="BSL15" s="61"/>
      <c r="BSM15" s="61"/>
      <c r="BSN15" s="61"/>
      <c r="BSO15" s="61"/>
      <c r="BSP15" s="61"/>
      <c r="BSQ15" s="61"/>
      <c r="BSR15" s="61"/>
      <c r="BSS15" s="61"/>
      <c r="BST15" s="61"/>
      <c r="BSU15" s="61"/>
      <c r="BSV15" s="61"/>
      <c r="BSW15" s="61"/>
      <c r="BSX15" s="61"/>
      <c r="BSY15" s="61"/>
      <c r="BSZ15" s="61"/>
      <c r="BTA15" s="61"/>
      <c r="BTB15" s="61"/>
      <c r="BTC15" s="61"/>
      <c r="BTD15" s="61"/>
      <c r="BTE15" s="61"/>
      <c r="BTF15" s="61"/>
      <c r="BTG15" s="61"/>
      <c r="BTH15" s="61"/>
      <c r="BTI15" s="61"/>
      <c r="BTJ15" s="61"/>
      <c r="BTK15" s="61"/>
      <c r="BTL15" s="61"/>
      <c r="BTM15" s="61"/>
      <c r="BTN15" s="61"/>
      <c r="BTO15" s="61"/>
      <c r="BTP15" s="61"/>
      <c r="BTQ15" s="61"/>
      <c r="BTR15" s="61"/>
      <c r="BTS15" s="61"/>
      <c r="BTT15" s="61"/>
      <c r="BTU15" s="61"/>
      <c r="BTV15" s="61"/>
      <c r="BTW15" s="61"/>
      <c r="BTX15" s="61"/>
      <c r="BTY15" s="61"/>
      <c r="BTZ15" s="61"/>
      <c r="BUA15" s="61"/>
      <c r="BUB15" s="61"/>
      <c r="BUC15" s="61"/>
      <c r="BUD15" s="61"/>
      <c r="BUE15" s="61"/>
      <c r="BUF15" s="61"/>
      <c r="BUG15" s="61"/>
      <c r="BUH15" s="61"/>
      <c r="BUI15" s="61"/>
      <c r="BUJ15" s="61"/>
      <c r="BUK15" s="61"/>
      <c r="BUL15" s="61"/>
      <c r="BUM15" s="61"/>
      <c r="BUN15" s="61"/>
      <c r="BUO15" s="61"/>
      <c r="BUP15" s="61"/>
      <c r="BUQ15" s="61"/>
      <c r="BUR15" s="61"/>
      <c r="BUS15" s="61"/>
      <c r="BUT15" s="61"/>
      <c r="BUU15" s="61"/>
      <c r="BUV15" s="61"/>
      <c r="BUW15" s="61"/>
      <c r="BUX15" s="61"/>
      <c r="BUY15" s="61"/>
      <c r="BUZ15" s="61"/>
      <c r="BVA15" s="61"/>
      <c r="BVB15" s="61"/>
      <c r="BVC15" s="61"/>
      <c r="BVD15" s="61"/>
      <c r="BVE15" s="61"/>
      <c r="BVF15" s="61"/>
      <c r="BVG15" s="61"/>
      <c r="BVH15" s="61"/>
      <c r="BVI15" s="61"/>
      <c r="BVJ15" s="61"/>
      <c r="BVK15" s="61"/>
      <c r="BVL15" s="61"/>
      <c r="BVM15" s="61"/>
      <c r="BVN15" s="61"/>
      <c r="BVO15" s="61"/>
      <c r="BVP15" s="61"/>
      <c r="BVQ15" s="61"/>
      <c r="BVR15" s="61"/>
      <c r="BVS15" s="61"/>
      <c r="BVT15" s="61"/>
      <c r="BVU15" s="61"/>
      <c r="BVV15" s="61"/>
      <c r="BVW15" s="61"/>
      <c r="BVX15" s="61"/>
      <c r="BVY15" s="61"/>
      <c r="BVZ15" s="61"/>
      <c r="BWA15" s="61"/>
      <c r="BWB15" s="61"/>
      <c r="BWC15" s="61"/>
      <c r="BWD15" s="61"/>
      <c r="BWE15" s="61"/>
      <c r="BWF15" s="61"/>
      <c r="BWG15" s="61"/>
      <c r="BWH15" s="61"/>
      <c r="BWI15" s="61"/>
      <c r="BWJ15" s="61"/>
      <c r="BWK15" s="61"/>
      <c r="BWL15" s="61"/>
      <c r="BWM15" s="61"/>
      <c r="BWN15" s="61"/>
      <c r="BWO15" s="61"/>
      <c r="BWP15" s="61"/>
      <c r="BWQ15" s="61"/>
      <c r="BWR15" s="61"/>
      <c r="BWS15" s="61"/>
      <c r="BWT15" s="61"/>
      <c r="BWU15" s="61"/>
      <c r="BWV15" s="61"/>
      <c r="BWW15" s="61"/>
      <c r="BWX15" s="61"/>
      <c r="BWY15" s="61"/>
      <c r="BWZ15" s="61"/>
      <c r="BXA15" s="61"/>
      <c r="BXB15" s="61"/>
      <c r="BXC15" s="61"/>
      <c r="BXD15" s="61"/>
      <c r="BXE15" s="61"/>
      <c r="BXF15" s="61"/>
      <c r="BXG15" s="61"/>
      <c r="BXH15" s="61"/>
      <c r="BXI15" s="61"/>
      <c r="BXJ15" s="61"/>
      <c r="BXK15" s="61"/>
      <c r="BXL15" s="61"/>
      <c r="BXM15" s="61"/>
      <c r="BXN15" s="61"/>
      <c r="BXO15" s="61"/>
      <c r="BXP15" s="61"/>
      <c r="BXQ15" s="61"/>
      <c r="BXR15" s="61"/>
      <c r="BXS15" s="61"/>
      <c r="BXT15" s="61"/>
      <c r="BXU15" s="61"/>
      <c r="BXV15" s="61"/>
      <c r="BXW15" s="61"/>
      <c r="BXX15" s="61"/>
      <c r="BXY15" s="61"/>
      <c r="BXZ15" s="61"/>
      <c r="BYA15" s="61"/>
      <c r="BYB15" s="61"/>
      <c r="BYC15" s="61"/>
      <c r="BYD15" s="61"/>
      <c r="BYE15" s="61"/>
      <c r="BYF15" s="61"/>
      <c r="BYG15" s="61"/>
      <c r="BYH15" s="61"/>
      <c r="BYI15" s="61"/>
      <c r="BYJ15" s="61"/>
      <c r="BYK15" s="61"/>
      <c r="BYL15" s="61"/>
      <c r="BYM15" s="61"/>
      <c r="BYN15" s="61"/>
      <c r="BYO15" s="61"/>
      <c r="BYP15" s="61"/>
      <c r="BYQ15" s="61"/>
      <c r="BYR15" s="61"/>
      <c r="BYS15" s="61"/>
      <c r="BYT15" s="61"/>
      <c r="BYU15" s="61"/>
      <c r="BYV15" s="61"/>
      <c r="BYW15" s="61"/>
      <c r="BYX15" s="61"/>
      <c r="BYY15" s="61"/>
      <c r="BYZ15" s="61"/>
      <c r="BZA15" s="61"/>
      <c r="BZB15" s="61"/>
      <c r="BZC15" s="61"/>
      <c r="BZD15" s="61"/>
      <c r="BZE15" s="61"/>
      <c r="BZF15" s="61"/>
      <c r="BZG15" s="61"/>
      <c r="BZH15" s="61"/>
      <c r="BZI15" s="61"/>
      <c r="BZJ15" s="61"/>
      <c r="BZK15" s="61"/>
      <c r="BZL15" s="61"/>
      <c r="BZM15" s="61"/>
      <c r="BZN15" s="61"/>
      <c r="BZO15" s="61"/>
      <c r="BZP15" s="61"/>
      <c r="BZQ15" s="61"/>
      <c r="BZR15" s="61"/>
      <c r="BZS15" s="61"/>
      <c r="BZT15" s="61"/>
      <c r="BZU15" s="61"/>
      <c r="BZV15" s="61"/>
      <c r="BZW15" s="61"/>
      <c r="BZX15" s="61"/>
      <c r="BZY15" s="61"/>
      <c r="BZZ15" s="61"/>
      <c r="CAA15" s="61"/>
      <c r="CAB15" s="61"/>
      <c r="CAC15" s="61"/>
      <c r="CAD15" s="61"/>
      <c r="CAE15" s="61"/>
      <c r="CAF15" s="61"/>
      <c r="CAG15" s="61"/>
      <c r="CAH15" s="61"/>
      <c r="CAI15" s="61"/>
      <c r="CAJ15" s="61"/>
      <c r="CAK15" s="61"/>
      <c r="CAL15" s="61"/>
      <c r="CAM15" s="61"/>
      <c r="CAN15" s="61"/>
      <c r="CAO15" s="61"/>
      <c r="CAP15" s="61"/>
      <c r="CAQ15" s="61"/>
      <c r="CAR15" s="61"/>
      <c r="CAS15" s="61"/>
      <c r="CAT15" s="61"/>
      <c r="CAU15" s="61"/>
      <c r="CAV15" s="61"/>
      <c r="CAW15" s="61"/>
      <c r="CAX15" s="61"/>
      <c r="CAY15" s="61"/>
      <c r="CAZ15" s="61"/>
      <c r="CBA15" s="61"/>
      <c r="CBB15" s="61"/>
      <c r="CBC15" s="61"/>
      <c r="CBD15" s="61"/>
      <c r="CBE15" s="61"/>
      <c r="CBF15" s="61"/>
      <c r="CBG15" s="61"/>
      <c r="CBH15" s="61"/>
      <c r="CBI15" s="61"/>
      <c r="CBJ15" s="61"/>
      <c r="CBK15" s="61"/>
      <c r="CBL15" s="61"/>
      <c r="CBM15" s="61"/>
      <c r="CBN15" s="61"/>
      <c r="CBO15" s="61"/>
      <c r="CBP15" s="61"/>
      <c r="CBQ15" s="61"/>
      <c r="CBR15" s="61"/>
      <c r="CBS15" s="61"/>
      <c r="CBT15" s="61"/>
      <c r="CBU15" s="61"/>
      <c r="CBV15" s="61"/>
      <c r="CBW15" s="61"/>
      <c r="CBX15" s="61"/>
      <c r="CBY15" s="61"/>
      <c r="CBZ15" s="61"/>
      <c r="CCA15" s="61"/>
      <c r="CCB15" s="61"/>
      <c r="CCC15" s="61"/>
      <c r="CCD15" s="61"/>
      <c r="CCE15" s="61"/>
      <c r="CCF15" s="61"/>
      <c r="CCG15" s="61"/>
      <c r="CCH15" s="61"/>
      <c r="CCI15" s="61"/>
      <c r="CCJ15" s="61"/>
      <c r="CCK15" s="61"/>
      <c r="CCL15" s="61"/>
      <c r="CCM15" s="61"/>
      <c r="CCN15" s="61"/>
      <c r="CCO15" s="61"/>
      <c r="CCP15" s="61"/>
      <c r="CCQ15" s="61"/>
      <c r="CCR15" s="61"/>
      <c r="CCS15" s="61"/>
      <c r="CCT15" s="61"/>
      <c r="CCU15" s="61"/>
      <c r="CCV15" s="61"/>
      <c r="CCW15" s="61"/>
      <c r="CCX15" s="61"/>
      <c r="CCY15" s="61"/>
      <c r="CCZ15" s="61"/>
      <c r="CDA15" s="61"/>
      <c r="CDB15" s="61"/>
      <c r="CDC15" s="61"/>
      <c r="CDD15" s="61"/>
      <c r="CDE15" s="61"/>
      <c r="CDF15" s="61"/>
      <c r="CDG15" s="61"/>
      <c r="CDH15" s="61"/>
      <c r="CDI15" s="61"/>
      <c r="CDJ15" s="61"/>
      <c r="CDK15" s="61"/>
      <c r="CDL15" s="61"/>
      <c r="CDM15" s="61"/>
      <c r="CDN15" s="61"/>
      <c r="CDO15" s="61"/>
      <c r="CDP15" s="61"/>
      <c r="CDQ15" s="61"/>
      <c r="CDR15" s="61"/>
      <c r="CDS15" s="61"/>
      <c r="CDT15" s="61"/>
      <c r="CDU15" s="61"/>
      <c r="CDV15" s="61"/>
      <c r="CDW15" s="61"/>
      <c r="CDX15" s="61"/>
      <c r="CDY15" s="61"/>
      <c r="CDZ15" s="61"/>
      <c r="CEA15" s="61"/>
      <c r="CEB15" s="61"/>
      <c r="CEC15" s="61"/>
      <c r="CED15" s="61"/>
      <c r="CEE15" s="61"/>
      <c r="CEF15" s="61"/>
      <c r="CEG15" s="61"/>
      <c r="CEH15" s="61"/>
      <c r="CEI15" s="61"/>
      <c r="CEJ15" s="61"/>
      <c r="CEK15" s="61"/>
      <c r="CEL15" s="61"/>
      <c r="CEM15" s="61"/>
      <c r="CEN15" s="61"/>
      <c r="CEO15" s="61"/>
      <c r="CEP15" s="61"/>
      <c r="CEQ15" s="61"/>
      <c r="CER15" s="61"/>
      <c r="CES15" s="61"/>
      <c r="CET15" s="61"/>
      <c r="CEU15" s="61"/>
      <c r="CEV15" s="61"/>
      <c r="CEW15" s="61"/>
      <c r="CEX15" s="61"/>
      <c r="CEY15" s="61"/>
      <c r="CEZ15" s="61"/>
      <c r="CFA15" s="61"/>
      <c r="CFB15" s="61"/>
      <c r="CFC15" s="61"/>
      <c r="CFD15" s="61"/>
      <c r="CFE15" s="61"/>
      <c r="CFF15" s="61"/>
      <c r="CFG15" s="61"/>
      <c r="CFH15" s="61"/>
      <c r="CFI15" s="61"/>
      <c r="CFJ15" s="61"/>
      <c r="CFK15" s="61"/>
      <c r="CFL15" s="61"/>
      <c r="CFM15" s="61"/>
      <c r="CFN15" s="61"/>
      <c r="CFO15" s="61"/>
      <c r="CFP15" s="61"/>
      <c r="CFQ15" s="61"/>
      <c r="CFR15" s="61"/>
      <c r="CFS15" s="61"/>
      <c r="CFT15" s="61"/>
      <c r="CFU15" s="61"/>
      <c r="CFV15" s="61"/>
      <c r="CFW15" s="61"/>
      <c r="CFX15" s="61"/>
      <c r="CFY15" s="61"/>
      <c r="CFZ15" s="61"/>
      <c r="CGA15" s="61"/>
      <c r="CGB15" s="61"/>
      <c r="CGC15" s="61"/>
      <c r="CGD15" s="61"/>
      <c r="CGE15" s="61"/>
      <c r="CGF15" s="61"/>
      <c r="CGG15" s="61"/>
      <c r="CGH15" s="61"/>
      <c r="CGI15" s="61"/>
      <c r="CGJ15" s="61"/>
      <c r="CGK15" s="61"/>
      <c r="CGL15" s="61"/>
      <c r="CGM15" s="61"/>
      <c r="CGN15" s="61"/>
      <c r="CGO15" s="61"/>
      <c r="CGP15" s="61"/>
      <c r="CGQ15" s="61"/>
      <c r="CGR15" s="61"/>
      <c r="CGS15" s="61"/>
      <c r="CGT15" s="61"/>
      <c r="CGU15" s="61"/>
      <c r="CGV15" s="61"/>
      <c r="CGW15" s="61"/>
      <c r="CGX15" s="61"/>
      <c r="CGY15" s="61"/>
      <c r="CGZ15" s="61"/>
      <c r="CHA15" s="61"/>
      <c r="CHB15" s="61"/>
      <c r="CHC15" s="61"/>
      <c r="CHD15" s="61"/>
      <c r="CHE15" s="61"/>
      <c r="CHF15" s="61"/>
      <c r="CHG15" s="61"/>
      <c r="CHH15" s="61"/>
      <c r="CHI15" s="61"/>
      <c r="CHJ15" s="61"/>
      <c r="CHK15" s="61"/>
      <c r="CHL15" s="61"/>
      <c r="CHM15" s="61"/>
      <c r="CHN15" s="61"/>
      <c r="CHO15" s="61"/>
      <c r="CHP15" s="61"/>
      <c r="CHQ15" s="61"/>
      <c r="CHR15" s="61"/>
      <c r="CHS15" s="61"/>
      <c r="CHT15" s="61"/>
      <c r="CHU15" s="61"/>
      <c r="CHV15" s="61"/>
      <c r="CHW15" s="61"/>
      <c r="CHX15" s="61"/>
      <c r="CHY15" s="61"/>
      <c r="CHZ15" s="61"/>
      <c r="CIA15" s="61"/>
      <c r="CIB15" s="61"/>
      <c r="CIC15" s="61"/>
      <c r="CID15" s="61"/>
      <c r="CIE15" s="61"/>
      <c r="CIF15" s="61"/>
      <c r="CIG15" s="61"/>
      <c r="CIH15" s="61"/>
      <c r="CII15" s="61"/>
      <c r="CIJ15" s="61"/>
      <c r="CIK15" s="61"/>
      <c r="CIL15" s="61"/>
      <c r="CIM15" s="61"/>
      <c r="CIN15" s="61"/>
      <c r="CIO15" s="61"/>
      <c r="CIP15" s="61"/>
      <c r="CIQ15" s="61"/>
      <c r="CIR15" s="61"/>
      <c r="CIS15" s="61"/>
      <c r="CIT15" s="61"/>
      <c r="CIU15" s="61"/>
      <c r="CIV15" s="61"/>
      <c r="CIW15" s="61"/>
      <c r="CIX15" s="61"/>
      <c r="CIY15" s="61"/>
      <c r="CIZ15" s="61"/>
      <c r="CJA15" s="61"/>
      <c r="CJB15" s="61"/>
      <c r="CJC15" s="61"/>
      <c r="CJD15" s="61"/>
      <c r="CJE15" s="61"/>
      <c r="CJF15" s="61"/>
      <c r="CJG15" s="61"/>
      <c r="CJH15" s="61"/>
      <c r="CJI15" s="61"/>
      <c r="CJJ15" s="61"/>
      <c r="CJK15" s="61"/>
      <c r="CJL15" s="61"/>
      <c r="CJM15" s="61"/>
      <c r="CJN15" s="61"/>
      <c r="CJO15" s="61"/>
      <c r="CJP15" s="61"/>
      <c r="CJQ15" s="61"/>
      <c r="CJR15" s="61"/>
      <c r="CJS15" s="61"/>
      <c r="CJT15" s="61"/>
      <c r="CJU15" s="61"/>
      <c r="CJV15" s="61"/>
      <c r="CJW15" s="61"/>
      <c r="CJX15" s="61"/>
      <c r="CJY15" s="61"/>
      <c r="CJZ15" s="61"/>
      <c r="CKA15" s="61"/>
      <c r="CKB15" s="61"/>
      <c r="CKC15" s="61"/>
      <c r="CKD15" s="61"/>
      <c r="CKE15" s="61"/>
      <c r="CKF15" s="61"/>
      <c r="CKG15" s="61"/>
      <c r="CKH15" s="61"/>
      <c r="CKI15" s="61"/>
      <c r="CKJ15" s="61"/>
      <c r="CKK15" s="61"/>
      <c r="CKL15" s="61"/>
      <c r="CKM15" s="61"/>
      <c r="CKN15" s="61"/>
      <c r="CKO15" s="61"/>
      <c r="CKP15" s="61"/>
      <c r="CKQ15" s="61"/>
      <c r="CKR15" s="61"/>
      <c r="CKS15" s="61"/>
      <c r="CKT15" s="61"/>
      <c r="CKU15" s="61"/>
      <c r="CKV15" s="61"/>
      <c r="CKW15" s="61"/>
      <c r="CKX15" s="61"/>
      <c r="CKY15" s="61"/>
      <c r="CKZ15" s="61"/>
      <c r="CLA15" s="61"/>
      <c r="CLB15" s="61"/>
      <c r="CLC15" s="61"/>
      <c r="CLD15" s="61"/>
      <c r="CLE15" s="61"/>
      <c r="CLF15" s="61"/>
      <c r="CLG15" s="61"/>
      <c r="CLH15" s="61"/>
      <c r="CLI15" s="61"/>
      <c r="CLJ15" s="61"/>
      <c r="CLK15" s="61"/>
      <c r="CLL15" s="61"/>
      <c r="CLM15" s="61"/>
      <c r="CLN15" s="61"/>
      <c r="CLO15" s="61"/>
      <c r="CLP15" s="61"/>
      <c r="CLQ15" s="61"/>
      <c r="CLR15" s="61"/>
      <c r="CLS15" s="61"/>
      <c r="CLT15" s="61"/>
      <c r="CLU15" s="61"/>
      <c r="CLV15" s="61"/>
      <c r="CLW15" s="61"/>
      <c r="CLX15" s="61"/>
      <c r="CLY15" s="61"/>
      <c r="CLZ15" s="61"/>
      <c r="CMA15" s="61"/>
      <c r="CMB15" s="61"/>
      <c r="CMC15" s="61"/>
      <c r="CMD15" s="61"/>
      <c r="CME15" s="61"/>
      <c r="CMF15" s="61"/>
      <c r="CMG15" s="61"/>
      <c r="CMH15" s="61"/>
      <c r="CMI15" s="61"/>
      <c r="CMJ15" s="61"/>
      <c r="CMK15" s="61"/>
      <c r="CML15" s="61"/>
      <c r="CMM15" s="61"/>
      <c r="CMN15" s="61"/>
      <c r="CMO15" s="61"/>
      <c r="CMP15" s="61"/>
      <c r="CMQ15" s="61"/>
      <c r="CMR15" s="61"/>
      <c r="CMS15" s="61"/>
      <c r="CMT15" s="61"/>
      <c r="CMU15" s="61"/>
      <c r="CMV15" s="61"/>
      <c r="CMW15" s="61"/>
      <c r="CMX15" s="61"/>
      <c r="CMY15" s="61"/>
      <c r="CMZ15" s="61"/>
      <c r="CNA15" s="61"/>
      <c r="CNB15" s="61"/>
      <c r="CNC15" s="61"/>
      <c r="CND15" s="61"/>
      <c r="CNE15" s="61"/>
      <c r="CNF15" s="61"/>
      <c r="CNG15" s="61"/>
      <c r="CNH15" s="61"/>
      <c r="CNI15" s="61"/>
      <c r="CNJ15" s="61"/>
      <c r="CNK15" s="61"/>
      <c r="CNL15" s="61"/>
      <c r="CNM15" s="61"/>
      <c r="CNN15" s="61"/>
      <c r="CNO15" s="61"/>
      <c r="CNP15" s="61"/>
      <c r="CNQ15" s="61"/>
      <c r="CNR15" s="61"/>
      <c r="CNS15" s="61"/>
      <c r="CNT15" s="61"/>
      <c r="CNU15" s="61"/>
      <c r="CNV15" s="61"/>
      <c r="CNW15" s="61"/>
      <c r="CNX15" s="61"/>
      <c r="CNY15" s="61"/>
      <c r="CNZ15" s="61"/>
      <c r="COA15" s="61"/>
      <c r="COB15" s="61"/>
      <c r="COC15" s="61"/>
      <c r="COD15" s="61"/>
      <c r="COE15" s="61"/>
      <c r="COF15" s="61"/>
      <c r="COG15" s="61"/>
      <c r="COH15" s="61"/>
      <c r="COI15" s="61"/>
      <c r="COJ15" s="61"/>
      <c r="COK15" s="61"/>
      <c r="COL15" s="61"/>
      <c r="COM15" s="61"/>
      <c r="CON15" s="61"/>
      <c r="COO15" s="61"/>
      <c r="COP15" s="61"/>
      <c r="COQ15" s="61"/>
      <c r="COR15" s="61"/>
      <c r="COS15" s="61"/>
      <c r="COT15" s="61"/>
      <c r="COU15" s="61"/>
      <c r="COV15" s="61"/>
      <c r="COW15" s="61"/>
      <c r="COX15" s="61"/>
      <c r="COY15" s="61"/>
      <c r="COZ15" s="61"/>
      <c r="CPA15" s="61"/>
      <c r="CPB15" s="61"/>
      <c r="CPC15" s="61"/>
      <c r="CPD15" s="61"/>
      <c r="CPE15" s="61"/>
      <c r="CPF15" s="61"/>
      <c r="CPG15" s="61"/>
      <c r="CPH15" s="61"/>
      <c r="CPI15" s="61"/>
      <c r="CPJ15" s="61"/>
      <c r="CPK15" s="61"/>
      <c r="CPL15" s="61"/>
      <c r="CPM15" s="61"/>
      <c r="CPN15" s="61"/>
      <c r="CPO15" s="61"/>
      <c r="CPP15" s="61"/>
      <c r="CPQ15" s="61"/>
      <c r="CPR15" s="61"/>
      <c r="CPS15" s="61"/>
      <c r="CPT15" s="61"/>
      <c r="CPU15" s="61"/>
      <c r="CPV15" s="61"/>
      <c r="CPW15" s="61"/>
      <c r="CPX15" s="61"/>
      <c r="CPY15" s="61"/>
      <c r="CPZ15" s="61"/>
      <c r="CQA15" s="61"/>
      <c r="CQB15" s="61"/>
      <c r="CQC15" s="61"/>
      <c r="CQD15" s="61"/>
      <c r="CQE15" s="61"/>
      <c r="CQF15" s="61"/>
      <c r="CQG15" s="61"/>
      <c r="CQH15" s="61"/>
      <c r="CQI15" s="61"/>
      <c r="CQJ15" s="61"/>
      <c r="CQK15" s="61"/>
      <c r="CQL15" s="61"/>
      <c r="CQM15" s="61"/>
      <c r="CQN15" s="61"/>
      <c r="CQO15" s="61"/>
      <c r="CQP15" s="61"/>
      <c r="CQQ15" s="61"/>
      <c r="CQR15" s="61"/>
      <c r="CQS15" s="61"/>
      <c r="CQT15" s="61"/>
      <c r="CQU15" s="61"/>
      <c r="CQV15" s="61"/>
      <c r="CQW15" s="61"/>
      <c r="CQX15" s="61"/>
      <c r="CQY15" s="61"/>
      <c r="CQZ15" s="61"/>
      <c r="CRA15" s="61"/>
      <c r="CRB15" s="61"/>
      <c r="CRC15" s="61"/>
      <c r="CRD15" s="61"/>
      <c r="CRE15" s="61"/>
      <c r="CRF15" s="61"/>
      <c r="CRG15" s="61"/>
      <c r="CRH15" s="61"/>
      <c r="CRI15" s="61"/>
      <c r="CRJ15" s="61"/>
      <c r="CRK15" s="61"/>
      <c r="CRL15" s="61"/>
      <c r="CRM15" s="61"/>
      <c r="CRN15" s="61"/>
      <c r="CRO15" s="61"/>
      <c r="CRP15" s="61"/>
      <c r="CRQ15" s="61"/>
      <c r="CRR15" s="61"/>
      <c r="CRS15" s="61"/>
      <c r="CRT15" s="61"/>
      <c r="CRU15" s="61"/>
      <c r="CRV15" s="61"/>
      <c r="CRW15" s="61"/>
      <c r="CRX15" s="61"/>
      <c r="CRY15" s="61"/>
      <c r="CRZ15" s="61"/>
      <c r="CSA15" s="61"/>
      <c r="CSB15" s="61"/>
      <c r="CSC15" s="61"/>
      <c r="CSD15" s="61"/>
      <c r="CSE15" s="61"/>
      <c r="CSF15" s="61"/>
      <c r="CSG15" s="61"/>
      <c r="CSH15" s="61"/>
      <c r="CSI15" s="61"/>
      <c r="CSJ15" s="61"/>
      <c r="CSK15" s="61"/>
      <c r="CSL15" s="61"/>
      <c r="CSM15" s="61"/>
      <c r="CSN15" s="61"/>
      <c r="CSO15" s="61"/>
      <c r="CSP15" s="61"/>
      <c r="CSQ15" s="61"/>
      <c r="CSR15" s="61"/>
      <c r="CSS15" s="61"/>
      <c r="CST15" s="61"/>
      <c r="CSU15" s="61"/>
      <c r="CSV15" s="61"/>
      <c r="CSW15" s="61"/>
      <c r="CSX15" s="61"/>
      <c r="CSY15" s="61"/>
      <c r="CSZ15" s="61"/>
      <c r="CTA15" s="61"/>
      <c r="CTB15" s="61"/>
      <c r="CTC15" s="61"/>
      <c r="CTD15" s="61"/>
      <c r="CTE15" s="61"/>
      <c r="CTF15" s="61"/>
      <c r="CTG15" s="61"/>
      <c r="CTH15" s="61"/>
      <c r="CTI15" s="61"/>
      <c r="CTJ15" s="61"/>
      <c r="CTK15" s="61"/>
      <c r="CTL15" s="61"/>
      <c r="CTM15" s="61"/>
      <c r="CTN15" s="61"/>
      <c r="CTO15" s="61"/>
      <c r="CTP15" s="61"/>
      <c r="CTQ15" s="61"/>
      <c r="CTR15" s="61"/>
      <c r="CTS15" s="61"/>
      <c r="CTT15" s="61"/>
      <c r="CTU15" s="61"/>
      <c r="CTV15" s="61"/>
      <c r="CTW15" s="61"/>
      <c r="CTX15" s="61"/>
      <c r="CTY15" s="61"/>
      <c r="CTZ15" s="61"/>
      <c r="CUA15" s="61"/>
      <c r="CUB15" s="61"/>
      <c r="CUC15" s="61"/>
      <c r="CUD15" s="61"/>
      <c r="CUE15" s="61"/>
      <c r="CUF15" s="61"/>
      <c r="CUG15" s="61"/>
      <c r="CUH15" s="61"/>
      <c r="CUI15" s="61"/>
      <c r="CUJ15" s="61"/>
      <c r="CUK15" s="61"/>
      <c r="CUL15" s="61"/>
      <c r="CUM15" s="61"/>
      <c r="CUN15" s="61"/>
      <c r="CUO15" s="61"/>
      <c r="CUP15" s="61"/>
      <c r="CUQ15" s="61"/>
      <c r="CUR15" s="61"/>
      <c r="CUS15" s="61"/>
      <c r="CUT15" s="61"/>
      <c r="CUU15" s="61"/>
      <c r="CUV15" s="61"/>
      <c r="CUW15" s="61"/>
      <c r="CUX15" s="61"/>
      <c r="CUY15" s="61"/>
      <c r="CUZ15" s="61"/>
      <c r="CVA15" s="61"/>
      <c r="CVB15" s="61"/>
      <c r="CVC15" s="61"/>
      <c r="CVD15" s="61"/>
      <c r="CVE15" s="61"/>
      <c r="CVF15" s="61"/>
      <c r="CVG15" s="61"/>
      <c r="CVH15" s="61"/>
      <c r="CVI15" s="61"/>
      <c r="CVJ15" s="61"/>
      <c r="CVK15" s="61"/>
      <c r="CVL15" s="61"/>
      <c r="CVM15" s="61"/>
      <c r="CVN15" s="61"/>
      <c r="CVO15" s="61"/>
      <c r="CVP15" s="61"/>
      <c r="CVQ15" s="61"/>
      <c r="CVR15" s="61"/>
      <c r="CVS15" s="61"/>
      <c r="CVT15" s="61"/>
      <c r="CVU15" s="61"/>
      <c r="CVV15" s="61"/>
      <c r="CVW15" s="61"/>
      <c r="CVX15" s="61"/>
      <c r="CVY15" s="61"/>
      <c r="CVZ15" s="61"/>
      <c r="CWA15" s="61"/>
      <c r="CWB15" s="61"/>
      <c r="CWC15" s="61"/>
      <c r="CWD15" s="61"/>
      <c r="CWE15" s="61"/>
      <c r="CWF15" s="61"/>
      <c r="CWG15" s="61"/>
      <c r="CWH15" s="61"/>
      <c r="CWI15" s="61"/>
      <c r="CWJ15" s="61"/>
      <c r="CWK15" s="61"/>
      <c r="CWL15" s="61"/>
      <c r="CWM15" s="61"/>
      <c r="CWN15" s="61"/>
      <c r="CWO15" s="61"/>
      <c r="CWP15" s="61"/>
      <c r="CWQ15" s="61"/>
      <c r="CWR15" s="61"/>
      <c r="CWS15" s="61"/>
      <c r="CWT15" s="61"/>
      <c r="CWU15" s="61"/>
      <c r="CWV15" s="61"/>
      <c r="CWW15" s="61"/>
      <c r="CWX15" s="61"/>
      <c r="CWY15" s="61"/>
      <c r="CWZ15" s="61"/>
      <c r="CXA15" s="61"/>
      <c r="CXB15" s="61"/>
      <c r="CXC15" s="61"/>
      <c r="CXD15" s="61"/>
      <c r="CXE15" s="61"/>
      <c r="CXF15" s="61"/>
      <c r="CXG15" s="61"/>
      <c r="CXH15" s="61"/>
      <c r="CXI15" s="61"/>
      <c r="CXJ15" s="61"/>
      <c r="CXK15" s="61"/>
      <c r="CXL15" s="61"/>
      <c r="CXM15" s="61"/>
      <c r="CXN15" s="61"/>
      <c r="CXO15" s="61"/>
      <c r="CXP15" s="61"/>
      <c r="CXQ15" s="61"/>
      <c r="CXR15" s="61"/>
      <c r="CXS15" s="61"/>
      <c r="CXT15" s="61"/>
      <c r="CXU15" s="61"/>
      <c r="CXV15" s="61"/>
      <c r="CXW15" s="61"/>
      <c r="CXX15" s="61"/>
      <c r="CXY15" s="61"/>
      <c r="CXZ15" s="61"/>
      <c r="CYA15" s="61"/>
      <c r="CYB15" s="61"/>
      <c r="CYC15" s="61"/>
      <c r="CYD15" s="61"/>
      <c r="CYE15" s="61"/>
      <c r="CYF15" s="61"/>
      <c r="CYG15" s="61"/>
      <c r="CYH15" s="61"/>
      <c r="CYI15" s="61"/>
      <c r="CYJ15" s="61"/>
      <c r="CYK15" s="61"/>
      <c r="CYL15" s="61"/>
      <c r="CYM15" s="61"/>
      <c r="CYN15" s="61"/>
      <c r="CYO15" s="61"/>
      <c r="CYP15" s="61"/>
      <c r="CYQ15" s="61"/>
      <c r="CYR15" s="61"/>
      <c r="CYS15" s="61"/>
      <c r="CYT15" s="61"/>
      <c r="CYU15" s="61"/>
      <c r="CYV15" s="61"/>
      <c r="CYW15" s="61"/>
      <c r="CYX15" s="61"/>
      <c r="CYY15" s="61"/>
      <c r="CYZ15" s="61"/>
      <c r="CZA15" s="61"/>
      <c r="CZB15" s="61"/>
      <c r="CZC15" s="61"/>
      <c r="CZD15" s="61"/>
      <c r="CZE15" s="61"/>
      <c r="CZF15" s="61"/>
      <c r="CZG15" s="61"/>
      <c r="CZH15" s="61"/>
      <c r="CZI15" s="61"/>
      <c r="CZJ15" s="61"/>
      <c r="CZK15" s="61"/>
      <c r="CZL15" s="61"/>
      <c r="CZM15" s="61"/>
      <c r="CZN15" s="61"/>
      <c r="CZO15" s="61"/>
      <c r="CZP15" s="61"/>
      <c r="CZQ15" s="61"/>
      <c r="CZR15" s="61"/>
      <c r="CZS15" s="61"/>
      <c r="CZT15" s="61"/>
      <c r="CZU15" s="61"/>
      <c r="CZV15" s="61"/>
      <c r="CZW15" s="61"/>
      <c r="CZX15" s="61"/>
      <c r="CZY15" s="61"/>
      <c r="CZZ15" s="61"/>
      <c r="DAA15" s="61"/>
      <c r="DAB15" s="61"/>
      <c r="DAC15" s="61"/>
      <c r="DAD15" s="61"/>
      <c r="DAE15" s="61"/>
      <c r="DAF15" s="61"/>
      <c r="DAG15" s="61"/>
      <c r="DAH15" s="61"/>
      <c r="DAI15" s="61"/>
      <c r="DAJ15" s="61"/>
      <c r="DAK15" s="61"/>
      <c r="DAL15" s="61"/>
      <c r="DAM15" s="61"/>
      <c r="DAN15" s="61"/>
      <c r="DAO15" s="61"/>
      <c r="DAP15" s="61"/>
      <c r="DAQ15" s="61"/>
      <c r="DAR15" s="61"/>
      <c r="DAS15" s="61"/>
      <c r="DAT15" s="61"/>
      <c r="DAU15" s="61"/>
      <c r="DAV15" s="61"/>
      <c r="DAW15" s="61"/>
      <c r="DAX15" s="61"/>
      <c r="DAY15" s="61"/>
      <c r="DAZ15" s="61"/>
      <c r="DBA15" s="61"/>
      <c r="DBB15" s="61"/>
      <c r="DBC15" s="61"/>
      <c r="DBD15" s="61"/>
      <c r="DBE15" s="61"/>
      <c r="DBF15" s="61"/>
      <c r="DBG15" s="61"/>
      <c r="DBH15" s="61"/>
      <c r="DBI15" s="61"/>
      <c r="DBJ15" s="61"/>
      <c r="DBK15" s="61"/>
      <c r="DBL15" s="61"/>
      <c r="DBM15" s="61"/>
      <c r="DBN15" s="61"/>
      <c r="DBO15" s="61"/>
      <c r="DBP15" s="61"/>
      <c r="DBQ15" s="61"/>
      <c r="DBR15" s="61"/>
      <c r="DBS15" s="61"/>
      <c r="DBT15" s="61"/>
      <c r="DBU15" s="61"/>
      <c r="DBV15" s="61"/>
      <c r="DBW15" s="61"/>
      <c r="DBX15" s="61"/>
      <c r="DBY15" s="61"/>
      <c r="DBZ15" s="61"/>
      <c r="DCA15" s="61"/>
      <c r="DCB15" s="61"/>
      <c r="DCC15" s="61"/>
      <c r="DCD15" s="61"/>
      <c r="DCE15" s="61"/>
      <c r="DCF15" s="61"/>
      <c r="DCG15" s="61"/>
      <c r="DCH15" s="61"/>
      <c r="DCI15" s="61"/>
      <c r="DCJ15" s="61"/>
      <c r="DCK15" s="61"/>
      <c r="DCL15" s="61"/>
      <c r="DCM15" s="61"/>
      <c r="DCN15" s="61"/>
      <c r="DCO15" s="61"/>
      <c r="DCP15" s="61"/>
      <c r="DCQ15" s="61"/>
      <c r="DCR15" s="61"/>
      <c r="DCS15" s="61"/>
      <c r="DCT15" s="61"/>
      <c r="DCU15" s="61"/>
      <c r="DCV15" s="61"/>
      <c r="DCW15" s="61"/>
      <c r="DCX15" s="61"/>
      <c r="DCY15" s="61"/>
      <c r="DCZ15" s="61"/>
      <c r="DDA15" s="61"/>
      <c r="DDB15" s="61"/>
      <c r="DDC15" s="61"/>
      <c r="DDD15" s="61"/>
      <c r="DDE15" s="61"/>
      <c r="DDF15" s="61"/>
      <c r="DDG15" s="61"/>
      <c r="DDH15" s="61"/>
      <c r="DDI15" s="61"/>
      <c r="DDJ15" s="61"/>
      <c r="DDK15" s="61"/>
      <c r="DDL15" s="61"/>
      <c r="DDM15" s="61"/>
      <c r="DDN15" s="61"/>
      <c r="DDO15" s="61"/>
      <c r="DDP15" s="61"/>
      <c r="DDQ15" s="61"/>
      <c r="DDR15" s="61"/>
      <c r="DDS15" s="61"/>
      <c r="DDT15" s="61"/>
      <c r="DDU15" s="61"/>
      <c r="DDV15" s="61"/>
      <c r="DDW15" s="61"/>
      <c r="DDX15" s="61"/>
      <c r="DDY15" s="61"/>
      <c r="DDZ15" s="61"/>
      <c r="DEA15" s="61"/>
      <c r="DEB15" s="61"/>
      <c r="DEC15" s="61"/>
      <c r="DED15" s="61"/>
      <c r="DEE15" s="61"/>
      <c r="DEF15" s="61"/>
      <c r="DEG15" s="61"/>
      <c r="DEH15" s="61"/>
      <c r="DEI15" s="61"/>
      <c r="DEJ15" s="61"/>
      <c r="DEK15" s="61"/>
      <c r="DEL15" s="61"/>
      <c r="DEM15" s="61"/>
      <c r="DEN15" s="61"/>
      <c r="DEO15" s="61"/>
      <c r="DEP15" s="61"/>
      <c r="DEQ15" s="61"/>
      <c r="DER15" s="61"/>
      <c r="DES15" s="61"/>
      <c r="DET15" s="61"/>
      <c r="DEU15" s="61"/>
      <c r="DEV15" s="61"/>
      <c r="DEW15" s="61"/>
      <c r="DEX15" s="61"/>
      <c r="DEY15" s="61"/>
      <c r="DEZ15" s="61"/>
      <c r="DFA15" s="61"/>
      <c r="DFB15" s="61"/>
      <c r="DFC15" s="61"/>
      <c r="DFD15" s="61"/>
      <c r="DFE15" s="61"/>
      <c r="DFF15" s="61"/>
      <c r="DFG15" s="61"/>
      <c r="DFH15" s="61"/>
      <c r="DFI15" s="61"/>
      <c r="DFJ15" s="61"/>
      <c r="DFK15" s="61"/>
      <c r="DFL15" s="61"/>
      <c r="DFM15" s="61"/>
      <c r="DFN15" s="61"/>
      <c r="DFO15" s="61"/>
      <c r="DFP15" s="61"/>
      <c r="DFQ15" s="61"/>
      <c r="DFR15" s="61"/>
      <c r="DFS15" s="61"/>
      <c r="DFT15" s="61"/>
      <c r="DFU15" s="61"/>
      <c r="DFV15" s="61"/>
      <c r="DFW15" s="61"/>
      <c r="DFX15" s="61"/>
      <c r="DFY15" s="61"/>
      <c r="DFZ15" s="61"/>
      <c r="DGA15" s="61"/>
      <c r="DGB15" s="61"/>
      <c r="DGC15" s="61"/>
      <c r="DGD15" s="61"/>
      <c r="DGE15" s="61"/>
      <c r="DGF15" s="61"/>
      <c r="DGG15" s="61"/>
      <c r="DGH15" s="61"/>
      <c r="DGI15" s="61"/>
      <c r="DGJ15" s="61"/>
      <c r="DGK15" s="61"/>
      <c r="DGL15" s="61"/>
      <c r="DGM15" s="61"/>
      <c r="DGN15" s="61"/>
      <c r="DGO15" s="61"/>
      <c r="DGP15" s="61"/>
      <c r="DGQ15" s="61"/>
      <c r="DGR15" s="61"/>
      <c r="DGS15" s="61"/>
      <c r="DGT15" s="61"/>
      <c r="DGU15" s="61"/>
      <c r="DGV15" s="61"/>
      <c r="DGW15" s="61"/>
      <c r="DGX15" s="61"/>
      <c r="DGY15" s="61"/>
      <c r="DGZ15" s="61"/>
      <c r="DHA15" s="61"/>
      <c r="DHB15" s="61"/>
      <c r="DHC15" s="61"/>
      <c r="DHD15" s="61"/>
      <c r="DHE15" s="61"/>
      <c r="DHF15" s="61"/>
      <c r="DHG15" s="61"/>
      <c r="DHH15" s="61"/>
      <c r="DHI15" s="61"/>
      <c r="DHJ15" s="61"/>
      <c r="DHK15" s="61"/>
      <c r="DHL15" s="61"/>
      <c r="DHM15" s="61"/>
      <c r="DHN15" s="61"/>
      <c r="DHO15" s="61"/>
      <c r="DHP15" s="61"/>
      <c r="DHQ15" s="61"/>
      <c r="DHR15" s="61"/>
      <c r="DHS15" s="61"/>
      <c r="DHT15" s="61"/>
      <c r="DHU15" s="61"/>
      <c r="DHV15" s="61"/>
      <c r="DHW15" s="61"/>
      <c r="DHX15" s="61"/>
      <c r="DHY15" s="61"/>
      <c r="DHZ15" s="61"/>
      <c r="DIA15" s="61"/>
      <c r="DIB15" s="61"/>
      <c r="DIC15" s="61"/>
      <c r="DID15" s="61"/>
      <c r="DIE15" s="61"/>
      <c r="DIF15" s="61"/>
      <c r="DIG15" s="61"/>
      <c r="DIH15" s="61"/>
      <c r="DII15" s="61"/>
      <c r="DIJ15" s="61"/>
      <c r="DIK15" s="61"/>
      <c r="DIL15" s="61"/>
      <c r="DIM15" s="61"/>
      <c r="DIN15" s="61"/>
      <c r="DIO15" s="61"/>
      <c r="DIP15" s="61"/>
      <c r="DIQ15" s="61"/>
      <c r="DIR15" s="61"/>
      <c r="DIS15" s="61"/>
      <c r="DIT15" s="61"/>
      <c r="DIU15" s="61"/>
      <c r="DIV15" s="61"/>
      <c r="DIW15" s="61"/>
      <c r="DIX15" s="61"/>
      <c r="DIY15" s="61"/>
      <c r="DIZ15" s="61"/>
      <c r="DJA15" s="61"/>
      <c r="DJB15" s="61"/>
      <c r="DJC15" s="61"/>
      <c r="DJD15" s="61"/>
      <c r="DJE15" s="61"/>
      <c r="DJF15" s="61"/>
      <c r="DJG15" s="61"/>
      <c r="DJH15" s="61"/>
      <c r="DJI15" s="61"/>
      <c r="DJJ15" s="61"/>
      <c r="DJK15" s="61"/>
      <c r="DJL15" s="61"/>
      <c r="DJM15" s="61"/>
      <c r="DJN15" s="61"/>
      <c r="DJO15" s="61"/>
      <c r="DJP15" s="61"/>
      <c r="DJQ15" s="61"/>
      <c r="DJR15" s="61"/>
      <c r="DJS15" s="61"/>
      <c r="DJT15" s="61"/>
      <c r="DJU15" s="61"/>
      <c r="DJV15" s="61"/>
      <c r="DJW15" s="61"/>
      <c r="DJX15" s="61"/>
      <c r="DJY15" s="61"/>
      <c r="DJZ15" s="61"/>
      <c r="DKA15" s="61"/>
      <c r="DKB15" s="61"/>
      <c r="DKC15" s="61"/>
      <c r="DKD15" s="61"/>
      <c r="DKE15" s="61"/>
      <c r="DKF15" s="61"/>
      <c r="DKG15" s="61"/>
      <c r="DKH15" s="61"/>
      <c r="DKI15" s="61"/>
      <c r="DKJ15" s="61"/>
      <c r="DKK15" s="61"/>
      <c r="DKL15" s="61"/>
      <c r="DKM15" s="61"/>
      <c r="DKN15" s="61"/>
      <c r="DKO15" s="61"/>
      <c r="DKP15" s="61"/>
      <c r="DKQ15" s="61"/>
      <c r="DKR15" s="61"/>
      <c r="DKS15" s="61"/>
      <c r="DKT15" s="61"/>
      <c r="DKU15" s="61"/>
      <c r="DKV15" s="61"/>
      <c r="DKW15" s="61"/>
      <c r="DKX15" s="61"/>
      <c r="DKY15" s="61"/>
      <c r="DKZ15" s="61"/>
      <c r="DLA15" s="61"/>
      <c r="DLB15" s="61"/>
      <c r="DLC15" s="61"/>
      <c r="DLD15" s="61"/>
      <c r="DLE15" s="61"/>
      <c r="DLF15" s="61"/>
      <c r="DLG15" s="61"/>
      <c r="DLH15" s="61"/>
      <c r="DLI15" s="61"/>
      <c r="DLJ15" s="61"/>
      <c r="DLK15" s="61"/>
      <c r="DLL15" s="61"/>
      <c r="DLM15" s="61"/>
      <c r="DLN15" s="61"/>
      <c r="DLO15" s="61"/>
      <c r="DLP15" s="61"/>
      <c r="DLQ15" s="61"/>
      <c r="DLR15" s="61"/>
      <c r="DLS15" s="61"/>
      <c r="DLT15" s="61"/>
      <c r="DLU15" s="61"/>
      <c r="DLV15" s="61"/>
      <c r="DLW15" s="61"/>
      <c r="DLX15" s="61"/>
      <c r="DLY15" s="61"/>
      <c r="DLZ15" s="61"/>
      <c r="DMA15" s="61"/>
      <c r="DMB15" s="61"/>
      <c r="DMC15" s="61"/>
      <c r="DMD15" s="61"/>
      <c r="DME15" s="61"/>
      <c r="DMF15" s="61"/>
      <c r="DMG15" s="61"/>
      <c r="DMH15" s="61"/>
      <c r="DMI15" s="61"/>
      <c r="DMJ15" s="61"/>
      <c r="DMK15" s="61"/>
      <c r="DML15" s="61"/>
      <c r="DMM15" s="61"/>
      <c r="DMN15" s="61"/>
      <c r="DMO15" s="61"/>
      <c r="DMP15" s="61"/>
      <c r="DMQ15" s="61"/>
      <c r="DMR15" s="61"/>
      <c r="DMS15" s="61"/>
      <c r="DMT15" s="61"/>
      <c r="DMU15" s="61"/>
      <c r="DMV15" s="61"/>
      <c r="DMW15" s="61"/>
      <c r="DMX15" s="61"/>
      <c r="DMY15" s="61"/>
      <c r="DMZ15" s="61"/>
      <c r="DNA15" s="61"/>
      <c r="DNB15" s="61"/>
      <c r="DNC15" s="61"/>
      <c r="DND15" s="61"/>
      <c r="DNE15" s="61"/>
      <c r="DNF15" s="61"/>
      <c r="DNG15" s="61"/>
      <c r="DNH15" s="61"/>
      <c r="DNI15" s="61"/>
      <c r="DNJ15" s="61"/>
      <c r="DNK15" s="61"/>
      <c r="DNL15" s="61"/>
      <c r="DNM15" s="61"/>
      <c r="DNN15" s="61"/>
      <c r="DNO15" s="61"/>
      <c r="DNP15" s="61"/>
      <c r="DNQ15" s="61"/>
      <c r="DNR15" s="61"/>
      <c r="DNS15" s="61"/>
      <c r="DNT15" s="61"/>
      <c r="DNU15" s="61"/>
      <c r="DNV15" s="61"/>
      <c r="DNW15" s="61"/>
      <c r="DNX15" s="61"/>
      <c r="DNY15" s="61"/>
      <c r="DNZ15" s="61"/>
      <c r="DOA15" s="61"/>
      <c r="DOB15" s="61"/>
      <c r="DOC15" s="61"/>
      <c r="DOD15" s="61"/>
      <c r="DOE15" s="61"/>
      <c r="DOF15" s="61"/>
      <c r="DOG15" s="61"/>
      <c r="DOH15" s="61"/>
      <c r="DOI15" s="61"/>
      <c r="DOJ15" s="61"/>
      <c r="DOK15" s="61"/>
      <c r="DOL15" s="61"/>
      <c r="DOM15" s="61"/>
      <c r="DON15" s="61"/>
      <c r="DOO15" s="61"/>
      <c r="DOP15" s="61"/>
      <c r="DOQ15" s="61"/>
      <c r="DOR15" s="61"/>
      <c r="DOS15" s="61"/>
      <c r="DOT15" s="61"/>
      <c r="DOU15" s="61"/>
      <c r="DOV15" s="61"/>
      <c r="DOW15" s="61"/>
      <c r="DOX15" s="61"/>
      <c r="DOY15" s="61"/>
      <c r="DOZ15" s="61"/>
      <c r="DPA15" s="61"/>
      <c r="DPB15" s="61"/>
      <c r="DPC15" s="61"/>
      <c r="DPD15" s="61"/>
      <c r="DPE15" s="61"/>
      <c r="DPF15" s="61"/>
      <c r="DPG15" s="61"/>
      <c r="DPH15" s="61"/>
      <c r="DPI15" s="61"/>
      <c r="DPJ15" s="61"/>
      <c r="DPK15" s="61"/>
      <c r="DPL15" s="61"/>
      <c r="DPM15" s="61"/>
      <c r="DPN15" s="61"/>
      <c r="DPO15" s="61"/>
      <c r="DPP15" s="61"/>
      <c r="DPQ15" s="61"/>
      <c r="DPR15" s="61"/>
      <c r="DPS15" s="61"/>
      <c r="DPT15" s="61"/>
      <c r="DPU15" s="61"/>
      <c r="DPV15" s="61"/>
      <c r="DPW15" s="61"/>
      <c r="DPX15" s="61"/>
      <c r="DPY15" s="61"/>
      <c r="DPZ15" s="61"/>
      <c r="DQA15" s="61"/>
      <c r="DQB15" s="61"/>
      <c r="DQC15" s="61"/>
      <c r="DQD15" s="61"/>
      <c r="DQE15" s="61"/>
      <c r="DQF15" s="61"/>
      <c r="DQG15" s="61"/>
      <c r="DQH15" s="61"/>
      <c r="DQI15" s="61"/>
      <c r="DQJ15" s="61"/>
      <c r="DQK15" s="61"/>
      <c r="DQL15" s="61"/>
      <c r="DQM15" s="61"/>
      <c r="DQN15" s="61"/>
      <c r="DQO15" s="61"/>
      <c r="DQP15" s="61"/>
      <c r="DQQ15" s="61"/>
      <c r="DQR15" s="61"/>
      <c r="DQS15" s="61"/>
      <c r="DQT15" s="61"/>
      <c r="DQU15" s="61"/>
      <c r="DQV15" s="61"/>
      <c r="DQW15" s="61"/>
      <c r="DQX15" s="61"/>
      <c r="DQY15" s="61"/>
      <c r="DQZ15" s="61"/>
      <c r="DRA15" s="61"/>
      <c r="DRB15" s="61"/>
      <c r="DRC15" s="61"/>
      <c r="DRD15" s="61"/>
      <c r="DRE15" s="61"/>
      <c r="DRF15" s="61"/>
      <c r="DRG15" s="61"/>
      <c r="DRH15" s="61"/>
      <c r="DRI15" s="61"/>
      <c r="DRJ15" s="61"/>
      <c r="DRK15" s="61"/>
      <c r="DRL15" s="61"/>
      <c r="DRM15" s="61"/>
      <c r="DRN15" s="61"/>
      <c r="DRO15" s="61"/>
      <c r="DRP15" s="61"/>
      <c r="DRQ15" s="61"/>
      <c r="DRR15" s="61"/>
      <c r="DRS15" s="61"/>
      <c r="DRT15" s="61"/>
      <c r="DRU15" s="61"/>
      <c r="DRV15" s="61"/>
      <c r="DRW15" s="61"/>
      <c r="DRX15" s="61"/>
      <c r="DRY15" s="61"/>
      <c r="DRZ15" s="61"/>
      <c r="DSA15" s="61"/>
      <c r="DSB15" s="61"/>
      <c r="DSC15" s="61"/>
      <c r="DSD15" s="61"/>
      <c r="DSE15" s="61"/>
      <c r="DSF15" s="61"/>
      <c r="DSG15" s="61"/>
      <c r="DSH15" s="61"/>
      <c r="DSI15" s="61"/>
      <c r="DSJ15" s="61"/>
      <c r="DSK15" s="61"/>
      <c r="DSL15" s="61"/>
      <c r="DSM15" s="61"/>
      <c r="DSN15" s="61"/>
      <c r="DSO15" s="61"/>
      <c r="DSP15" s="61"/>
      <c r="DSQ15" s="61"/>
      <c r="DSR15" s="61"/>
      <c r="DSS15" s="61"/>
      <c r="DST15" s="61"/>
      <c r="DSU15" s="61"/>
      <c r="DSV15" s="61"/>
      <c r="DSW15" s="61"/>
      <c r="DSX15" s="61"/>
      <c r="DSY15" s="61"/>
      <c r="DSZ15" s="61"/>
      <c r="DTA15" s="61"/>
      <c r="DTB15" s="61"/>
      <c r="DTC15" s="61"/>
      <c r="DTD15" s="61"/>
      <c r="DTE15" s="61"/>
      <c r="DTF15" s="61"/>
      <c r="DTG15" s="61"/>
      <c r="DTH15" s="61"/>
      <c r="DTI15" s="61"/>
      <c r="DTJ15" s="61"/>
      <c r="DTK15" s="61"/>
      <c r="DTL15" s="61"/>
      <c r="DTM15" s="61"/>
      <c r="DTN15" s="61"/>
      <c r="DTO15" s="61"/>
      <c r="DTP15" s="61"/>
      <c r="DTQ15" s="61"/>
      <c r="DTR15" s="61"/>
      <c r="DTS15" s="61"/>
      <c r="DTT15" s="61"/>
      <c r="DTU15" s="61"/>
      <c r="DTV15" s="61"/>
      <c r="DTW15" s="61"/>
      <c r="DTX15" s="61"/>
      <c r="DTY15" s="61"/>
      <c r="DTZ15" s="61"/>
      <c r="DUA15" s="61"/>
      <c r="DUB15" s="61"/>
      <c r="DUC15" s="61"/>
      <c r="DUD15" s="61"/>
      <c r="DUE15" s="61"/>
      <c r="DUF15" s="61"/>
      <c r="DUG15" s="61"/>
      <c r="DUH15" s="61"/>
      <c r="DUI15" s="61"/>
      <c r="DUJ15" s="61"/>
      <c r="DUK15" s="61"/>
      <c r="DUL15" s="61"/>
      <c r="DUM15" s="61"/>
      <c r="DUN15" s="61"/>
      <c r="DUO15" s="61"/>
      <c r="DUP15" s="61"/>
      <c r="DUQ15" s="61"/>
      <c r="DUR15" s="61"/>
      <c r="DUS15" s="61"/>
      <c r="DUT15" s="61"/>
      <c r="DUU15" s="61"/>
      <c r="DUV15" s="61"/>
      <c r="DUW15" s="61"/>
      <c r="DUX15" s="61"/>
      <c r="DUY15" s="61"/>
      <c r="DUZ15" s="61"/>
      <c r="DVA15" s="61"/>
      <c r="DVB15" s="61"/>
      <c r="DVC15" s="61"/>
      <c r="DVD15" s="61"/>
      <c r="DVE15" s="61"/>
      <c r="DVF15" s="61"/>
      <c r="DVG15" s="61"/>
      <c r="DVH15" s="61"/>
      <c r="DVI15" s="61"/>
      <c r="DVJ15" s="61"/>
      <c r="DVK15" s="61"/>
      <c r="DVL15" s="61"/>
      <c r="DVM15" s="61"/>
      <c r="DVN15" s="61"/>
      <c r="DVO15" s="61"/>
      <c r="DVP15" s="61"/>
      <c r="DVQ15" s="61"/>
      <c r="DVR15" s="61"/>
      <c r="DVS15" s="61"/>
      <c r="DVT15" s="61"/>
      <c r="DVU15" s="61"/>
      <c r="DVV15" s="61"/>
      <c r="DVW15" s="61"/>
      <c r="DVX15" s="61"/>
      <c r="DVY15" s="61"/>
      <c r="DVZ15" s="61"/>
      <c r="DWA15" s="61"/>
      <c r="DWB15" s="61"/>
      <c r="DWC15" s="61"/>
      <c r="DWD15" s="61"/>
      <c r="DWE15" s="61"/>
      <c r="DWF15" s="61"/>
      <c r="DWG15" s="61"/>
      <c r="DWH15" s="61"/>
      <c r="DWI15" s="61"/>
      <c r="DWJ15" s="61"/>
      <c r="DWK15" s="61"/>
      <c r="DWL15" s="61"/>
      <c r="DWM15" s="61"/>
      <c r="DWN15" s="61"/>
      <c r="DWO15" s="61"/>
      <c r="DWP15" s="61"/>
      <c r="DWQ15" s="61"/>
      <c r="DWR15" s="61"/>
      <c r="DWS15" s="61"/>
      <c r="DWT15" s="61"/>
      <c r="DWU15" s="61"/>
      <c r="DWV15" s="61"/>
      <c r="DWW15" s="61"/>
      <c r="DWX15" s="61"/>
      <c r="DWY15" s="61"/>
      <c r="DWZ15" s="61"/>
      <c r="DXA15" s="61"/>
      <c r="DXB15" s="61"/>
      <c r="DXC15" s="61"/>
      <c r="DXD15" s="61"/>
      <c r="DXE15" s="61"/>
      <c r="DXF15" s="61"/>
      <c r="DXG15" s="61"/>
      <c r="DXH15" s="61"/>
      <c r="DXI15" s="61"/>
      <c r="DXJ15" s="61"/>
      <c r="DXK15" s="61"/>
      <c r="DXL15" s="61"/>
      <c r="DXM15" s="61"/>
      <c r="DXN15" s="61"/>
      <c r="DXO15" s="61"/>
      <c r="DXP15" s="61"/>
      <c r="DXQ15" s="61"/>
      <c r="DXR15" s="61"/>
      <c r="DXS15" s="61"/>
      <c r="DXT15" s="61"/>
      <c r="DXU15" s="61"/>
      <c r="DXV15" s="61"/>
      <c r="DXW15" s="61"/>
      <c r="DXX15" s="61"/>
      <c r="DXY15" s="61"/>
      <c r="DXZ15" s="61"/>
      <c r="DYA15" s="61"/>
      <c r="DYB15" s="61"/>
      <c r="DYC15" s="61"/>
      <c r="DYD15" s="61"/>
      <c r="DYE15" s="61"/>
      <c r="DYF15" s="61"/>
      <c r="DYG15" s="61"/>
      <c r="DYH15" s="61"/>
      <c r="DYI15" s="61"/>
      <c r="DYJ15" s="61"/>
      <c r="DYK15" s="61"/>
      <c r="DYL15" s="61"/>
      <c r="DYM15" s="61"/>
      <c r="DYN15" s="61"/>
      <c r="DYO15" s="61"/>
      <c r="DYP15" s="61"/>
      <c r="DYQ15" s="61"/>
      <c r="DYR15" s="61"/>
      <c r="DYS15" s="61"/>
      <c r="DYT15" s="61"/>
      <c r="DYU15" s="61"/>
      <c r="DYV15" s="61"/>
      <c r="DYW15" s="61"/>
      <c r="DYX15" s="61"/>
      <c r="DYY15" s="61"/>
      <c r="DYZ15" s="61"/>
      <c r="DZA15" s="61"/>
      <c r="DZB15" s="61"/>
      <c r="DZC15" s="61"/>
      <c r="DZD15" s="61"/>
      <c r="DZE15" s="61"/>
      <c r="DZF15" s="61"/>
      <c r="DZG15" s="61"/>
      <c r="DZH15" s="61"/>
      <c r="DZI15" s="61"/>
      <c r="DZJ15" s="61"/>
      <c r="DZK15" s="61"/>
      <c r="DZL15" s="61"/>
      <c r="DZM15" s="61"/>
      <c r="DZN15" s="61"/>
      <c r="DZO15" s="61"/>
      <c r="DZP15" s="61"/>
      <c r="DZQ15" s="61"/>
      <c r="DZR15" s="61"/>
      <c r="DZS15" s="61"/>
      <c r="DZT15" s="61"/>
      <c r="DZU15" s="61"/>
      <c r="DZV15" s="61"/>
      <c r="DZW15" s="61"/>
      <c r="DZX15" s="61"/>
      <c r="DZY15" s="61"/>
      <c r="DZZ15" s="61"/>
      <c r="EAA15" s="61"/>
      <c r="EAB15" s="61"/>
      <c r="EAC15" s="61"/>
      <c r="EAD15" s="61"/>
      <c r="EAE15" s="61"/>
      <c r="EAF15" s="61"/>
      <c r="EAG15" s="61"/>
      <c r="EAH15" s="61"/>
      <c r="EAI15" s="61"/>
      <c r="EAJ15" s="61"/>
      <c r="EAK15" s="61"/>
      <c r="EAL15" s="61"/>
      <c r="EAM15" s="61"/>
      <c r="EAN15" s="61"/>
      <c r="EAO15" s="61"/>
      <c r="EAP15" s="61"/>
      <c r="EAQ15" s="61"/>
      <c r="EAR15" s="61"/>
      <c r="EAS15" s="61"/>
      <c r="EAT15" s="61"/>
      <c r="EAU15" s="61"/>
      <c r="EAV15" s="61"/>
      <c r="EAW15" s="61"/>
      <c r="EAX15" s="61"/>
      <c r="EAY15" s="61"/>
      <c r="EAZ15" s="61"/>
      <c r="EBA15" s="61"/>
      <c r="EBB15" s="61"/>
      <c r="EBC15" s="61"/>
      <c r="EBD15" s="61"/>
      <c r="EBE15" s="61"/>
      <c r="EBF15" s="61"/>
      <c r="EBG15" s="61"/>
      <c r="EBH15" s="61"/>
      <c r="EBI15" s="61"/>
      <c r="EBJ15" s="61"/>
      <c r="EBK15" s="61"/>
      <c r="EBL15" s="61"/>
      <c r="EBM15" s="61"/>
      <c r="EBN15" s="61"/>
      <c r="EBO15" s="61"/>
      <c r="EBP15" s="61"/>
      <c r="EBQ15" s="61"/>
      <c r="EBR15" s="61"/>
      <c r="EBS15" s="61"/>
      <c r="EBT15" s="61"/>
      <c r="EBU15" s="61"/>
      <c r="EBV15" s="61"/>
      <c r="EBW15" s="61"/>
      <c r="EBX15" s="61"/>
      <c r="EBY15" s="61"/>
      <c r="EBZ15" s="61"/>
      <c r="ECA15" s="61"/>
      <c r="ECB15" s="61"/>
      <c r="ECC15" s="61"/>
      <c r="ECD15" s="61"/>
      <c r="ECE15" s="61"/>
      <c r="ECF15" s="61"/>
      <c r="ECG15" s="61"/>
      <c r="ECH15" s="61"/>
      <c r="ECI15" s="61"/>
      <c r="ECJ15" s="61"/>
      <c r="ECK15" s="61"/>
      <c r="ECL15" s="61"/>
      <c r="ECM15" s="61"/>
      <c r="ECN15" s="61"/>
      <c r="ECO15" s="61"/>
      <c r="ECP15" s="61"/>
      <c r="ECQ15" s="61"/>
      <c r="ECR15" s="61"/>
      <c r="ECS15" s="61"/>
      <c r="ECT15" s="61"/>
      <c r="ECU15" s="61"/>
      <c r="ECV15" s="61"/>
      <c r="ECW15" s="61"/>
      <c r="ECX15" s="61"/>
      <c r="ECY15" s="61"/>
      <c r="ECZ15" s="61"/>
      <c r="EDA15" s="61"/>
      <c r="EDB15" s="61"/>
      <c r="EDC15" s="61"/>
      <c r="EDD15" s="61"/>
      <c r="EDE15" s="61"/>
      <c r="EDF15" s="61"/>
      <c r="EDG15" s="61"/>
      <c r="EDH15" s="61"/>
      <c r="EDI15" s="61"/>
      <c r="EDJ15" s="61"/>
      <c r="EDK15" s="61"/>
      <c r="EDL15" s="61"/>
      <c r="EDM15" s="61"/>
      <c r="EDN15" s="61"/>
      <c r="EDO15" s="61"/>
      <c r="EDP15" s="61"/>
      <c r="EDQ15" s="61"/>
      <c r="EDR15" s="61"/>
      <c r="EDS15" s="61"/>
      <c r="EDT15" s="61"/>
      <c r="EDU15" s="61"/>
      <c r="EDV15" s="61"/>
      <c r="EDW15" s="61"/>
      <c r="EDX15" s="61"/>
      <c r="EDY15" s="61"/>
      <c r="EDZ15" s="61"/>
      <c r="EEA15" s="61"/>
      <c r="EEB15" s="61"/>
      <c r="EEC15" s="61"/>
      <c r="EED15" s="61"/>
      <c r="EEE15" s="61"/>
      <c r="EEF15" s="61"/>
      <c r="EEG15" s="61"/>
      <c r="EEH15" s="61"/>
      <c r="EEI15" s="61"/>
      <c r="EEJ15" s="61"/>
      <c r="EEK15" s="61"/>
      <c r="EEL15" s="61"/>
      <c r="EEM15" s="61"/>
      <c r="EEN15" s="61"/>
      <c r="EEO15" s="61"/>
      <c r="EEP15" s="61"/>
      <c r="EEQ15" s="61"/>
      <c r="EER15" s="61"/>
      <c r="EES15" s="61"/>
      <c r="EET15" s="61"/>
      <c r="EEU15" s="61"/>
      <c r="EEV15" s="61"/>
      <c r="EEW15" s="61"/>
      <c r="EEX15" s="61"/>
      <c r="EEY15" s="61"/>
      <c r="EEZ15" s="61"/>
      <c r="EFA15" s="61"/>
      <c r="EFB15" s="61"/>
      <c r="EFC15" s="61"/>
      <c r="EFD15" s="61"/>
      <c r="EFE15" s="61"/>
      <c r="EFF15" s="61"/>
      <c r="EFG15" s="61"/>
      <c r="EFH15" s="61"/>
      <c r="EFI15" s="61"/>
      <c r="EFJ15" s="61"/>
      <c r="EFK15" s="61"/>
      <c r="EFL15" s="61"/>
      <c r="EFM15" s="61"/>
      <c r="EFN15" s="61"/>
      <c r="EFO15" s="61"/>
      <c r="EFP15" s="61"/>
      <c r="EFQ15" s="61"/>
      <c r="EFR15" s="61"/>
      <c r="EFS15" s="61"/>
      <c r="EFT15" s="61"/>
      <c r="EFU15" s="61"/>
      <c r="EFV15" s="61"/>
      <c r="EFW15" s="61"/>
      <c r="EFX15" s="61"/>
      <c r="EFY15" s="61"/>
      <c r="EFZ15" s="61"/>
      <c r="EGA15" s="61"/>
      <c r="EGB15" s="61"/>
      <c r="EGC15" s="61"/>
      <c r="EGD15" s="61"/>
      <c r="EGE15" s="61"/>
      <c r="EGF15" s="61"/>
      <c r="EGG15" s="61"/>
      <c r="EGH15" s="61"/>
      <c r="EGI15" s="61"/>
      <c r="EGJ15" s="61"/>
      <c r="EGK15" s="61"/>
      <c r="EGL15" s="61"/>
      <c r="EGM15" s="61"/>
      <c r="EGN15" s="61"/>
      <c r="EGO15" s="61"/>
      <c r="EGP15" s="61"/>
      <c r="EGQ15" s="61"/>
      <c r="EGR15" s="61"/>
      <c r="EGS15" s="61"/>
      <c r="EGT15" s="61"/>
      <c r="EGU15" s="61"/>
      <c r="EGV15" s="61"/>
      <c r="EGW15" s="61"/>
      <c r="EGX15" s="61"/>
      <c r="EGY15" s="61"/>
      <c r="EGZ15" s="61"/>
      <c r="EHA15" s="61"/>
      <c r="EHB15" s="61"/>
      <c r="EHC15" s="61"/>
      <c r="EHD15" s="61"/>
      <c r="EHE15" s="61"/>
      <c r="EHF15" s="61"/>
      <c r="EHG15" s="61"/>
      <c r="EHH15" s="61"/>
      <c r="EHI15" s="61"/>
      <c r="EHJ15" s="61"/>
      <c r="EHK15" s="61"/>
      <c r="EHL15" s="61"/>
      <c r="EHM15" s="61"/>
      <c r="EHN15" s="61"/>
      <c r="EHO15" s="61"/>
      <c r="EHP15" s="61"/>
      <c r="EHQ15" s="61"/>
      <c r="EHR15" s="61"/>
      <c r="EHS15" s="61"/>
      <c r="EHT15" s="61"/>
      <c r="EHU15" s="61"/>
      <c r="EHV15" s="61"/>
      <c r="EHW15" s="61"/>
      <c r="EHX15" s="61"/>
      <c r="EHY15" s="61"/>
      <c r="EHZ15" s="61"/>
      <c r="EIA15" s="61"/>
      <c r="EIB15" s="61"/>
      <c r="EIC15" s="61"/>
      <c r="EID15" s="61"/>
      <c r="EIE15" s="61"/>
      <c r="EIF15" s="61"/>
      <c r="EIG15" s="61"/>
      <c r="EIH15" s="61"/>
      <c r="EII15" s="61"/>
      <c r="EIJ15" s="61"/>
      <c r="EIK15" s="61"/>
      <c r="EIL15" s="61"/>
      <c r="EIM15" s="61"/>
      <c r="EIN15" s="61"/>
      <c r="EIO15" s="61"/>
      <c r="EIP15" s="61"/>
      <c r="EIQ15" s="61"/>
      <c r="EIR15" s="61"/>
      <c r="EIS15" s="61"/>
      <c r="EIT15" s="61"/>
      <c r="EIU15" s="61"/>
      <c r="EIV15" s="61"/>
      <c r="EIW15" s="61"/>
      <c r="EIX15" s="61"/>
      <c r="EIY15" s="61"/>
      <c r="EIZ15" s="61"/>
      <c r="EJA15" s="61"/>
      <c r="EJB15" s="61"/>
      <c r="EJC15" s="61"/>
      <c r="EJD15" s="61"/>
      <c r="EJE15" s="61"/>
      <c r="EJF15" s="61"/>
      <c r="EJG15" s="61"/>
      <c r="EJH15" s="61"/>
      <c r="EJI15" s="61"/>
      <c r="EJJ15" s="61"/>
      <c r="EJK15" s="61"/>
      <c r="EJL15" s="61"/>
      <c r="EJM15" s="61"/>
      <c r="EJN15" s="61"/>
      <c r="EJO15" s="61"/>
      <c r="EJP15" s="61"/>
      <c r="EJQ15" s="61"/>
      <c r="EJR15" s="61"/>
      <c r="EJS15" s="61"/>
      <c r="EJT15" s="61"/>
      <c r="EJU15" s="61"/>
      <c r="EJV15" s="61"/>
      <c r="EJW15" s="61"/>
      <c r="EJX15" s="61"/>
      <c r="EJY15" s="61"/>
      <c r="EJZ15" s="61"/>
      <c r="EKA15" s="61"/>
      <c r="EKB15" s="61"/>
      <c r="EKC15" s="61"/>
      <c r="EKD15" s="61"/>
      <c r="EKE15" s="61"/>
      <c r="EKF15" s="61"/>
      <c r="EKG15" s="61"/>
      <c r="EKH15" s="61"/>
      <c r="EKI15" s="61"/>
      <c r="EKJ15" s="61"/>
      <c r="EKK15" s="61"/>
      <c r="EKL15" s="61"/>
      <c r="EKM15" s="61"/>
      <c r="EKN15" s="61"/>
      <c r="EKO15" s="61"/>
      <c r="EKP15" s="61"/>
      <c r="EKQ15" s="61"/>
      <c r="EKR15" s="61"/>
      <c r="EKS15" s="61"/>
      <c r="EKT15" s="61"/>
      <c r="EKU15" s="61"/>
      <c r="EKV15" s="61"/>
      <c r="EKW15" s="61"/>
      <c r="EKX15" s="61"/>
      <c r="EKY15" s="61"/>
      <c r="EKZ15" s="61"/>
      <c r="ELA15" s="61"/>
      <c r="ELB15" s="61"/>
      <c r="ELC15" s="61"/>
      <c r="ELD15" s="61"/>
      <c r="ELE15" s="61"/>
      <c r="ELF15" s="61"/>
      <c r="ELG15" s="61"/>
      <c r="ELH15" s="61"/>
      <c r="ELI15" s="61"/>
      <c r="ELJ15" s="61"/>
      <c r="ELK15" s="61"/>
      <c r="ELL15" s="61"/>
      <c r="ELM15" s="61"/>
      <c r="ELN15" s="61"/>
      <c r="ELO15" s="61"/>
      <c r="ELP15" s="61"/>
      <c r="ELQ15" s="61"/>
      <c r="ELR15" s="61"/>
      <c r="ELS15" s="61"/>
      <c r="ELT15" s="61"/>
      <c r="ELU15" s="61"/>
      <c r="ELV15" s="61"/>
      <c r="ELW15" s="61"/>
      <c r="ELX15" s="61"/>
      <c r="ELY15" s="61"/>
      <c r="ELZ15" s="61"/>
      <c r="EMA15" s="61"/>
      <c r="EMB15" s="61"/>
      <c r="EMC15" s="61"/>
      <c r="EMD15" s="61"/>
      <c r="EME15" s="61"/>
      <c r="EMF15" s="61"/>
      <c r="EMG15" s="61"/>
      <c r="EMH15" s="61"/>
      <c r="EMI15" s="61"/>
      <c r="EMJ15" s="61"/>
      <c r="EMK15" s="61"/>
      <c r="EML15" s="61"/>
      <c r="EMM15" s="61"/>
      <c r="EMN15" s="61"/>
      <c r="EMO15" s="61"/>
      <c r="EMP15" s="61"/>
      <c r="EMQ15" s="61"/>
      <c r="EMR15" s="61"/>
      <c r="EMS15" s="61"/>
      <c r="EMT15" s="61"/>
      <c r="EMU15" s="61"/>
      <c r="EMV15" s="61"/>
      <c r="EMW15" s="61"/>
      <c r="EMX15" s="61"/>
      <c r="EMY15" s="61"/>
      <c r="EMZ15" s="61"/>
      <c r="ENA15" s="61"/>
      <c r="ENB15" s="61"/>
      <c r="ENC15" s="61"/>
      <c r="END15" s="61"/>
      <c r="ENE15" s="61"/>
      <c r="ENF15" s="61"/>
      <c r="ENG15" s="61"/>
      <c r="ENH15" s="61"/>
      <c r="ENI15" s="61"/>
      <c r="ENJ15" s="61"/>
      <c r="ENK15" s="61"/>
      <c r="ENL15" s="61"/>
      <c r="ENM15" s="61"/>
      <c r="ENN15" s="61"/>
      <c r="ENO15" s="61"/>
      <c r="ENP15" s="61"/>
      <c r="ENQ15" s="61"/>
      <c r="ENR15" s="61"/>
      <c r="ENS15" s="61"/>
      <c r="ENT15" s="61"/>
      <c r="ENU15" s="61"/>
      <c r="ENV15" s="61"/>
      <c r="ENW15" s="61"/>
      <c r="ENX15" s="61"/>
      <c r="ENY15" s="61"/>
      <c r="ENZ15" s="61"/>
      <c r="EOA15" s="61"/>
      <c r="EOB15" s="61"/>
      <c r="EOC15" s="61"/>
      <c r="EOD15" s="61"/>
      <c r="EOE15" s="61"/>
      <c r="EOF15" s="61"/>
      <c r="EOG15" s="61"/>
      <c r="EOH15" s="61"/>
      <c r="EOI15" s="61"/>
      <c r="EOJ15" s="61"/>
      <c r="EOK15" s="61"/>
      <c r="EOL15" s="61"/>
      <c r="EOM15" s="61"/>
      <c r="EON15" s="61"/>
      <c r="EOO15" s="61"/>
      <c r="EOP15" s="61"/>
      <c r="EOQ15" s="61"/>
      <c r="EOR15" s="61"/>
      <c r="EOS15" s="61"/>
      <c r="EOT15" s="61"/>
      <c r="EOU15" s="61"/>
      <c r="EOV15" s="61"/>
      <c r="EOW15" s="61"/>
      <c r="EOX15" s="61"/>
      <c r="EOY15" s="61"/>
      <c r="EOZ15" s="61"/>
      <c r="EPA15" s="61"/>
      <c r="EPB15" s="61"/>
      <c r="EPC15" s="61"/>
      <c r="EPD15" s="61"/>
      <c r="EPE15" s="61"/>
      <c r="EPF15" s="61"/>
      <c r="EPG15" s="61"/>
      <c r="EPH15" s="61"/>
      <c r="EPI15" s="61"/>
      <c r="EPJ15" s="61"/>
      <c r="EPK15" s="61"/>
      <c r="EPL15" s="61"/>
      <c r="EPM15" s="61"/>
      <c r="EPN15" s="61"/>
      <c r="EPO15" s="61"/>
      <c r="EPP15" s="61"/>
      <c r="EPQ15" s="61"/>
      <c r="EPR15" s="61"/>
      <c r="EPS15" s="61"/>
      <c r="EPT15" s="61"/>
      <c r="EPU15" s="61"/>
      <c r="EPV15" s="61"/>
      <c r="EPW15" s="61"/>
      <c r="EPX15" s="61"/>
      <c r="EPY15" s="61"/>
      <c r="EPZ15" s="61"/>
      <c r="EQA15" s="61"/>
      <c r="EQB15" s="61"/>
      <c r="EQC15" s="61"/>
      <c r="EQD15" s="61"/>
      <c r="EQE15" s="61"/>
      <c r="EQF15" s="61"/>
      <c r="EQG15" s="61"/>
      <c r="EQH15" s="61"/>
      <c r="EQI15" s="61"/>
      <c r="EQJ15" s="61"/>
      <c r="EQK15" s="61"/>
      <c r="EQL15" s="61"/>
      <c r="EQM15" s="61"/>
      <c r="EQN15" s="61"/>
      <c r="EQO15" s="61"/>
      <c r="EQP15" s="61"/>
      <c r="EQQ15" s="61"/>
      <c r="EQR15" s="61"/>
      <c r="EQS15" s="61"/>
      <c r="EQT15" s="61"/>
      <c r="EQU15" s="61"/>
      <c r="EQV15" s="61"/>
      <c r="EQW15" s="61"/>
      <c r="EQX15" s="61"/>
      <c r="EQY15" s="61"/>
      <c r="EQZ15" s="61"/>
      <c r="ERA15" s="61"/>
      <c r="ERB15" s="61"/>
      <c r="ERC15" s="61"/>
      <c r="ERD15" s="61"/>
      <c r="ERE15" s="61"/>
      <c r="ERF15" s="61"/>
      <c r="ERG15" s="61"/>
      <c r="ERH15" s="61"/>
      <c r="ERI15" s="61"/>
      <c r="ERJ15" s="61"/>
      <c r="ERK15" s="61"/>
      <c r="ERL15" s="61"/>
      <c r="ERM15" s="61"/>
      <c r="ERN15" s="61"/>
      <c r="ERO15" s="61"/>
      <c r="ERP15" s="61"/>
      <c r="ERQ15" s="61"/>
      <c r="ERR15" s="61"/>
      <c r="ERS15" s="61"/>
      <c r="ERT15" s="61"/>
      <c r="ERU15" s="61"/>
      <c r="ERV15" s="61"/>
      <c r="ERW15" s="61"/>
      <c r="ERX15" s="61"/>
      <c r="ERY15" s="61"/>
      <c r="ERZ15" s="61"/>
      <c r="ESA15" s="61"/>
      <c r="ESB15" s="61"/>
      <c r="ESC15" s="61"/>
      <c r="ESD15" s="61"/>
      <c r="ESE15" s="61"/>
      <c r="ESF15" s="61"/>
      <c r="ESG15" s="61"/>
      <c r="ESH15" s="61"/>
      <c r="ESI15" s="61"/>
      <c r="ESJ15" s="61"/>
      <c r="ESK15" s="61"/>
      <c r="ESL15" s="61"/>
      <c r="ESM15" s="61"/>
      <c r="ESN15" s="61"/>
      <c r="ESO15" s="61"/>
      <c r="ESP15" s="61"/>
      <c r="ESQ15" s="61"/>
      <c r="ESR15" s="61"/>
      <c r="ESS15" s="61"/>
      <c r="EST15" s="61"/>
      <c r="ESU15" s="61"/>
      <c r="ESV15" s="61"/>
      <c r="ESW15" s="61"/>
      <c r="ESX15" s="61"/>
      <c r="ESY15" s="61"/>
      <c r="ESZ15" s="61"/>
      <c r="ETA15" s="61"/>
      <c r="ETB15" s="61"/>
      <c r="ETC15" s="61"/>
      <c r="ETD15" s="61"/>
      <c r="ETE15" s="61"/>
      <c r="ETF15" s="61"/>
      <c r="ETG15" s="61"/>
      <c r="ETH15" s="61"/>
      <c r="ETI15" s="61"/>
      <c r="ETJ15" s="61"/>
      <c r="ETK15" s="61"/>
      <c r="ETL15" s="61"/>
      <c r="ETM15" s="61"/>
      <c r="ETN15" s="61"/>
      <c r="ETO15" s="61"/>
      <c r="ETP15" s="61"/>
      <c r="ETQ15" s="61"/>
      <c r="ETR15" s="61"/>
      <c r="ETS15" s="61"/>
      <c r="ETT15" s="61"/>
      <c r="ETU15" s="61"/>
      <c r="ETV15" s="61"/>
      <c r="ETW15" s="61"/>
      <c r="ETX15" s="61"/>
      <c r="ETY15" s="61"/>
      <c r="ETZ15" s="61"/>
      <c r="EUA15" s="61"/>
      <c r="EUB15" s="61"/>
      <c r="EUC15" s="61"/>
      <c r="EUD15" s="61"/>
      <c r="EUE15" s="61"/>
      <c r="EUF15" s="61"/>
      <c r="EUG15" s="61"/>
      <c r="EUH15" s="61"/>
      <c r="EUI15" s="61"/>
      <c r="EUJ15" s="61"/>
      <c r="EUK15" s="61"/>
      <c r="EUL15" s="61"/>
      <c r="EUM15" s="61"/>
      <c r="EUN15" s="61"/>
      <c r="EUO15" s="61"/>
      <c r="EUP15" s="61"/>
      <c r="EUQ15" s="61"/>
      <c r="EUR15" s="61"/>
      <c r="EUS15" s="61"/>
      <c r="EUT15" s="61"/>
      <c r="EUU15" s="61"/>
      <c r="EUV15" s="61"/>
      <c r="EUW15" s="61"/>
      <c r="EUX15" s="61"/>
      <c r="EUY15" s="61"/>
      <c r="EUZ15" s="61"/>
      <c r="EVA15" s="61"/>
      <c r="EVB15" s="61"/>
      <c r="EVC15" s="61"/>
      <c r="EVD15" s="61"/>
      <c r="EVE15" s="61"/>
      <c r="EVF15" s="61"/>
      <c r="EVG15" s="61"/>
      <c r="EVH15" s="61"/>
      <c r="EVI15" s="61"/>
      <c r="EVJ15" s="61"/>
      <c r="EVK15" s="61"/>
      <c r="EVL15" s="61"/>
      <c r="EVM15" s="61"/>
      <c r="EVN15" s="61"/>
      <c r="EVO15" s="61"/>
      <c r="EVP15" s="61"/>
      <c r="EVQ15" s="61"/>
      <c r="EVR15" s="61"/>
      <c r="EVS15" s="61"/>
      <c r="EVT15" s="61"/>
      <c r="EVU15" s="61"/>
      <c r="EVV15" s="61"/>
      <c r="EVW15" s="61"/>
      <c r="EVX15" s="61"/>
      <c r="EVY15" s="61"/>
      <c r="EVZ15" s="61"/>
      <c r="EWA15" s="61"/>
      <c r="EWB15" s="61"/>
      <c r="EWC15" s="61"/>
      <c r="EWD15" s="61"/>
      <c r="EWE15" s="61"/>
      <c r="EWF15" s="61"/>
      <c r="EWG15" s="61"/>
      <c r="EWH15" s="61"/>
      <c r="EWI15" s="61"/>
      <c r="EWJ15" s="61"/>
      <c r="EWK15" s="61"/>
      <c r="EWL15" s="61"/>
      <c r="EWM15" s="61"/>
      <c r="EWN15" s="61"/>
      <c r="EWO15" s="61"/>
      <c r="EWP15" s="61"/>
      <c r="EWQ15" s="61"/>
      <c r="EWR15" s="61"/>
      <c r="EWS15" s="61"/>
      <c r="EWT15" s="61"/>
      <c r="EWU15" s="61"/>
      <c r="EWV15" s="61"/>
      <c r="EWW15" s="61"/>
      <c r="EWX15" s="61"/>
      <c r="EWY15" s="61"/>
      <c r="EWZ15" s="61"/>
      <c r="EXA15" s="61"/>
      <c r="EXB15" s="61"/>
      <c r="EXC15" s="61"/>
      <c r="EXD15" s="61"/>
      <c r="EXE15" s="61"/>
      <c r="EXF15" s="61"/>
      <c r="EXG15" s="61"/>
      <c r="EXH15" s="61"/>
      <c r="EXI15" s="61"/>
      <c r="EXJ15" s="61"/>
      <c r="EXK15" s="61"/>
      <c r="EXL15" s="61"/>
      <c r="EXM15" s="61"/>
      <c r="EXN15" s="61"/>
      <c r="EXO15" s="61"/>
      <c r="EXP15" s="61"/>
      <c r="EXQ15" s="61"/>
      <c r="EXR15" s="61"/>
      <c r="EXS15" s="61"/>
      <c r="EXT15" s="61"/>
      <c r="EXU15" s="61"/>
      <c r="EXV15" s="61"/>
      <c r="EXW15" s="61"/>
      <c r="EXX15" s="61"/>
      <c r="EXY15" s="61"/>
      <c r="EXZ15" s="61"/>
      <c r="EYA15" s="61"/>
      <c r="EYB15" s="61"/>
      <c r="EYC15" s="61"/>
      <c r="EYD15" s="61"/>
      <c r="EYE15" s="61"/>
      <c r="EYF15" s="61"/>
      <c r="EYG15" s="61"/>
      <c r="EYH15" s="61"/>
      <c r="EYI15" s="61"/>
      <c r="EYJ15" s="61"/>
      <c r="EYK15" s="61"/>
      <c r="EYL15" s="61"/>
      <c r="EYM15" s="61"/>
      <c r="EYN15" s="61"/>
      <c r="EYO15" s="61"/>
      <c r="EYP15" s="61"/>
      <c r="EYQ15" s="61"/>
      <c r="EYR15" s="61"/>
      <c r="EYS15" s="61"/>
      <c r="EYT15" s="61"/>
      <c r="EYU15" s="61"/>
      <c r="EYV15" s="61"/>
      <c r="EYW15" s="61"/>
      <c r="EYX15" s="61"/>
      <c r="EYY15" s="61"/>
      <c r="EYZ15" s="61"/>
      <c r="EZA15" s="61"/>
      <c r="EZB15" s="61"/>
      <c r="EZC15" s="61"/>
      <c r="EZD15" s="61"/>
      <c r="EZE15" s="61"/>
      <c r="EZF15" s="61"/>
      <c r="EZG15" s="61"/>
      <c r="EZH15" s="61"/>
      <c r="EZI15" s="61"/>
      <c r="EZJ15" s="61"/>
      <c r="EZK15" s="61"/>
      <c r="EZL15" s="61"/>
      <c r="EZM15" s="61"/>
      <c r="EZN15" s="61"/>
      <c r="EZO15" s="61"/>
      <c r="EZP15" s="61"/>
      <c r="EZQ15" s="61"/>
      <c r="EZR15" s="61"/>
      <c r="EZS15" s="61"/>
      <c r="EZT15" s="61"/>
      <c r="EZU15" s="61"/>
      <c r="EZV15" s="61"/>
      <c r="EZW15" s="61"/>
      <c r="EZX15" s="61"/>
      <c r="EZY15" s="61"/>
      <c r="EZZ15" s="61"/>
      <c r="FAA15" s="61"/>
      <c r="FAB15" s="61"/>
      <c r="FAC15" s="61"/>
      <c r="FAD15" s="61"/>
      <c r="FAE15" s="61"/>
      <c r="FAF15" s="61"/>
      <c r="FAG15" s="61"/>
      <c r="FAH15" s="61"/>
      <c r="FAI15" s="61"/>
      <c r="FAJ15" s="61"/>
      <c r="FAK15" s="61"/>
      <c r="FAL15" s="61"/>
      <c r="FAM15" s="61"/>
      <c r="FAN15" s="61"/>
      <c r="FAO15" s="61"/>
      <c r="FAP15" s="61"/>
      <c r="FAQ15" s="61"/>
      <c r="FAR15" s="61"/>
      <c r="FAS15" s="61"/>
      <c r="FAT15" s="61"/>
      <c r="FAU15" s="61"/>
      <c r="FAV15" s="61"/>
      <c r="FAW15" s="61"/>
      <c r="FAX15" s="61"/>
      <c r="FAY15" s="61"/>
      <c r="FAZ15" s="61"/>
      <c r="FBA15" s="61"/>
      <c r="FBB15" s="61"/>
      <c r="FBC15" s="61"/>
      <c r="FBD15" s="61"/>
      <c r="FBE15" s="61"/>
      <c r="FBF15" s="61"/>
      <c r="FBG15" s="61"/>
      <c r="FBH15" s="61"/>
      <c r="FBI15" s="61"/>
      <c r="FBJ15" s="61"/>
      <c r="FBK15" s="61"/>
      <c r="FBL15" s="61"/>
      <c r="FBM15" s="61"/>
      <c r="FBN15" s="61"/>
      <c r="FBO15" s="61"/>
      <c r="FBP15" s="61"/>
      <c r="FBQ15" s="61"/>
      <c r="FBR15" s="61"/>
      <c r="FBS15" s="61"/>
      <c r="FBT15" s="61"/>
      <c r="FBU15" s="61"/>
      <c r="FBV15" s="61"/>
      <c r="FBW15" s="61"/>
      <c r="FBX15" s="61"/>
      <c r="FBY15" s="61"/>
      <c r="FBZ15" s="61"/>
      <c r="FCA15" s="61"/>
      <c r="FCB15" s="61"/>
      <c r="FCC15" s="61"/>
      <c r="FCD15" s="61"/>
      <c r="FCE15" s="61"/>
      <c r="FCF15" s="61"/>
      <c r="FCG15" s="61"/>
      <c r="FCH15" s="61"/>
      <c r="FCI15" s="61"/>
      <c r="FCJ15" s="61"/>
      <c r="FCK15" s="61"/>
      <c r="FCL15" s="61"/>
      <c r="FCM15" s="61"/>
      <c r="FCN15" s="61"/>
      <c r="FCO15" s="61"/>
      <c r="FCP15" s="61"/>
      <c r="FCQ15" s="61"/>
      <c r="FCR15" s="61"/>
      <c r="FCS15" s="61"/>
      <c r="FCT15" s="61"/>
      <c r="FCU15" s="61"/>
      <c r="FCV15" s="61"/>
      <c r="FCW15" s="61"/>
      <c r="FCX15" s="61"/>
      <c r="FCY15" s="61"/>
      <c r="FCZ15" s="61"/>
      <c r="FDA15" s="61"/>
      <c r="FDB15" s="61"/>
      <c r="FDC15" s="61"/>
      <c r="FDD15" s="61"/>
      <c r="FDE15" s="61"/>
      <c r="FDF15" s="61"/>
      <c r="FDG15" s="61"/>
      <c r="FDH15" s="61"/>
      <c r="FDI15" s="61"/>
      <c r="FDJ15" s="61"/>
      <c r="FDK15" s="61"/>
      <c r="FDL15" s="61"/>
      <c r="FDM15" s="61"/>
      <c r="FDN15" s="61"/>
      <c r="FDO15" s="61"/>
      <c r="FDP15" s="61"/>
      <c r="FDQ15" s="61"/>
      <c r="FDR15" s="61"/>
      <c r="FDS15" s="61"/>
      <c r="FDT15" s="61"/>
      <c r="FDU15" s="61"/>
      <c r="FDV15" s="61"/>
      <c r="FDW15" s="61"/>
      <c r="FDX15" s="61"/>
      <c r="FDY15" s="61"/>
      <c r="FDZ15" s="61"/>
      <c r="FEA15" s="61"/>
      <c r="FEB15" s="61"/>
      <c r="FEC15" s="61"/>
      <c r="FED15" s="61"/>
      <c r="FEE15" s="61"/>
      <c r="FEF15" s="61"/>
      <c r="FEG15" s="61"/>
      <c r="FEH15" s="61"/>
      <c r="FEI15" s="61"/>
      <c r="FEJ15" s="61"/>
      <c r="FEK15" s="61"/>
      <c r="FEL15" s="61"/>
      <c r="FEM15" s="61"/>
      <c r="FEN15" s="61"/>
      <c r="FEO15" s="61"/>
      <c r="FEP15" s="61"/>
      <c r="FEQ15" s="61"/>
      <c r="FER15" s="61"/>
      <c r="FES15" s="61"/>
      <c r="FET15" s="61"/>
      <c r="FEU15" s="61"/>
      <c r="FEV15" s="61"/>
      <c r="FEW15" s="61"/>
      <c r="FEX15" s="61"/>
      <c r="FEY15" s="61"/>
      <c r="FEZ15" s="61"/>
      <c r="FFA15" s="61"/>
      <c r="FFB15" s="61"/>
      <c r="FFC15" s="61"/>
      <c r="FFD15" s="61"/>
      <c r="FFE15" s="61"/>
      <c r="FFF15" s="61"/>
      <c r="FFG15" s="61"/>
      <c r="FFH15" s="61"/>
      <c r="FFI15" s="61"/>
      <c r="FFJ15" s="61"/>
      <c r="FFK15" s="61"/>
      <c r="FFL15" s="61"/>
      <c r="FFM15" s="61"/>
      <c r="FFN15" s="61"/>
      <c r="FFO15" s="61"/>
      <c r="FFP15" s="61"/>
      <c r="FFQ15" s="61"/>
      <c r="FFR15" s="61"/>
      <c r="FFS15" s="61"/>
      <c r="FFT15" s="61"/>
      <c r="FFU15" s="61"/>
      <c r="FFV15" s="61"/>
      <c r="FFW15" s="61"/>
      <c r="FFX15" s="61"/>
      <c r="FFY15" s="61"/>
      <c r="FFZ15" s="61"/>
      <c r="FGA15" s="61"/>
      <c r="FGB15" s="61"/>
      <c r="FGC15" s="61"/>
      <c r="FGD15" s="61"/>
      <c r="FGE15" s="61"/>
      <c r="FGF15" s="61"/>
      <c r="FGG15" s="61"/>
      <c r="FGH15" s="61"/>
      <c r="FGI15" s="61"/>
      <c r="FGJ15" s="61"/>
      <c r="FGK15" s="61"/>
      <c r="FGL15" s="61"/>
      <c r="FGM15" s="61"/>
      <c r="FGN15" s="61"/>
      <c r="FGO15" s="61"/>
      <c r="FGP15" s="61"/>
      <c r="FGQ15" s="61"/>
      <c r="FGR15" s="61"/>
      <c r="FGS15" s="61"/>
      <c r="FGT15" s="61"/>
      <c r="FGU15" s="61"/>
      <c r="FGV15" s="61"/>
      <c r="FGW15" s="61"/>
      <c r="FGX15" s="61"/>
      <c r="FGY15" s="61"/>
      <c r="FGZ15" s="61"/>
      <c r="FHA15" s="61"/>
      <c r="FHB15" s="61"/>
      <c r="FHC15" s="61"/>
      <c r="FHD15" s="61"/>
      <c r="FHE15" s="61"/>
      <c r="FHF15" s="61"/>
      <c r="FHG15" s="61"/>
      <c r="FHH15" s="61"/>
      <c r="FHI15" s="61"/>
      <c r="FHJ15" s="61"/>
      <c r="FHK15" s="61"/>
      <c r="FHL15" s="61"/>
      <c r="FHM15" s="61"/>
      <c r="FHN15" s="61"/>
      <c r="FHO15" s="61"/>
      <c r="FHP15" s="61"/>
      <c r="FHQ15" s="61"/>
      <c r="FHR15" s="61"/>
      <c r="FHS15" s="61"/>
      <c r="FHT15" s="61"/>
      <c r="FHU15" s="61"/>
      <c r="FHV15" s="61"/>
      <c r="FHW15" s="61"/>
      <c r="FHX15" s="61"/>
      <c r="FHY15" s="61"/>
      <c r="FHZ15" s="61"/>
      <c r="FIA15" s="61"/>
      <c r="FIB15" s="61"/>
      <c r="FIC15" s="61"/>
      <c r="FID15" s="61"/>
      <c r="FIE15" s="61"/>
      <c r="FIF15" s="61"/>
      <c r="FIG15" s="61"/>
      <c r="FIH15" s="61"/>
      <c r="FII15" s="61"/>
      <c r="FIJ15" s="61"/>
      <c r="FIK15" s="61"/>
      <c r="FIL15" s="61"/>
      <c r="FIM15" s="61"/>
      <c r="FIN15" s="61"/>
      <c r="FIO15" s="61"/>
      <c r="FIP15" s="61"/>
      <c r="FIQ15" s="61"/>
      <c r="FIR15" s="61"/>
      <c r="FIS15" s="61"/>
      <c r="FIT15" s="61"/>
      <c r="FIU15" s="61"/>
      <c r="FIV15" s="61"/>
      <c r="FIW15" s="61"/>
      <c r="FIX15" s="61"/>
      <c r="FIY15" s="61"/>
      <c r="FIZ15" s="61"/>
      <c r="FJA15" s="61"/>
      <c r="FJB15" s="61"/>
      <c r="FJC15" s="61"/>
      <c r="FJD15" s="61"/>
      <c r="FJE15" s="61"/>
      <c r="FJF15" s="61"/>
      <c r="FJG15" s="61"/>
      <c r="FJH15" s="61"/>
      <c r="FJI15" s="61"/>
      <c r="FJJ15" s="61"/>
      <c r="FJK15" s="61"/>
      <c r="FJL15" s="61"/>
      <c r="FJM15" s="61"/>
      <c r="FJN15" s="61"/>
      <c r="FJO15" s="61"/>
      <c r="FJP15" s="61"/>
      <c r="FJQ15" s="61"/>
      <c r="FJR15" s="61"/>
      <c r="FJS15" s="61"/>
      <c r="FJT15" s="61"/>
      <c r="FJU15" s="61"/>
      <c r="FJV15" s="61"/>
      <c r="FJW15" s="61"/>
      <c r="FJX15" s="61"/>
      <c r="FJY15" s="61"/>
      <c r="FJZ15" s="61"/>
      <c r="FKA15" s="61"/>
      <c r="FKB15" s="61"/>
      <c r="FKC15" s="61"/>
      <c r="FKD15" s="61"/>
      <c r="FKE15" s="61"/>
      <c r="FKF15" s="61"/>
      <c r="FKG15" s="61"/>
      <c r="FKH15" s="61"/>
      <c r="FKI15" s="61"/>
      <c r="FKJ15" s="61"/>
      <c r="FKK15" s="61"/>
      <c r="FKL15" s="61"/>
      <c r="FKM15" s="61"/>
      <c r="FKN15" s="61"/>
      <c r="FKO15" s="61"/>
      <c r="FKP15" s="61"/>
      <c r="FKQ15" s="61"/>
      <c r="FKR15" s="61"/>
      <c r="FKS15" s="61"/>
      <c r="FKT15" s="61"/>
      <c r="FKU15" s="61"/>
      <c r="FKV15" s="61"/>
      <c r="FKW15" s="61"/>
      <c r="FKX15" s="61"/>
      <c r="FKY15" s="61"/>
      <c r="FKZ15" s="61"/>
      <c r="FLA15" s="61"/>
      <c r="FLB15" s="61"/>
      <c r="FLC15" s="61"/>
      <c r="FLD15" s="61"/>
      <c r="FLE15" s="61"/>
      <c r="FLF15" s="61"/>
      <c r="FLG15" s="61"/>
      <c r="FLH15" s="61"/>
      <c r="FLI15" s="61"/>
      <c r="FLJ15" s="61"/>
      <c r="FLK15" s="61"/>
      <c r="FLL15" s="61"/>
      <c r="FLM15" s="61"/>
      <c r="FLN15" s="61"/>
      <c r="FLO15" s="61"/>
      <c r="FLP15" s="61"/>
      <c r="FLQ15" s="61"/>
      <c r="FLR15" s="61"/>
      <c r="FLS15" s="61"/>
      <c r="FLT15" s="61"/>
      <c r="FLU15" s="61"/>
      <c r="FLV15" s="61"/>
      <c r="FLW15" s="61"/>
      <c r="FLX15" s="61"/>
      <c r="FLY15" s="61"/>
      <c r="FLZ15" s="61"/>
      <c r="FMA15" s="61"/>
      <c r="FMB15" s="61"/>
      <c r="FMC15" s="61"/>
      <c r="FMD15" s="61"/>
      <c r="FME15" s="61"/>
      <c r="FMF15" s="61"/>
      <c r="FMG15" s="61"/>
      <c r="FMH15" s="61"/>
      <c r="FMI15" s="61"/>
      <c r="FMJ15" s="61"/>
      <c r="FMK15" s="61"/>
      <c r="FML15" s="61"/>
      <c r="FMM15" s="61"/>
      <c r="FMN15" s="61"/>
      <c r="FMO15" s="61"/>
      <c r="FMP15" s="61"/>
      <c r="FMQ15" s="61"/>
      <c r="FMR15" s="61"/>
      <c r="FMS15" s="61"/>
      <c r="FMT15" s="61"/>
      <c r="FMU15" s="61"/>
      <c r="FMV15" s="61"/>
      <c r="FMW15" s="61"/>
      <c r="FMX15" s="61"/>
      <c r="FMY15" s="61"/>
      <c r="FMZ15" s="61"/>
      <c r="FNA15" s="61"/>
      <c r="FNB15" s="61"/>
      <c r="FNC15" s="61"/>
      <c r="FND15" s="61"/>
      <c r="FNE15" s="61"/>
      <c r="FNF15" s="61"/>
      <c r="FNG15" s="61"/>
      <c r="FNH15" s="61"/>
      <c r="FNI15" s="61"/>
      <c r="FNJ15" s="61"/>
      <c r="FNK15" s="61"/>
      <c r="FNL15" s="61"/>
      <c r="FNM15" s="61"/>
      <c r="FNN15" s="61"/>
      <c r="FNO15" s="61"/>
      <c r="FNP15" s="61"/>
      <c r="FNQ15" s="61"/>
      <c r="FNR15" s="61"/>
      <c r="FNS15" s="61"/>
      <c r="FNT15" s="61"/>
      <c r="FNU15" s="61"/>
      <c r="FNV15" s="61"/>
      <c r="FNW15" s="61"/>
      <c r="FNX15" s="61"/>
      <c r="FNY15" s="61"/>
      <c r="FNZ15" s="61"/>
      <c r="FOA15" s="61"/>
      <c r="FOB15" s="61"/>
      <c r="FOC15" s="61"/>
      <c r="FOD15" s="61"/>
      <c r="FOE15" s="61"/>
      <c r="FOF15" s="61"/>
      <c r="FOG15" s="61"/>
      <c r="FOH15" s="61"/>
      <c r="FOI15" s="61"/>
      <c r="FOJ15" s="61"/>
      <c r="FOK15" s="61"/>
      <c r="FOL15" s="61"/>
      <c r="FOM15" s="61"/>
      <c r="FON15" s="61"/>
      <c r="FOO15" s="61"/>
      <c r="FOP15" s="61"/>
      <c r="FOQ15" s="61"/>
      <c r="FOR15" s="61"/>
      <c r="FOS15" s="61"/>
      <c r="FOT15" s="61"/>
      <c r="FOU15" s="61"/>
      <c r="FOV15" s="61"/>
      <c r="FOW15" s="61"/>
      <c r="FOX15" s="61"/>
      <c r="FOY15" s="61"/>
      <c r="FOZ15" s="61"/>
      <c r="FPA15" s="61"/>
      <c r="FPB15" s="61"/>
      <c r="FPC15" s="61"/>
      <c r="FPD15" s="61"/>
      <c r="FPE15" s="61"/>
      <c r="FPF15" s="61"/>
      <c r="FPG15" s="61"/>
      <c r="FPH15" s="61"/>
      <c r="FPI15" s="61"/>
      <c r="FPJ15" s="61"/>
      <c r="FPK15" s="61"/>
      <c r="FPL15" s="61"/>
      <c r="FPM15" s="61"/>
      <c r="FPN15" s="61"/>
      <c r="FPO15" s="61"/>
      <c r="FPP15" s="61"/>
      <c r="FPQ15" s="61"/>
      <c r="FPR15" s="61"/>
      <c r="FPS15" s="61"/>
      <c r="FPT15" s="61"/>
      <c r="FPU15" s="61"/>
      <c r="FPV15" s="61"/>
      <c r="FPW15" s="61"/>
      <c r="FPX15" s="61"/>
      <c r="FPY15" s="61"/>
      <c r="FPZ15" s="61"/>
      <c r="FQA15" s="61"/>
      <c r="FQB15" s="61"/>
      <c r="FQC15" s="61"/>
      <c r="FQD15" s="61"/>
      <c r="FQE15" s="61"/>
      <c r="FQF15" s="61"/>
      <c r="FQG15" s="61"/>
      <c r="FQH15" s="61"/>
      <c r="FQI15" s="61"/>
      <c r="FQJ15" s="61"/>
      <c r="FQK15" s="61"/>
      <c r="FQL15" s="61"/>
      <c r="FQM15" s="61"/>
      <c r="FQN15" s="61"/>
      <c r="FQO15" s="61"/>
      <c r="FQP15" s="61"/>
      <c r="FQQ15" s="61"/>
      <c r="FQR15" s="61"/>
      <c r="FQS15" s="61"/>
      <c r="FQT15" s="61"/>
      <c r="FQU15" s="61"/>
      <c r="FQV15" s="61"/>
      <c r="FQW15" s="61"/>
      <c r="FQX15" s="61"/>
      <c r="FQY15" s="61"/>
      <c r="FQZ15" s="61"/>
      <c r="FRA15" s="61"/>
      <c r="FRB15" s="61"/>
      <c r="FRC15" s="61"/>
      <c r="FRD15" s="61"/>
      <c r="FRE15" s="61"/>
      <c r="FRF15" s="61"/>
      <c r="FRG15" s="61"/>
      <c r="FRH15" s="61"/>
      <c r="FRI15" s="61"/>
      <c r="FRJ15" s="61"/>
      <c r="FRK15" s="61"/>
      <c r="FRL15" s="61"/>
      <c r="FRM15" s="61"/>
      <c r="FRN15" s="61"/>
      <c r="FRO15" s="61"/>
      <c r="FRP15" s="61"/>
      <c r="FRQ15" s="61"/>
      <c r="FRR15" s="61"/>
      <c r="FRS15" s="61"/>
      <c r="FRT15" s="61"/>
      <c r="FRU15" s="61"/>
      <c r="FRV15" s="61"/>
      <c r="FRW15" s="61"/>
      <c r="FRX15" s="61"/>
      <c r="FRY15" s="61"/>
      <c r="FRZ15" s="61"/>
      <c r="FSA15" s="61"/>
      <c r="FSB15" s="61"/>
      <c r="FSC15" s="61"/>
      <c r="FSD15" s="61"/>
      <c r="FSE15" s="61"/>
      <c r="FSF15" s="61"/>
      <c r="FSG15" s="61"/>
      <c r="FSH15" s="61"/>
      <c r="FSI15" s="61"/>
      <c r="FSJ15" s="61"/>
      <c r="FSK15" s="61"/>
      <c r="FSL15" s="61"/>
      <c r="FSM15" s="61"/>
      <c r="FSN15" s="61"/>
      <c r="FSO15" s="61"/>
      <c r="FSP15" s="61"/>
      <c r="FSQ15" s="61"/>
      <c r="FSR15" s="61"/>
      <c r="FSS15" s="61"/>
      <c r="FST15" s="61"/>
      <c r="FSU15" s="61"/>
      <c r="FSV15" s="61"/>
      <c r="FSW15" s="61"/>
      <c r="FSX15" s="61"/>
      <c r="FSY15" s="61"/>
      <c r="FSZ15" s="61"/>
      <c r="FTA15" s="61"/>
      <c r="FTB15" s="61"/>
      <c r="FTC15" s="61"/>
      <c r="FTD15" s="61"/>
      <c r="FTE15" s="61"/>
      <c r="FTF15" s="61"/>
      <c r="FTG15" s="61"/>
      <c r="FTH15" s="61"/>
      <c r="FTI15" s="61"/>
      <c r="FTJ15" s="61"/>
      <c r="FTK15" s="61"/>
      <c r="FTL15" s="61"/>
      <c r="FTM15" s="61"/>
      <c r="FTN15" s="61"/>
      <c r="FTO15" s="61"/>
      <c r="FTP15" s="61"/>
      <c r="FTQ15" s="61"/>
      <c r="FTR15" s="61"/>
      <c r="FTS15" s="61"/>
      <c r="FTT15" s="61"/>
      <c r="FTU15" s="61"/>
      <c r="FTV15" s="61"/>
      <c r="FTW15" s="61"/>
      <c r="FTX15" s="61"/>
      <c r="FTY15" s="61"/>
      <c r="FTZ15" s="61"/>
      <c r="FUA15" s="61"/>
      <c r="FUB15" s="61"/>
      <c r="FUC15" s="61"/>
      <c r="FUD15" s="61"/>
      <c r="FUE15" s="61"/>
      <c r="FUF15" s="61"/>
      <c r="FUG15" s="61"/>
      <c r="FUH15" s="61"/>
      <c r="FUI15" s="61"/>
      <c r="FUJ15" s="61"/>
      <c r="FUK15" s="61"/>
      <c r="FUL15" s="61"/>
      <c r="FUM15" s="61"/>
      <c r="FUN15" s="61"/>
      <c r="FUO15" s="61"/>
      <c r="FUP15" s="61"/>
      <c r="FUQ15" s="61"/>
      <c r="FUR15" s="61"/>
      <c r="FUS15" s="61"/>
      <c r="FUT15" s="61"/>
      <c r="FUU15" s="61"/>
      <c r="FUV15" s="61"/>
      <c r="FUW15" s="61"/>
      <c r="FUX15" s="61"/>
      <c r="FUY15" s="61"/>
      <c r="FUZ15" s="61"/>
      <c r="FVA15" s="61"/>
      <c r="FVB15" s="61"/>
      <c r="FVC15" s="61"/>
      <c r="FVD15" s="61"/>
      <c r="FVE15" s="61"/>
      <c r="FVF15" s="61"/>
      <c r="FVG15" s="61"/>
      <c r="FVH15" s="61"/>
      <c r="FVI15" s="61"/>
      <c r="FVJ15" s="61"/>
      <c r="FVK15" s="61"/>
      <c r="FVL15" s="61"/>
      <c r="FVM15" s="61"/>
      <c r="FVN15" s="61"/>
      <c r="FVO15" s="61"/>
      <c r="FVP15" s="61"/>
      <c r="FVQ15" s="61"/>
      <c r="FVR15" s="61"/>
      <c r="FVS15" s="61"/>
      <c r="FVT15" s="61"/>
      <c r="FVU15" s="61"/>
      <c r="FVV15" s="61"/>
      <c r="FVW15" s="61"/>
      <c r="FVX15" s="61"/>
      <c r="FVY15" s="61"/>
      <c r="FVZ15" s="61"/>
      <c r="FWA15" s="61"/>
      <c r="FWB15" s="61"/>
      <c r="FWC15" s="61"/>
      <c r="FWD15" s="61"/>
      <c r="FWE15" s="61"/>
      <c r="FWF15" s="61"/>
      <c r="FWG15" s="61"/>
      <c r="FWH15" s="61"/>
      <c r="FWI15" s="61"/>
      <c r="FWJ15" s="61"/>
      <c r="FWK15" s="61"/>
      <c r="FWL15" s="61"/>
      <c r="FWM15" s="61"/>
      <c r="FWN15" s="61"/>
      <c r="FWO15" s="61"/>
      <c r="FWP15" s="61"/>
      <c r="FWQ15" s="61"/>
      <c r="FWR15" s="61"/>
      <c r="FWS15" s="61"/>
      <c r="FWT15" s="61"/>
      <c r="FWU15" s="61"/>
      <c r="FWV15" s="61"/>
      <c r="FWW15" s="61"/>
      <c r="FWX15" s="61"/>
      <c r="FWY15" s="61"/>
      <c r="FWZ15" s="61"/>
      <c r="FXA15" s="61"/>
      <c r="FXB15" s="61"/>
      <c r="FXC15" s="61"/>
      <c r="FXD15" s="61"/>
      <c r="FXE15" s="61"/>
      <c r="FXF15" s="61"/>
      <c r="FXG15" s="61"/>
      <c r="FXH15" s="61"/>
      <c r="FXI15" s="61"/>
      <c r="FXJ15" s="61"/>
      <c r="FXK15" s="61"/>
      <c r="FXL15" s="61"/>
      <c r="FXM15" s="61"/>
      <c r="FXN15" s="61"/>
      <c r="FXO15" s="61"/>
      <c r="FXP15" s="61"/>
      <c r="FXQ15" s="61"/>
      <c r="FXR15" s="61"/>
      <c r="FXS15" s="61"/>
      <c r="FXT15" s="61"/>
      <c r="FXU15" s="61"/>
      <c r="FXV15" s="61"/>
      <c r="FXW15" s="61"/>
      <c r="FXX15" s="61"/>
      <c r="FXY15" s="61"/>
      <c r="FXZ15" s="61"/>
      <c r="FYA15" s="61"/>
      <c r="FYB15" s="61"/>
      <c r="FYC15" s="61"/>
      <c r="FYD15" s="61"/>
      <c r="FYE15" s="61"/>
      <c r="FYF15" s="61"/>
      <c r="FYG15" s="61"/>
      <c r="FYH15" s="61"/>
      <c r="FYI15" s="61"/>
      <c r="FYJ15" s="61"/>
      <c r="FYK15" s="61"/>
      <c r="FYL15" s="61"/>
      <c r="FYM15" s="61"/>
      <c r="FYN15" s="61"/>
      <c r="FYO15" s="61"/>
      <c r="FYP15" s="61"/>
      <c r="FYQ15" s="61"/>
      <c r="FYR15" s="61"/>
      <c r="FYS15" s="61"/>
      <c r="FYT15" s="61"/>
      <c r="FYU15" s="61"/>
      <c r="FYV15" s="61"/>
      <c r="FYW15" s="61"/>
      <c r="FYX15" s="61"/>
      <c r="FYY15" s="61"/>
      <c r="FYZ15" s="61"/>
      <c r="FZA15" s="61"/>
      <c r="FZB15" s="61"/>
      <c r="FZC15" s="61"/>
      <c r="FZD15" s="61"/>
      <c r="FZE15" s="61"/>
      <c r="FZF15" s="61"/>
      <c r="FZG15" s="61"/>
      <c r="FZH15" s="61"/>
      <c r="FZI15" s="61"/>
      <c r="FZJ15" s="61"/>
      <c r="FZK15" s="61"/>
      <c r="FZL15" s="61"/>
      <c r="FZM15" s="61"/>
      <c r="FZN15" s="61"/>
      <c r="FZO15" s="61"/>
      <c r="FZP15" s="61"/>
      <c r="FZQ15" s="61"/>
      <c r="FZR15" s="61"/>
      <c r="FZS15" s="61"/>
      <c r="FZT15" s="61"/>
      <c r="FZU15" s="61"/>
      <c r="FZV15" s="61"/>
      <c r="FZW15" s="61"/>
      <c r="FZX15" s="61"/>
      <c r="FZY15" s="61"/>
      <c r="FZZ15" s="61"/>
      <c r="GAA15" s="61"/>
      <c r="GAB15" s="61"/>
      <c r="GAC15" s="61"/>
      <c r="GAD15" s="61"/>
      <c r="GAE15" s="61"/>
      <c r="GAF15" s="61"/>
      <c r="GAG15" s="61"/>
      <c r="GAH15" s="61"/>
      <c r="GAI15" s="61"/>
      <c r="GAJ15" s="61"/>
      <c r="GAK15" s="61"/>
      <c r="GAL15" s="61"/>
      <c r="GAM15" s="61"/>
      <c r="GAN15" s="61"/>
      <c r="GAO15" s="61"/>
      <c r="GAP15" s="61"/>
      <c r="GAQ15" s="61"/>
      <c r="GAR15" s="61"/>
      <c r="GAS15" s="61"/>
      <c r="GAT15" s="61"/>
      <c r="GAU15" s="61"/>
      <c r="GAV15" s="61"/>
      <c r="GAW15" s="61"/>
      <c r="GAX15" s="61"/>
      <c r="GAY15" s="61"/>
      <c r="GAZ15" s="61"/>
      <c r="GBA15" s="61"/>
      <c r="GBB15" s="61"/>
      <c r="GBC15" s="61"/>
      <c r="GBD15" s="61"/>
      <c r="GBE15" s="61"/>
      <c r="GBF15" s="61"/>
      <c r="GBG15" s="61"/>
      <c r="GBH15" s="61"/>
      <c r="GBI15" s="61"/>
      <c r="GBJ15" s="61"/>
      <c r="GBK15" s="61"/>
      <c r="GBL15" s="61"/>
      <c r="GBM15" s="61"/>
      <c r="GBN15" s="61"/>
      <c r="GBO15" s="61"/>
      <c r="GBP15" s="61"/>
      <c r="GBQ15" s="61"/>
      <c r="GBR15" s="61"/>
      <c r="GBS15" s="61"/>
      <c r="GBT15" s="61"/>
      <c r="GBU15" s="61"/>
      <c r="GBV15" s="61"/>
      <c r="GBW15" s="61"/>
      <c r="GBX15" s="61"/>
      <c r="GBY15" s="61"/>
      <c r="GBZ15" s="61"/>
      <c r="GCA15" s="61"/>
      <c r="GCB15" s="61"/>
      <c r="GCC15" s="61"/>
      <c r="GCD15" s="61"/>
      <c r="GCE15" s="61"/>
      <c r="GCF15" s="61"/>
      <c r="GCG15" s="61"/>
      <c r="GCH15" s="61"/>
      <c r="GCI15" s="61"/>
      <c r="GCJ15" s="61"/>
      <c r="GCK15" s="61"/>
      <c r="GCL15" s="61"/>
      <c r="GCM15" s="61"/>
      <c r="GCN15" s="61"/>
      <c r="GCO15" s="61"/>
      <c r="GCP15" s="61"/>
      <c r="GCQ15" s="61"/>
      <c r="GCR15" s="61"/>
      <c r="GCS15" s="61"/>
      <c r="GCT15" s="61"/>
      <c r="GCU15" s="61"/>
      <c r="GCV15" s="61"/>
      <c r="GCW15" s="61"/>
      <c r="GCX15" s="61"/>
      <c r="GCY15" s="61"/>
      <c r="GCZ15" s="61"/>
      <c r="GDA15" s="61"/>
      <c r="GDB15" s="61"/>
      <c r="GDC15" s="61"/>
      <c r="GDD15" s="61"/>
      <c r="GDE15" s="61"/>
      <c r="GDF15" s="61"/>
      <c r="GDG15" s="61"/>
      <c r="GDH15" s="61"/>
      <c r="GDI15" s="61"/>
      <c r="GDJ15" s="61"/>
      <c r="GDK15" s="61"/>
      <c r="GDL15" s="61"/>
      <c r="GDM15" s="61"/>
      <c r="GDN15" s="61"/>
      <c r="GDO15" s="61"/>
      <c r="GDP15" s="61"/>
      <c r="GDQ15" s="61"/>
      <c r="GDR15" s="61"/>
      <c r="GDS15" s="61"/>
      <c r="GDT15" s="61"/>
      <c r="GDU15" s="61"/>
      <c r="GDV15" s="61"/>
      <c r="GDW15" s="61"/>
      <c r="GDX15" s="61"/>
      <c r="GDY15" s="61"/>
      <c r="GDZ15" s="61"/>
      <c r="GEA15" s="61"/>
      <c r="GEB15" s="61"/>
      <c r="GEC15" s="61"/>
      <c r="GED15" s="61"/>
      <c r="GEE15" s="61"/>
      <c r="GEF15" s="61"/>
      <c r="GEG15" s="61"/>
      <c r="GEH15" s="61"/>
      <c r="GEI15" s="61"/>
      <c r="GEJ15" s="61"/>
      <c r="GEK15" s="61"/>
      <c r="GEL15" s="61"/>
      <c r="GEM15" s="61"/>
      <c r="GEN15" s="61"/>
      <c r="GEO15" s="61"/>
      <c r="GEP15" s="61"/>
      <c r="GEQ15" s="61"/>
      <c r="GER15" s="61"/>
      <c r="GES15" s="61"/>
      <c r="GET15" s="61"/>
      <c r="GEU15" s="61"/>
      <c r="GEV15" s="61"/>
      <c r="GEW15" s="61"/>
      <c r="GEX15" s="61"/>
      <c r="GEY15" s="61"/>
      <c r="GEZ15" s="61"/>
      <c r="GFA15" s="61"/>
      <c r="GFB15" s="61"/>
      <c r="GFC15" s="61"/>
      <c r="GFD15" s="61"/>
      <c r="GFE15" s="61"/>
      <c r="GFF15" s="61"/>
      <c r="GFG15" s="61"/>
      <c r="GFH15" s="61"/>
      <c r="GFI15" s="61"/>
      <c r="GFJ15" s="61"/>
      <c r="GFK15" s="61"/>
      <c r="GFL15" s="61"/>
      <c r="GFM15" s="61"/>
      <c r="GFN15" s="61"/>
      <c r="GFO15" s="61"/>
      <c r="GFP15" s="61"/>
      <c r="GFQ15" s="61"/>
      <c r="GFR15" s="61"/>
      <c r="GFS15" s="61"/>
      <c r="GFT15" s="61"/>
      <c r="GFU15" s="61"/>
      <c r="GFV15" s="61"/>
      <c r="GFW15" s="61"/>
      <c r="GFX15" s="61"/>
      <c r="GFY15" s="61"/>
      <c r="GFZ15" s="61"/>
      <c r="GGA15" s="61"/>
      <c r="GGB15" s="61"/>
      <c r="GGC15" s="61"/>
      <c r="GGD15" s="61"/>
      <c r="GGE15" s="61"/>
      <c r="GGF15" s="61"/>
      <c r="GGG15" s="61"/>
      <c r="GGH15" s="61"/>
      <c r="GGI15" s="61"/>
      <c r="GGJ15" s="61"/>
      <c r="GGK15" s="61"/>
      <c r="GGL15" s="61"/>
      <c r="GGM15" s="61"/>
      <c r="GGN15" s="61"/>
      <c r="GGO15" s="61"/>
      <c r="GGP15" s="61"/>
      <c r="GGQ15" s="61"/>
      <c r="GGR15" s="61"/>
      <c r="GGS15" s="61"/>
      <c r="GGT15" s="61"/>
      <c r="GGU15" s="61"/>
      <c r="GGV15" s="61"/>
      <c r="GGW15" s="61"/>
      <c r="GGX15" s="61"/>
      <c r="GGY15" s="61"/>
      <c r="GGZ15" s="61"/>
      <c r="GHA15" s="61"/>
      <c r="GHB15" s="61"/>
      <c r="GHC15" s="61"/>
      <c r="GHD15" s="61"/>
      <c r="GHE15" s="61"/>
      <c r="GHF15" s="61"/>
      <c r="GHG15" s="61"/>
      <c r="GHH15" s="61"/>
      <c r="GHI15" s="61"/>
      <c r="GHJ15" s="61"/>
      <c r="GHK15" s="61"/>
      <c r="GHL15" s="61"/>
      <c r="GHM15" s="61"/>
      <c r="GHN15" s="61"/>
      <c r="GHO15" s="61"/>
      <c r="GHP15" s="61"/>
      <c r="GHQ15" s="61"/>
      <c r="GHR15" s="61"/>
      <c r="GHS15" s="61"/>
      <c r="GHT15" s="61"/>
      <c r="GHU15" s="61"/>
      <c r="GHV15" s="61"/>
      <c r="GHW15" s="61"/>
      <c r="GHX15" s="61"/>
      <c r="GHY15" s="61"/>
      <c r="GHZ15" s="61"/>
      <c r="GIA15" s="61"/>
      <c r="GIB15" s="61"/>
      <c r="GIC15" s="61"/>
      <c r="GID15" s="61"/>
      <c r="GIE15" s="61"/>
      <c r="GIF15" s="61"/>
      <c r="GIG15" s="61"/>
      <c r="GIH15" s="61"/>
      <c r="GII15" s="61"/>
      <c r="GIJ15" s="61"/>
      <c r="GIK15" s="61"/>
      <c r="GIL15" s="61"/>
      <c r="GIM15" s="61"/>
      <c r="GIN15" s="61"/>
      <c r="GIO15" s="61"/>
      <c r="GIP15" s="61"/>
      <c r="GIQ15" s="61"/>
      <c r="GIR15" s="61"/>
      <c r="GIS15" s="61"/>
      <c r="GIT15" s="61"/>
      <c r="GIU15" s="61"/>
      <c r="GIV15" s="61"/>
      <c r="GIW15" s="61"/>
      <c r="GIX15" s="61"/>
      <c r="GIY15" s="61"/>
      <c r="GIZ15" s="61"/>
      <c r="GJA15" s="61"/>
      <c r="GJB15" s="61"/>
      <c r="GJC15" s="61"/>
      <c r="GJD15" s="61"/>
      <c r="GJE15" s="61"/>
      <c r="GJF15" s="61"/>
      <c r="GJG15" s="61"/>
      <c r="GJH15" s="61"/>
      <c r="GJI15" s="61"/>
      <c r="GJJ15" s="61"/>
      <c r="GJK15" s="61"/>
      <c r="GJL15" s="61"/>
      <c r="GJM15" s="61"/>
      <c r="GJN15" s="61"/>
      <c r="GJO15" s="61"/>
      <c r="GJP15" s="61"/>
      <c r="GJQ15" s="61"/>
      <c r="GJR15" s="61"/>
      <c r="GJS15" s="61"/>
      <c r="GJT15" s="61"/>
      <c r="GJU15" s="61"/>
      <c r="GJV15" s="61"/>
      <c r="GJW15" s="61"/>
      <c r="GJX15" s="61"/>
      <c r="GJY15" s="61"/>
      <c r="GJZ15" s="61"/>
      <c r="GKA15" s="61"/>
      <c r="GKB15" s="61"/>
      <c r="GKC15" s="61"/>
      <c r="GKD15" s="61"/>
      <c r="GKE15" s="61"/>
      <c r="GKF15" s="61"/>
      <c r="GKG15" s="61"/>
      <c r="GKH15" s="61"/>
      <c r="GKI15" s="61"/>
      <c r="GKJ15" s="61"/>
      <c r="GKK15" s="61"/>
      <c r="GKL15" s="61"/>
      <c r="GKM15" s="61"/>
      <c r="GKN15" s="61"/>
      <c r="GKO15" s="61"/>
      <c r="GKP15" s="61"/>
      <c r="GKQ15" s="61"/>
      <c r="GKR15" s="61"/>
      <c r="GKS15" s="61"/>
      <c r="GKT15" s="61"/>
      <c r="GKU15" s="61"/>
      <c r="GKV15" s="61"/>
      <c r="GKW15" s="61"/>
      <c r="GKX15" s="61"/>
      <c r="GKY15" s="61"/>
      <c r="GKZ15" s="61"/>
      <c r="GLA15" s="61"/>
      <c r="GLB15" s="61"/>
      <c r="GLC15" s="61"/>
      <c r="GLD15" s="61"/>
      <c r="GLE15" s="61"/>
      <c r="GLF15" s="61"/>
      <c r="GLG15" s="61"/>
      <c r="GLH15" s="61"/>
      <c r="GLI15" s="61"/>
      <c r="GLJ15" s="61"/>
      <c r="GLK15" s="61"/>
      <c r="GLL15" s="61"/>
      <c r="GLM15" s="61"/>
      <c r="GLN15" s="61"/>
      <c r="GLO15" s="61"/>
      <c r="GLP15" s="61"/>
      <c r="GLQ15" s="61"/>
      <c r="GLR15" s="61"/>
      <c r="GLS15" s="61"/>
      <c r="GLT15" s="61"/>
      <c r="GLU15" s="61"/>
      <c r="GLV15" s="61"/>
      <c r="GLW15" s="61"/>
      <c r="GLX15" s="61"/>
      <c r="GLY15" s="61"/>
      <c r="GLZ15" s="61"/>
      <c r="GMA15" s="61"/>
      <c r="GMB15" s="61"/>
      <c r="GMC15" s="61"/>
      <c r="GMD15" s="61"/>
      <c r="GME15" s="61"/>
      <c r="GMF15" s="61"/>
      <c r="GMG15" s="61"/>
      <c r="GMH15" s="61"/>
      <c r="GMI15" s="61"/>
      <c r="GMJ15" s="61"/>
      <c r="GMK15" s="61"/>
      <c r="GML15" s="61"/>
      <c r="GMM15" s="61"/>
      <c r="GMN15" s="61"/>
      <c r="GMO15" s="61"/>
      <c r="GMP15" s="61"/>
      <c r="GMQ15" s="61"/>
      <c r="GMR15" s="61"/>
      <c r="GMS15" s="61"/>
      <c r="GMT15" s="61"/>
      <c r="GMU15" s="61"/>
      <c r="GMV15" s="61"/>
      <c r="GMW15" s="61"/>
      <c r="GMX15" s="61"/>
      <c r="GMY15" s="61"/>
      <c r="GMZ15" s="61"/>
      <c r="GNA15" s="61"/>
      <c r="GNB15" s="61"/>
      <c r="GNC15" s="61"/>
      <c r="GND15" s="61"/>
      <c r="GNE15" s="61"/>
      <c r="GNF15" s="61"/>
      <c r="GNG15" s="61"/>
      <c r="GNH15" s="61"/>
      <c r="GNI15" s="61"/>
      <c r="GNJ15" s="61"/>
      <c r="GNK15" s="61"/>
      <c r="GNL15" s="61"/>
      <c r="GNM15" s="61"/>
      <c r="GNN15" s="61"/>
      <c r="GNO15" s="61"/>
      <c r="GNP15" s="61"/>
      <c r="GNQ15" s="61"/>
      <c r="GNR15" s="61"/>
      <c r="GNS15" s="61"/>
      <c r="GNT15" s="61"/>
      <c r="GNU15" s="61"/>
      <c r="GNV15" s="61"/>
      <c r="GNW15" s="61"/>
      <c r="GNX15" s="61"/>
      <c r="GNY15" s="61"/>
      <c r="GNZ15" s="61"/>
      <c r="GOA15" s="61"/>
      <c r="GOB15" s="61"/>
      <c r="GOC15" s="61"/>
      <c r="GOD15" s="61"/>
      <c r="GOE15" s="61"/>
      <c r="GOF15" s="61"/>
      <c r="GOG15" s="61"/>
      <c r="GOH15" s="61"/>
      <c r="GOI15" s="61"/>
      <c r="GOJ15" s="61"/>
      <c r="GOK15" s="61"/>
      <c r="GOL15" s="61"/>
      <c r="GOM15" s="61"/>
      <c r="GON15" s="61"/>
      <c r="GOO15" s="61"/>
      <c r="GOP15" s="61"/>
      <c r="GOQ15" s="61"/>
      <c r="GOR15" s="61"/>
      <c r="GOS15" s="61"/>
      <c r="GOT15" s="61"/>
      <c r="GOU15" s="61"/>
      <c r="GOV15" s="61"/>
      <c r="GOW15" s="61"/>
      <c r="GOX15" s="61"/>
      <c r="GOY15" s="61"/>
      <c r="GOZ15" s="61"/>
      <c r="GPA15" s="61"/>
      <c r="GPB15" s="61"/>
      <c r="GPC15" s="61"/>
      <c r="GPD15" s="61"/>
      <c r="GPE15" s="61"/>
      <c r="GPF15" s="61"/>
      <c r="GPG15" s="61"/>
      <c r="GPH15" s="61"/>
      <c r="GPI15" s="61"/>
      <c r="GPJ15" s="61"/>
      <c r="GPK15" s="61"/>
      <c r="GPL15" s="61"/>
      <c r="GPM15" s="61"/>
      <c r="GPN15" s="61"/>
      <c r="GPO15" s="61"/>
      <c r="GPP15" s="61"/>
      <c r="GPQ15" s="61"/>
      <c r="GPR15" s="61"/>
      <c r="GPS15" s="61"/>
      <c r="GPT15" s="61"/>
      <c r="GPU15" s="61"/>
      <c r="GPV15" s="61"/>
      <c r="GPW15" s="61"/>
      <c r="GPX15" s="61"/>
      <c r="GPY15" s="61"/>
      <c r="GPZ15" s="61"/>
      <c r="GQA15" s="61"/>
      <c r="GQB15" s="61"/>
      <c r="GQC15" s="61"/>
      <c r="GQD15" s="61"/>
      <c r="GQE15" s="61"/>
      <c r="GQF15" s="61"/>
      <c r="GQG15" s="61"/>
      <c r="GQH15" s="61"/>
      <c r="GQI15" s="61"/>
      <c r="GQJ15" s="61"/>
      <c r="GQK15" s="61"/>
      <c r="GQL15" s="61"/>
      <c r="GQM15" s="61"/>
      <c r="GQN15" s="61"/>
      <c r="GQO15" s="61"/>
      <c r="GQP15" s="61"/>
      <c r="GQQ15" s="61"/>
      <c r="GQR15" s="61"/>
      <c r="GQS15" s="61"/>
      <c r="GQT15" s="61"/>
      <c r="GQU15" s="61"/>
      <c r="GQV15" s="61"/>
      <c r="GQW15" s="61"/>
      <c r="GQX15" s="61"/>
      <c r="GQY15" s="61"/>
      <c r="GQZ15" s="61"/>
      <c r="GRA15" s="61"/>
      <c r="GRB15" s="61"/>
      <c r="GRC15" s="61"/>
      <c r="GRD15" s="61"/>
      <c r="GRE15" s="61"/>
      <c r="GRF15" s="61"/>
      <c r="GRG15" s="61"/>
      <c r="GRH15" s="61"/>
      <c r="GRI15" s="61"/>
      <c r="GRJ15" s="61"/>
      <c r="GRK15" s="61"/>
      <c r="GRL15" s="61"/>
      <c r="GRM15" s="61"/>
      <c r="GRN15" s="61"/>
      <c r="GRO15" s="61"/>
      <c r="GRP15" s="61"/>
      <c r="GRQ15" s="61"/>
      <c r="GRR15" s="61"/>
      <c r="GRS15" s="61"/>
      <c r="GRT15" s="61"/>
      <c r="GRU15" s="61"/>
      <c r="GRV15" s="61"/>
      <c r="GRW15" s="61"/>
      <c r="GRX15" s="61"/>
      <c r="GRY15" s="61"/>
      <c r="GRZ15" s="61"/>
      <c r="GSA15" s="61"/>
      <c r="GSB15" s="61"/>
      <c r="GSC15" s="61"/>
      <c r="GSD15" s="61"/>
      <c r="GSE15" s="61"/>
      <c r="GSF15" s="61"/>
      <c r="GSG15" s="61"/>
      <c r="GSH15" s="61"/>
      <c r="GSI15" s="61"/>
      <c r="GSJ15" s="61"/>
      <c r="GSK15" s="61"/>
      <c r="GSL15" s="61"/>
      <c r="GSM15" s="61"/>
      <c r="GSN15" s="61"/>
      <c r="GSO15" s="61"/>
      <c r="GSP15" s="61"/>
      <c r="GSQ15" s="61"/>
      <c r="GSR15" s="61"/>
      <c r="GSS15" s="61"/>
      <c r="GST15" s="61"/>
      <c r="GSU15" s="61"/>
      <c r="GSV15" s="61"/>
      <c r="GSW15" s="61"/>
      <c r="GSX15" s="61"/>
      <c r="GSY15" s="61"/>
      <c r="GSZ15" s="61"/>
      <c r="GTA15" s="61"/>
      <c r="GTB15" s="61"/>
      <c r="GTC15" s="61"/>
      <c r="GTD15" s="61"/>
      <c r="GTE15" s="61"/>
      <c r="GTF15" s="61"/>
      <c r="GTG15" s="61"/>
      <c r="GTH15" s="61"/>
      <c r="GTI15" s="61"/>
      <c r="GTJ15" s="61"/>
      <c r="GTK15" s="61"/>
      <c r="GTL15" s="61"/>
      <c r="GTM15" s="61"/>
      <c r="GTN15" s="61"/>
      <c r="GTO15" s="61"/>
      <c r="GTP15" s="61"/>
      <c r="GTQ15" s="61"/>
      <c r="GTR15" s="61"/>
      <c r="GTS15" s="61"/>
      <c r="GTT15" s="61"/>
      <c r="GTU15" s="61"/>
      <c r="GTV15" s="61"/>
      <c r="GTW15" s="61"/>
      <c r="GTX15" s="61"/>
      <c r="GTY15" s="61"/>
      <c r="GTZ15" s="61"/>
      <c r="GUA15" s="61"/>
      <c r="GUB15" s="61"/>
      <c r="GUC15" s="61"/>
      <c r="GUD15" s="61"/>
      <c r="GUE15" s="61"/>
      <c r="GUF15" s="61"/>
      <c r="GUG15" s="61"/>
      <c r="GUH15" s="61"/>
      <c r="GUI15" s="61"/>
      <c r="GUJ15" s="61"/>
      <c r="GUK15" s="61"/>
      <c r="GUL15" s="61"/>
      <c r="GUM15" s="61"/>
      <c r="GUN15" s="61"/>
      <c r="GUO15" s="61"/>
      <c r="GUP15" s="61"/>
      <c r="GUQ15" s="61"/>
      <c r="GUR15" s="61"/>
      <c r="GUS15" s="61"/>
      <c r="GUT15" s="61"/>
      <c r="GUU15" s="61"/>
      <c r="GUV15" s="61"/>
      <c r="GUW15" s="61"/>
      <c r="GUX15" s="61"/>
      <c r="GUY15" s="61"/>
      <c r="GUZ15" s="61"/>
      <c r="GVA15" s="61"/>
      <c r="GVB15" s="61"/>
      <c r="GVC15" s="61"/>
      <c r="GVD15" s="61"/>
      <c r="GVE15" s="61"/>
      <c r="GVF15" s="61"/>
      <c r="GVG15" s="61"/>
      <c r="GVH15" s="61"/>
      <c r="GVI15" s="61"/>
      <c r="GVJ15" s="61"/>
      <c r="GVK15" s="61"/>
      <c r="GVL15" s="61"/>
      <c r="GVM15" s="61"/>
      <c r="GVN15" s="61"/>
      <c r="GVO15" s="61"/>
      <c r="GVP15" s="61"/>
      <c r="GVQ15" s="61"/>
      <c r="GVR15" s="61"/>
      <c r="GVS15" s="61"/>
      <c r="GVT15" s="61"/>
      <c r="GVU15" s="61"/>
      <c r="GVV15" s="61"/>
      <c r="GVW15" s="61"/>
      <c r="GVX15" s="61"/>
      <c r="GVY15" s="61"/>
      <c r="GVZ15" s="61"/>
      <c r="GWA15" s="61"/>
      <c r="GWB15" s="61"/>
      <c r="GWC15" s="61"/>
      <c r="GWD15" s="61"/>
      <c r="GWE15" s="61"/>
      <c r="GWF15" s="61"/>
      <c r="GWG15" s="61"/>
      <c r="GWH15" s="61"/>
      <c r="GWI15" s="61"/>
      <c r="GWJ15" s="61"/>
      <c r="GWK15" s="61"/>
      <c r="GWL15" s="61"/>
      <c r="GWM15" s="61"/>
      <c r="GWN15" s="61"/>
      <c r="GWO15" s="61"/>
      <c r="GWP15" s="61"/>
      <c r="GWQ15" s="61"/>
      <c r="GWR15" s="61"/>
      <c r="GWS15" s="61"/>
      <c r="GWT15" s="61"/>
      <c r="GWU15" s="61"/>
      <c r="GWV15" s="61"/>
      <c r="GWW15" s="61"/>
      <c r="GWX15" s="61"/>
      <c r="GWY15" s="61"/>
      <c r="GWZ15" s="61"/>
      <c r="GXA15" s="61"/>
      <c r="GXB15" s="61"/>
      <c r="GXC15" s="61"/>
      <c r="GXD15" s="61"/>
      <c r="GXE15" s="61"/>
      <c r="GXF15" s="61"/>
      <c r="GXG15" s="61"/>
      <c r="GXH15" s="61"/>
      <c r="GXI15" s="61"/>
      <c r="GXJ15" s="61"/>
      <c r="GXK15" s="61"/>
      <c r="GXL15" s="61"/>
      <c r="GXM15" s="61"/>
      <c r="GXN15" s="61"/>
      <c r="GXO15" s="61"/>
      <c r="GXP15" s="61"/>
      <c r="GXQ15" s="61"/>
      <c r="GXR15" s="61"/>
      <c r="GXS15" s="61"/>
      <c r="GXT15" s="61"/>
      <c r="GXU15" s="61"/>
      <c r="GXV15" s="61"/>
      <c r="GXW15" s="61"/>
      <c r="GXX15" s="61"/>
      <c r="GXY15" s="61"/>
      <c r="GXZ15" s="61"/>
      <c r="GYA15" s="61"/>
      <c r="GYB15" s="61"/>
      <c r="GYC15" s="61"/>
      <c r="GYD15" s="61"/>
      <c r="GYE15" s="61"/>
      <c r="GYF15" s="61"/>
      <c r="GYG15" s="61"/>
      <c r="GYH15" s="61"/>
      <c r="GYI15" s="61"/>
      <c r="GYJ15" s="61"/>
      <c r="GYK15" s="61"/>
      <c r="GYL15" s="61"/>
      <c r="GYM15" s="61"/>
      <c r="GYN15" s="61"/>
      <c r="GYO15" s="61"/>
      <c r="GYP15" s="61"/>
      <c r="GYQ15" s="61"/>
      <c r="GYR15" s="61"/>
      <c r="GYS15" s="61"/>
      <c r="GYT15" s="61"/>
      <c r="GYU15" s="61"/>
      <c r="GYV15" s="61"/>
      <c r="GYW15" s="61"/>
      <c r="GYX15" s="61"/>
      <c r="GYY15" s="61"/>
      <c r="GYZ15" s="61"/>
      <c r="GZA15" s="61"/>
      <c r="GZB15" s="61"/>
      <c r="GZC15" s="61"/>
      <c r="GZD15" s="61"/>
      <c r="GZE15" s="61"/>
      <c r="GZF15" s="61"/>
      <c r="GZG15" s="61"/>
      <c r="GZH15" s="61"/>
      <c r="GZI15" s="61"/>
      <c r="GZJ15" s="61"/>
      <c r="GZK15" s="61"/>
      <c r="GZL15" s="61"/>
      <c r="GZM15" s="61"/>
      <c r="GZN15" s="61"/>
      <c r="GZO15" s="61"/>
      <c r="GZP15" s="61"/>
      <c r="GZQ15" s="61"/>
      <c r="GZR15" s="61"/>
      <c r="GZS15" s="61"/>
      <c r="GZT15" s="61"/>
      <c r="GZU15" s="61"/>
      <c r="GZV15" s="61"/>
      <c r="GZW15" s="61"/>
      <c r="GZX15" s="61"/>
      <c r="GZY15" s="61"/>
      <c r="GZZ15" s="61"/>
      <c r="HAA15" s="61"/>
      <c r="HAB15" s="61"/>
      <c r="HAC15" s="61"/>
      <c r="HAD15" s="61"/>
      <c r="HAE15" s="61"/>
      <c r="HAF15" s="61"/>
      <c r="HAG15" s="61"/>
      <c r="HAH15" s="61"/>
      <c r="HAI15" s="61"/>
      <c r="HAJ15" s="61"/>
      <c r="HAK15" s="61"/>
      <c r="HAL15" s="61"/>
      <c r="HAM15" s="61"/>
      <c r="HAN15" s="61"/>
      <c r="HAO15" s="61"/>
      <c r="HAP15" s="61"/>
      <c r="HAQ15" s="61"/>
      <c r="HAR15" s="61"/>
      <c r="HAS15" s="61"/>
      <c r="HAT15" s="61"/>
      <c r="HAU15" s="61"/>
      <c r="HAV15" s="61"/>
      <c r="HAW15" s="61"/>
      <c r="HAX15" s="61"/>
      <c r="HAY15" s="61"/>
      <c r="HAZ15" s="61"/>
      <c r="HBA15" s="61"/>
      <c r="HBB15" s="61"/>
      <c r="HBC15" s="61"/>
      <c r="HBD15" s="61"/>
      <c r="HBE15" s="61"/>
      <c r="HBF15" s="61"/>
      <c r="HBG15" s="61"/>
      <c r="HBH15" s="61"/>
      <c r="HBI15" s="61"/>
      <c r="HBJ15" s="61"/>
      <c r="HBK15" s="61"/>
      <c r="HBL15" s="61"/>
      <c r="HBM15" s="61"/>
      <c r="HBN15" s="61"/>
      <c r="HBO15" s="61"/>
      <c r="HBP15" s="61"/>
      <c r="HBQ15" s="61"/>
      <c r="HBR15" s="61"/>
      <c r="HBS15" s="61"/>
      <c r="HBT15" s="61"/>
      <c r="HBU15" s="61"/>
      <c r="HBV15" s="61"/>
      <c r="HBW15" s="61"/>
      <c r="HBX15" s="61"/>
      <c r="HBY15" s="61"/>
      <c r="HBZ15" s="61"/>
      <c r="HCA15" s="61"/>
      <c r="HCB15" s="61"/>
      <c r="HCC15" s="61"/>
      <c r="HCD15" s="61"/>
      <c r="HCE15" s="61"/>
      <c r="HCF15" s="61"/>
      <c r="HCG15" s="61"/>
      <c r="HCH15" s="61"/>
      <c r="HCI15" s="61"/>
      <c r="HCJ15" s="61"/>
      <c r="HCK15" s="61"/>
      <c r="HCL15" s="61"/>
      <c r="HCM15" s="61"/>
      <c r="HCN15" s="61"/>
      <c r="HCO15" s="61"/>
      <c r="HCP15" s="61"/>
      <c r="HCQ15" s="61"/>
      <c r="HCR15" s="61"/>
      <c r="HCS15" s="61"/>
      <c r="HCT15" s="61"/>
      <c r="HCU15" s="61"/>
      <c r="HCV15" s="61"/>
      <c r="HCW15" s="61"/>
      <c r="HCX15" s="61"/>
      <c r="HCY15" s="61"/>
      <c r="HCZ15" s="61"/>
      <c r="HDA15" s="61"/>
      <c r="HDB15" s="61"/>
      <c r="HDC15" s="61"/>
      <c r="HDD15" s="61"/>
      <c r="HDE15" s="61"/>
      <c r="HDF15" s="61"/>
      <c r="HDG15" s="61"/>
      <c r="HDH15" s="61"/>
      <c r="HDI15" s="61"/>
      <c r="HDJ15" s="61"/>
      <c r="HDK15" s="61"/>
      <c r="HDL15" s="61"/>
      <c r="HDM15" s="61"/>
      <c r="HDN15" s="61"/>
      <c r="HDO15" s="61"/>
      <c r="HDP15" s="61"/>
      <c r="HDQ15" s="61"/>
      <c r="HDR15" s="61"/>
      <c r="HDS15" s="61"/>
      <c r="HDT15" s="61"/>
      <c r="HDU15" s="61"/>
      <c r="HDV15" s="61"/>
      <c r="HDW15" s="61"/>
      <c r="HDX15" s="61"/>
      <c r="HDY15" s="61"/>
      <c r="HDZ15" s="61"/>
      <c r="HEA15" s="61"/>
      <c r="HEB15" s="61"/>
      <c r="HEC15" s="61"/>
      <c r="HED15" s="61"/>
      <c r="HEE15" s="61"/>
      <c r="HEF15" s="61"/>
      <c r="HEG15" s="61"/>
      <c r="HEH15" s="61"/>
      <c r="HEI15" s="61"/>
      <c r="HEJ15" s="61"/>
      <c r="HEK15" s="61"/>
      <c r="HEL15" s="61"/>
      <c r="HEM15" s="61"/>
      <c r="HEN15" s="61"/>
      <c r="HEO15" s="61"/>
      <c r="HEP15" s="61"/>
      <c r="HEQ15" s="61"/>
      <c r="HER15" s="61"/>
      <c r="HES15" s="61"/>
      <c r="HET15" s="61"/>
      <c r="HEU15" s="61"/>
      <c r="HEV15" s="61"/>
      <c r="HEW15" s="61"/>
      <c r="HEX15" s="61"/>
      <c r="HEY15" s="61"/>
      <c r="HEZ15" s="61"/>
      <c r="HFA15" s="61"/>
      <c r="HFB15" s="61"/>
      <c r="HFC15" s="61"/>
      <c r="HFD15" s="61"/>
      <c r="HFE15" s="61"/>
      <c r="HFF15" s="61"/>
      <c r="HFG15" s="61"/>
      <c r="HFH15" s="61"/>
      <c r="HFI15" s="61"/>
      <c r="HFJ15" s="61"/>
      <c r="HFK15" s="61"/>
      <c r="HFL15" s="61"/>
      <c r="HFM15" s="61"/>
      <c r="HFN15" s="61"/>
      <c r="HFO15" s="61"/>
      <c r="HFP15" s="61"/>
      <c r="HFQ15" s="61"/>
      <c r="HFR15" s="61"/>
      <c r="HFS15" s="61"/>
      <c r="HFT15" s="61"/>
      <c r="HFU15" s="61"/>
      <c r="HFV15" s="61"/>
      <c r="HFW15" s="61"/>
      <c r="HFX15" s="61"/>
      <c r="HFY15" s="61"/>
      <c r="HFZ15" s="61"/>
      <c r="HGA15" s="61"/>
      <c r="HGB15" s="61"/>
      <c r="HGC15" s="61"/>
      <c r="HGD15" s="61"/>
      <c r="HGE15" s="61"/>
      <c r="HGF15" s="61"/>
      <c r="HGG15" s="61"/>
      <c r="HGH15" s="61"/>
      <c r="HGI15" s="61"/>
      <c r="HGJ15" s="61"/>
      <c r="HGK15" s="61"/>
      <c r="HGL15" s="61"/>
      <c r="HGM15" s="61"/>
      <c r="HGN15" s="61"/>
      <c r="HGO15" s="61"/>
      <c r="HGP15" s="61"/>
      <c r="HGQ15" s="61"/>
      <c r="HGR15" s="61"/>
      <c r="HGS15" s="61"/>
      <c r="HGT15" s="61"/>
      <c r="HGU15" s="61"/>
      <c r="HGV15" s="61"/>
      <c r="HGW15" s="61"/>
      <c r="HGX15" s="61"/>
      <c r="HGY15" s="61"/>
      <c r="HGZ15" s="61"/>
      <c r="HHA15" s="61"/>
      <c r="HHB15" s="61"/>
      <c r="HHC15" s="61"/>
      <c r="HHD15" s="61"/>
      <c r="HHE15" s="61"/>
      <c r="HHF15" s="61"/>
      <c r="HHG15" s="61"/>
      <c r="HHH15" s="61"/>
      <c r="HHI15" s="61"/>
      <c r="HHJ15" s="61"/>
      <c r="HHK15" s="61"/>
      <c r="HHL15" s="61"/>
      <c r="HHM15" s="61"/>
      <c r="HHN15" s="61"/>
      <c r="HHO15" s="61"/>
      <c r="HHP15" s="61"/>
      <c r="HHQ15" s="61"/>
      <c r="HHR15" s="61"/>
      <c r="HHS15" s="61"/>
      <c r="HHT15" s="61"/>
      <c r="HHU15" s="61"/>
      <c r="HHV15" s="61"/>
      <c r="HHW15" s="61"/>
      <c r="HHX15" s="61"/>
      <c r="HHY15" s="61"/>
      <c r="HHZ15" s="61"/>
      <c r="HIA15" s="61"/>
      <c r="HIB15" s="61"/>
      <c r="HIC15" s="61"/>
      <c r="HID15" s="61"/>
      <c r="HIE15" s="61"/>
      <c r="HIF15" s="61"/>
      <c r="HIG15" s="61"/>
      <c r="HIH15" s="61"/>
      <c r="HII15" s="61"/>
      <c r="HIJ15" s="61"/>
      <c r="HIK15" s="61"/>
      <c r="HIL15" s="61"/>
      <c r="HIM15" s="61"/>
      <c r="HIN15" s="61"/>
      <c r="HIO15" s="61"/>
      <c r="HIP15" s="61"/>
      <c r="HIQ15" s="61"/>
      <c r="HIR15" s="61"/>
      <c r="HIS15" s="61"/>
      <c r="HIT15" s="61"/>
      <c r="HIU15" s="61"/>
      <c r="HIV15" s="61"/>
      <c r="HIW15" s="61"/>
      <c r="HIX15" s="61"/>
      <c r="HIY15" s="61"/>
      <c r="HIZ15" s="61"/>
      <c r="HJA15" s="61"/>
      <c r="HJB15" s="61"/>
      <c r="HJC15" s="61"/>
      <c r="HJD15" s="61"/>
      <c r="HJE15" s="61"/>
      <c r="HJF15" s="61"/>
      <c r="HJG15" s="61"/>
      <c r="HJH15" s="61"/>
      <c r="HJI15" s="61"/>
      <c r="HJJ15" s="61"/>
      <c r="HJK15" s="61"/>
      <c r="HJL15" s="61"/>
      <c r="HJM15" s="61"/>
      <c r="HJN15" s="61"/>
      <c r="HJO15" s="61"/>
      <c r="HJP15" s="61"/>
      <c r="HJQ15" s="61"/>
      <c r="HJR15" s="61"/>
      <c r="HJS15" s="61"/>
      <c r="HJT15" s="61"/>
      <c r="HJU15" s="61"/>
      <c r="HJV15" s="61"/>
      <c r="HJW15" s="61"/>
      <c r="HJX15" s="61"/>
      <c r="HJY15" s="61"/>
      <c r="HJZ15" s="61"/>
      <c r="HKA15" s="61"/>
      <c r="HKB15" s="61"/>
      <c r="HKC15" s="61"/>
      <c r="HKD15" s="61"/>
      <c r="HKE15" s="61"/>
      <c r="HKF15" s="61"/>
      <c r="HKG15" s="61"/>
      <c r="HKH15" s="61"/>
      <c r="HKI15" s="61"/>
      <c r="HKJ15" s="61"/>
      <c r="HKK15" s="61"/>
      <c r="HKL15" s="61"/>
      <c r="HKM15" s="61"/>
      <c r="HKN15" s="61"/>
      <c r="HKO15" s="61"/>
      <c r="HKP15" s="61"/>
      <c r="HKQ15" s="61"/>
      <c r="HKR15" s="61"/>
      <c r="HKS15" s="61"/>
      <c r="HKT15" s="61"/>
      <c r="HKU15" s="61"/>
      <c r="HKV15" s="61"/>
      <c r="HKW15" s="61"/>
      <c r="HKX15" s="61"/>
      <c r="HKY15" s="61"/>
      <c r="HKZ15" s="61"/>
      <c r="HLA15" s="61"/>
      <c r="HLB15" s="61"/>
      <c r="HLC15" s="61"/>
      <c r="HLD15" s="61"/>
      <c r="HLE15" s="61"/>
      <c r="HLF15" s="61"/>
      <c r="HLG15" s="61"/>
      <c r="HLH15" s="61"/>
      <c r="HLI15" s="61"/>
      <c r="HLJ15" s="61"/>
      <c r="HLK15" s="61"/>
      <c r="HLL15" s="61"/>
      <c r="HLM15" s="61"/>
      <c r="HLN15" s="61"/>
      <c r="HLO15" s="61"/>
      <c r="HLP15" s="61"/>
      <c r="HLQ15" s="61"/>
      <c r="HLR15" s="61"/>
      <c r="HLS15" s="61"/>
      <c r="HLT15" s="61"/>
      <c r="HLU15" s="61"/>
      <c r="HLV15" s="61"/>
      <c r="HLW15" s="61"/>
      <c r="HLX15" s="61"/>
      <c r="HLY15" s="61"/>
      <c r="HLZ15" s="61"/>
      <c r="HMA15" s="61"/>
      <c r="HMB15" s="61"/>
      <c r="HMC15" s="61"/>
      <c r="HMD15" s="61"/>
      <c r="HME15" s="61"/>
      <c r="HMF15" s="61"/>
      <c r="HMG15" s="61"/>
      <c r="HMH15" s="61"/>
      <c r="HMI15" s="61"/>
      <c r="HMJ15" s="61"/>
      <c r="HMK15" s="61"/>
      <c r="HML15" s="61"/>
      <c r="HMM15" s="61"/>
      <c r="HMN15" s="61"/>
      <c r="HMO15" s="61"/>
      <c r="HMP15" s="61"/>
      <c r="HMQ15" s="61"/>
      <c r="HMR15" s="61"/>
      <c r="HMS15" s="61"/>
      <c r="HMT15" s="61"/>
      <c r="HMU15" s="61"/>
      <c r="HMV15" s="61"/>
      <c r="HMW15" s="61"/>
      <c r="HMX15" s="61"/>
      <c r="HMY15" s="61"/>
      <c r="HMZ15" s="61"/>
      <c r="HNA15" s="61"/>
      <c r="HNB15" s="61"/>
      <c r="HNC15" s="61"/>
      <c r="HND15" s="61"/>
      <c r="HNE15" s="61"/>
      <c r="HNF15" s="61"/>
      <c r="HNG15" s="61"/>
      <c r="HNH15" s="61"/>
      <c r="HNI15" s="61"/>
      <c r="HNJ15" s="61"/>
      <c r="HNK15" s="61"/>
      <c r="HNL15" s="61"/>
      <c r="HNM15" s="61"/>
      <c r="HNN15" s="61"/>
      <c r="HNO15" s="61"/>
      <c r="HNP15" s="61"/>
      <c r="HNQ15" s="61"/>
      <c r="HNR15" s="61"/>
      <c r="HNS15" s="61"/>
      <c r="HNT15" s="61"/>
      <c r="HNU15" s="61"/>
      <c r="HNV15" s="61"/>
      <c r="HNW15" s="61"/>
      <c r="HNX15" s="61"/>
      <c r="HNY15" s="61"/>
      <c r="HNZ15" s="61"/>
      <c r="HOA15" s="61"/>
      <c r="HOB15" s="61"/>
      <c r="HOC15" s="61"/>
      <c r="HOD15" s="61"/>
      <c r="HOE15" s="61"/>
      <c r="HOF15" s="61"/>
      <c r="HOG15" s="61"/>
      <c r="HOH15" s="61"/>
      <c r="HOI15" s="61"/>
      <c r="HOJ15" s="61"/>
      <c r="HOK15" s="61"/>
      <c r="HOL15" s="61"/>
      <c r="HOM15" s="61"/>
      <c r="HON15" s="61"/>
      <c r="HOO15" s="61"/>
      <c r="HOP15" s="61"/>
      <c r="HOQ15" s="61"/>
      <c r="HOR15" s="61"/>
      <c r="HOS15" s="61"/>
      <c r="HOT15" s="61"/>
      <c r="HOU15" s="61"/>
      <c r="HOV15" s="61"/>
      <c r="HOW15" s="61"/>
      <c r="HOX15" s="61"/>
      <c r="HOY15" s="61"/>
      <c r="HOZ15" s="61"/>
      <c r="HPA15" s="61"/>
      <c r="HPB15" s="61"/>
      <c r="HPC15" s="61"/>
      <c r="HPD15" s="61"/>
      <c r="HPE15" s="61"/>
      <c r="HPF15" s="61"/>
      <c r="HPG15" s="61"/>
      <c r="HPH15" s="61"/>
      <c r="HPI15" s="61"/>
      <c r="HPJ15" s="61"/>
      <c r="HPK15" s="61"/>
      <c r="HPL15" s="61"/>
      <c r="HPM15" s="61"/>
      <c r="HPN15" s="61"/>
      <c r="HPO15" s="61"/>
      <c r="HPP15" s="61"/>
      <c r="HPQ15" s="61"/>
      <c r="HPR15" s="61"/>
      <c r="HPS15" s="61"/>
      <c r="HPT15" s="61"/>
      <c r="HPU15" s="61"/>
      <c r="HPV15" s="61"/>
      <c r="HPW15" s="61"/>
      <c r="HPX15" s="61"/>
      <c r="HPY15" s="61"/>
      <c r="HPZ15" s="61"/>
      <c r="HQA15" s="61"/>
      <c r="HQB15" s="61"/>
      <c r="HQC15" s="61"/>
      <c r="HQD15" s="61"/>
      <c r="HQE15" s="61"/>
      <c r="HQF15" s="61"/>
      <c r="HQG15" s="61"/>
      <c r="HQH15" s="61"/>
      <c r="HQI15" s="61"/>
      <c r="HQJ15" s="61"/>
      <c r="HQK15" s="61"/>
      <c r="HQL15" s="61"/>
      <c r="HQM15" s="61"/>
      <c r="HQN15" s="61"/>
      <c r="HQO15" s="61"/>
      <c r="HQP15" s="61"/>
      <c r="HQQ15" s="61"/>
      <c r="HQR15" s="61"/>
      <c r="HQS15" s="61"/>
      <c r="HQT15" s="61"/>
      <c r="HQU15" s="61"/>
      <c r="HQV15" s="61"/>
      <c r="HQW15" s="61"/>
      <c r="HQX15" s="61"/>
      <c r="HQY15" s="61"/>
      <c r="HQZ15" s="61"/>
      <c r="HRA15" s="61"/>
      <c r="HRB15" s="61"/>
      <c r="HRC15" s="61"/>
      <c r="HRD15" s="61"/>
      <c r="HRE15" s="61"/>
      <c r="HRF15" s="61"/>
      <c r="HRG15" s="61"/>
      <c r="HRH15" s="61"/>
      <c r="HRI15" s="61"/>
      <c r="HRJ15" s="61"/>
      <c r="HRK15" s="61"/>
      <c r="HRL15" s="61"/>
      <c r="HRM15" s="61"/>
      <c r="HRN15" s="61"/>
      <c r="HRO15" s="61"/>
      <c r="HRP15" s="61"/>
      <c r="HRQ15" s="61"/>
      <c r="HRR15" s="61"/>
      <c r="HRS15" s="61"/>
      <c r="HRT15" s="61"/>
      <c r="HRU15" s="61"/>
      <c r="HRV15" s="61"/>
      <c r="HRW15" s="61"/>
      <c r="HRX15" s="61"/>
      <c r="HRY15" s="61"/>
      <c r="HRZ15" s="61"/>
      <c r="HSA15" s="61"/>
      <c r="HSB15" s="61"/>
      <c r="HSC15" s="61"/>
      <c r="HSD15" s="61"/>
      <c r="HSE15" s="61"/>
      <c r="HSF15" s="61"/>
      <c r="HSG15" s="61"/>
      <c r="HSH15" s="61"/>
      <c r="HSI15" s="61"/>
      <c r="HSJ15" s="61"/>
      <c r="HSK15" s="61"/>
      <c r="HSL15" s="61"/>
      <c r="HSM15" s="61"/>
      <c r="HSN15" s="61"/>
      <c r="HSO15" s="61"/>
      <c r="HSP15" s="61"/>
      <c r="HSQ15" s="61"/>
      <c r="HSR15" s="61"/>
      <c r="HSS15" s="61"/>
      <c r="HST15" s="61"/>
      <c r="HSU15" s="61"/>
      <c r="HSV15" s="61"/>
      <c r="HSW15" s="61"/>
      <c r="HSX15" s="61"/>
      <c r="HSY15" s="61"/>
      <c r="HSZ15" s="61"/>
      <c r="HTA15" s="61"/>
      <c r="HTB15" s="61"/>
      <c r="HTC15" s="61"/>
      <c r="HTD15" s="61"/>
      <c r="HTE15" s="61"/>
      <c r="HTF15" s="61"/>
      <c r="HTG15" s="61"/>
      <c r="HTH15" s="61"/>
      <c r="HTI15" s="61"/>
      <c r="HTJ15" s="61"/>
      <c r="HTK15" s="61"/>
      <c r="HTL15" s="61"/>
      <c r="HTM15" s="61"/>
      <c r="HTN15" s="61"/>
      <c r="HTO15" s="61"/>
      <c r="HTP15" s="61"/>
      <c r="HTQ15" s="61"/>
      <c r="HTR15" s="61"/>
      <c r="HTS15" s="61"/>
      <c r="HTT15" s="61"/>
      <c r="HTU15" s="61"/>
      <c r="HTV15" s="61"/>
      <c r="HTW15" s="61"/>
      <c r="HTX15" s="61"/>
      <c r="HTY15" s="61"/>
      <c r="HTZ15" s="61"/>
      <c r="HUA15" s="61"/>
      <c r="HUB15" s="61"/>
      <c r="HUC15" s="61"/>
      <c r="HUD15" s="61"/>
      <c r="HUE15" s="61"/>
      <c r="HUF15" s="61"/>
      <c r="HUG15" s="61"/>
      <c r="HUH15" s="61"/>
      <c r="HUI15" s="61"/>
      <c r="HUJ15" s="61"/>
      <c r="HUK15" s="61"/>
      <c r="HUL15" s="61"/>
      <c r="HUM15" s="61"/>
      <c r="HUN15" s="61"/>
      <c r="HUO15" s="61"/>
      <c r="HUP15" s="61"/>
      <c r="HUQ15" s="61"/>
      <c r="HUR15" s="61"/>
      <c r="HUS15" s="61"/>
      <c r="HUT15" s="61"/>
      <c r="HUU15" s="61"/>
      <c r="HUV15" s="61"/>
      <c r="HUW15" s="61"/>
      <c r="HUX15" s="61"/>
      <c r="HUY15" s="61"/>
      <c r="HUZ15" s="61"/>
      <c r="HVA15" s="61"/>
      <c r="HVB15" s="61"/>
      <c r="HVC15" s="61"/>
      <c r="HVD15" s="61"/>
      <c r="HVE15" s="61"/>
      <c r="HVF15" s="61"/>
      <c r="HVG15" s="61"/>
      <c r="HVH15" s="61"/>
      <c r="HVI15" s="61"/>
      <c r="HVJ15" s="61"/>
      <c r="HVK15" s="61"/>
      <c r="HVL15" s="61"/>
      <c r="HVM15" s="61"/>
      <c r="HVN15" s="61"/>
      <c r="HVO15" s="61"/>
      <c r="HVP15" s="61"/>
      <c r="HVQ15" s="61"/>
      <c r="HVR15" s="61"/>
      <c r="HVS15" s="61"/>
      <c r="HVT15" s="61"/>
      <c r="HVU15" s="61"/>
      <c r="HVV15" s="61"/>
      <c r="HVW15" s="61"/>
      <c r="HVX15" s="61"/>
      <c r="HVY15" s="61"/>
      <c r="HVZ15" s="61"/>
      <c r="HWA15" s="61"/>
      <c r="HWB15" s="61"/>
      <c r="HWC15" s="61"/>
      <c r="HWD15" s="61"/>
      <c r="HWE15" s="61"/>
      <c r="HWF15" s="61"/>
      <c r="HWG15" s="61"/>
      <c r="HWH15" s="61"/>
      <c r="HWI15" s="61"/>
      <c r="HWJ15" s="61"/>
      <c r="HWK15" s="61"/>
      <c r="HWL15" s="61"/>
      <c r="HWM15" s="61"/>
      <c r="HWN15" s="61"/>
      <c r="HWO15" s="61"/>
      <c r="HWP15" s="61"/>
      <c r="HWQ15" s="61"/>
      <c r="HWR15" s="61"/>
      <c r="HWS15" s="61"/>
      <c r="HWT15" s="61"/>
      <c r="HWU15" s="61"/>
      <c r="HWV15" s="61"/>
      <c r="HWW15" s="61"/>
      <c r="HWX15" s="61"/>
      <c r="HWY15" s="61"/>
      <c r="HWZ15" s="61"/>
      <c r="HXA15" s="61"/>
      <c r="HXB15" s="61"/>
      <c r="HXC15" s="61"/>
      <c r="HXD15" s="61"/>
      <c r="HXE15" s="61"/>
      <c r="HXF15" s="61"/>
      <c r="HXG15" s="61"/>
      <c r="HXH15" s="61"/>
      <c r="HXI15" s="61"/>
      <c r="HXJ15" s="61"/>
      <c r="HXK15" s="61"/>
      <c r="HXL15" s="61"/>
      <c r="HXM15" s="61"/>
      <c r="HXN15" s="61"/>
      <c r="HXO15" s="61"/>
      <c r="HXP15" s="61"/>
      <c r="HXQ15" s="61"/>
      <c r="HXR15" s="61"/>
      <c r="HXS15" s="61"/>
      <c r="HXT15" s="61"/>
      <c r="HXU15" s="61"/>
      <c r="HXV15" s="61"/>
      <c r="HXW15" s="61"/>
      <c r="HXX15" s="61"/>
      <c r="HXY15" s="61"/>
      <c r="HXZ15" s="61"/>
      <c r="HYA15" s="61"/>
      <c r="HYB15" s="61"/>
      <c r="HYC15" s="61"/>
      <c r="HYD15" s="61"/>
      <c r="HYE15" s="61"/>
      <c r="HYF15" s="61"/>
      <c r="HYG15" s="61"/>
      <c r="HYH15" s="61"/>
      <c r="HYI15" s="61"/>
      <c r="HYJ15" s="61"/>
      <c r="HYK15" s="61"/>
      <c r="HYL15" s="61"/>
      <c r="HYM15" s="61"/>
      <c r="HYN15" s="61"/>
      <c r="HYO15" s="61"/>
      <c r="HYP15" s="61"/>
      <c r="HYQ15" s="61"/>
      <c r="HYR15" s="61"/>
      <c r="HYS15" s="61"/>
      <c r="HYT15" s="61"/>
      <c r="HYU15" s="61"/>
      <c r="HYV15" s="61"/>
      <c r="HYW15" s="61"/>
      <c r="HYX15" s="61"/>
      <c r="HYY15" s="61"/>
      <c r="HYZ15" s="61"/>
      <c r="HZA15" s="61"/>
      <c r="HZB15" s="61"/>
      <c r="HZC15" s="61"/>
      <c r="HZD15" s="61"/>
      <c r="HZE15" s="61"/>
      <c r="HZF15" s="61"/>
      <c r="HZG15" s="61"/>
      <c r="HZH15" s="61"/>
      <c r="HZI15" s="61"/>
      <c r="HZJ15" s="61"/>
      <c r="HZK15" s="61"/>
      <c r="HZL15" s="61"/>
      <c r="HZM15" s="61"/>
      <c r="HZN15" s="61"/>
      <c r="HZO15" s="61"/>
      <c r="HZP15" s="61"/>
      <c r="HZQ15" s="61"/>
      <c r="HZR15" s="61"/>
      <c r="HZS15" s="61"/>
      <c r="HZT15" s="61"/>
      <c r="HZU15" s="61"/>
      <c r="HZV15" s="61"/>
      <c r="HZW15" s="61"/>
      <c r="HZX15" s="61"/>
      <c r="HZY15" s="61"/>
      <c r="HZZ15" s="61"/>
      <c r="IAA15" s="61"/>
      <c r="IAB15" s="61"/>
      <c r="IAC15" s="61"/>
      <c r="IAD15" s="61"/>
      <c r="IAE15" s="61"/>
      <c r="IAF15" s="61"/>
      <c r="IAG15" s="61"/>
      <c r="IAH15" s="61"/>
      <c r="IAI15" s="61"/>
      <c r="IAJ15" s="61"/>
      <c r="IAK15" s="61"/>
      <c r="IAL15" s="61"/>
      <c r="IAM15" s="61"/>
      <c r="IAN15" s="61"/>
      <c r="IAO15" s="61"/>
      <c r="IAP15" s="61"/>
      <c r="IAQ15" s="61"/>
      <c r="IAR15" s="61"/>
      <c r="IAS15" s="61"/>
      <c r="IAT15" s="61"/>
      <c r="IAU15" s="61"/>
      <c r="IAV15" s="61"/>
      <c r="IAW15" s="61"/>
      <c r="IAX15" s="61"/>
      <c r="IAY15" s="61"/>
      <c r="IAZ15" s="61"/>
      <c r="IBA15" s="61"/>
      <c r="IBB15" s="61"/>
      <c r="IBC15" s="61"/>
      <c r="IBD15" s="61"/>
      <c r="IBE15" s="61"/>
      <c r="IBF15" s="61"/>
      <c r="IBG15" s="61"/>
      <c r="IBH15" s="61"/>
      <c r="IBI15" s="61"/>
      <c r="IBJ15" s="61"/>
      <c r="IBK15" s="61"/>
      <c r="IBL15" s="61"/>
      <c r="IBM15" s="61"/>
      <c r="IBN15" s="61"/>
      <c r="IBO15" s="61"/>
      <c r="IBP15" s="61"/>
      <c r="IBQ15" s="61"/>
      <c r="IBR15" s="61"/>
      <c r="IBS15" s="61"/>
      <c r="IBT15" s="61"/>
      <c r="IBU15" s="61"/>
      <c r="IBV15" s="61"/>
      <c r="IBW15" s="61"/>
      <c r="IBX15" s="61"/>
      <c r="IBY15" s="61"/>
      <c r="IBZ15" s="61"/>
      <c r="ICA15" s="61"/>
      <c r="ICB15" s="61"/>
      <c r="ICC15" s="61"/>
      <c r="ICD15" s="61"/>
      <c r="ICE15" s="61"/>
      <c r="ICF15" s="61"/>
      <c r="ICG15" s="61"/>
      <c r="ICH15" s="61"/>
      <c r="ICI15" s="61"/>
      <c r="ICJ15" s="61"/>
      <c r="ICK15" s="61"/>
      <c r="ICL15" s="61"/>
      <c r="ICM15" s="61"/>
      <c r="ICN15" s="61"/>
      <c r="ICO15" s="61"/>
      <c r="ICP15" s="61"/>
      <c r="ICQ15" s="61"/>
      <c r="ICR15" s="61"/>
      <c r="ICS15" s="61"/>
      <c r="ICT15" s="61"/>
      <c r="ICU15" s="61"/>
      <c r="ICV15" s="61"/>
      <c r="ICW15" s="61"/>
      <c r="ICX15" s="61"/>
      <c r="ICY15" s="61"/>
      <c r="ICZ15" s="61"/>
      <c r="IDA15" s="61"/>
      <c r="IDB15" s="61"/>
      <c r="IDC15" s="61"/>
      <c r="IDD15" s="61"/>
      <c r="IDE15" s="61"/>
      <c r="IDF15" s="61"/>
      <c r="IDG15" s="61"/>
      <c r="IDH15" s="61"/>
      <c r="IDI15" s="61"/>
      <c r="IDJ15" s="61"/>
      <c r="IDK15" s="61"/>
      <c r="IDL15" s="61"/>
      <c r="IDM15" s="61"/>
      <c r="IDN15" s="61"/>
      <c r="IDO15" s="61"/>
      <c r="IDP15" s="61"/>
      <c r="IDQ15" s="61"/>
      <c r="IDR15" s="61"/>
      <c r="IDS15" s="61"/>
      <c r="IDT15" s="61"/>
      <c r="IDU15" s="61"/>
      <c r="IDV15" s="61"/>
      <c r="IDW15" s="61"/>
      <c r="IDX15" s="61"/>
      <c r="IDY15" s="61"/>
      <c r="IDZ15" s="61"/>
      <c r="IEA15" s="61"/>
      <c r="IEB15" s="61"/>
      <c r="IEC15" s="61"/>
      <c r="IED15" s="61"/>
      <c r="IEE15" s="61"/>
      <c r="IEF15" s="61"/>
      <c r="IEG15" s="61"/>
      <c r="IEH15" s="61"/>
      <c r="IEI15" s="61"/>
      <c r="IEJ15" s="61"/>
      <c r="IEK15" s="61"/>
      <c r="IEL15" s="61"/>
      <c r="IEM15" s="61"/>
      <c r="IEN15" s="61"/>
      <c r="IEO15" s="61"/>
      <c r="IEP15" s="61"/>
      <c r="IEQ15" s="61"/>
      <c r="IER15" s="61"/>
      <c r="IES15" s="61"/>
      <c r="IET15" s="61"/>
      <c r="IEU15" s="61"/>
      <c r="IEV15" s="61"/>
      <c r="IEW15" s="61"/>
      <c r="IEX15" s="61"/>
      <c r="IEY15" s="61"/>
      <c r="IEZ15" s="61"/>
      <c r="IFA15" s="61"/>
      <c r="IFB15" s="61"/>
      <c r="IFC15" s="61"/>
      <c r="IFD15" s="61"/>
      <c r="IFE15" s="61"/>
      <c r="IFF15" s="61"/>
      <c r="IFG15" s="61"/>
      <c r="IFH15" s="61"/>
      <c r="IFI15" s="61"/>
      <c r="IFJ15" s="61"/>
      <c r="IFK15" s="61"/>
      <c r="IFL15" s="61"/>
      <c r="IFM15" s="61"/>
      <c r="IFN15" s="61"/>
      <c r="IFO15" s="61"/>
      <c r="IFP15" s="61"/>
      <c r="IFQ15" s="61"/>
      <c r="IFR15" s="61"/>
      <c r="IFS15" s="61"/>
      <c r="IFT15" s="61"/>
      <c r="IFU15" s="61"/>
      <c r="IFV15" s="61"/>
      <c r="IFW15" s="61"/>
      <c r="IFX15" s="61"/>
      <c r="IFY15" s="61"/>
      <c r="IFZ15" s="61"/>
      <c r="IGA15" s="61"/>
      <c r="IGB15" s="61"/>
      <c r="IGC15" s="61"/>
      <c r="IGD15" s="61"/>
      <c r="IGE15" s="61"/>
      <c r="IGF15" s="61"/>
      <c r="IGG15" s="61"/>
      <c r="IGH15" s="61"/>
      <c r="IGI15" s="61"/>
      <c r="IGJ15" s="61"/>
      <c r="IGK15" s="61"/>
      <c r="IGL15" s="61"/>
      <c r="IGM15" s="61"/>
      <c r="IGN15" s="61"/>
      <c r="IGO15" s="61"/>
      <c r="IGP15" s="61"/>
      <c r="IGQ15" s="61"/>
      <c r="IGR15" s="61"/>
      <c r="IGS15" s="61"/>
      <c r="IGT15" s="61"/>
      <c r="IGU15" s="61"/>
      <c r="IGV15" s="61"/>
      <c r="IGW15" s="61"/>
      <c r="IGX15" s="61"/>
      <c r="IGY15" s="61"/>
      <c r="IGZ15" s="61"/>
      <c r="IHA15" s="61"/>
      <c r="IHB15" s="61"/>
      <c r="IHC15" s="61"/>
      <c r="IHD15" s="61"/>
      <c r="IHE15" s="61"/>
      <c r="IHF15" s="61"/>
      <c r="IHG15" s="61"/>
      <c r="IHH15" s="61"/>
      <c r="IHI15" s="61"/>
      <c r="IHJ15" s="61"/>
      <c r="IHK15" s="61"/>
      <c r="IHL15" s="61"/>
      <c r="IHM15" s="61"/>
      <c r="IHN15" s="61"/>
      <c r="IHO15" s="61"/>
      <c r="IHP15" s="61"/>
      <c r="IHQ15" s="61"/>
      <c r="IHR15" s="61"/>
      <c r="IHS15" s="61"/>
      <c r="IHT15" s="61"/>
      <c r="IHU15" s="61"/>
      <c r="IHV15" s="61"/>
      <c r="IHW15" s="61"/>
      <c r="IHX15" s="61"/>
      <c r="IHY15" s="61"/>
      <c r="IHZ15" s="61"/>
      <c r="IIA15" s="61"/>
      <c r="IIB15" s="61"/>
      <c r="IIC15" s="61"/>
      <c r="IID15" s="61"/>
      <c r="IIE15" s="61"/>
      <c r="IIF15" s="61"/>
      <c r="IIG15" s="61"/>
      <c r="IIH15" s="61"/>
      <c r="III15" s="61"/>
      <c r="IIJ15" s="61"/>
      <c r="IIK15" s="61"/>
      <c r="IIL15" s="61"/>
      <c r="IIM15" s="61"/>
      <c r="IIN15" s="61"/>
      <c r="IIO15" s="61"/>
      <c r="IIP15" s="61"/>
      <c r="IIQ15" s="61"/>
      <c r="IIR15" s="61"/>
      <c r="IIS15" s="61"/>
      <c r="IIT15" s="61"/>
      <c r="IIU15" s="61"/>
      <c r="IIV15" s="61"/>
      <c r="IIW15" s="61"/>
      <c r="IIX15" s="61"/>
      <c r="IIY15" s="61"/>
      <c r="IIZ15" s="61"/>
      <c r="IJA15" s="61"/>
      <c r="IJB15" s="61"/>
      <c r="IJC15" s="61"/>
      <c r="IJD15" s="61"/>
      <c r="IJE15" s="61"/>
      <c r="IJF15" s="61"/>
      <c r="IJG15" s="61"/>
      <c r="IJH15" s="61"/>
      <c r="IJI15" s="61"/>
      <c r="IJJ15" s="61"/>
      <c r="IJK15" s="61"/>
      <c r="IJL15" s="61"/>
      <c r="IJM15" s="61"/>
      <c r="IJN15" s="61"/>
      <c r="IJO15" s="61"/>
      <c r="IJP15" s="61"/>
      <c r="IJQ15" s="61"/>
      <c r="IJR15" s="61"/>
      <c r="IJS15" s="61"/>
      <c r="IJT15" s="61"/>
      <c r="IJU15" s="61"/>
      <c r="IJV15" s="61"/>
      <c r="IJW15" s="61"/>
      <c r="IJX15" s="61"/>
      <c r="IJY15" s="61"/>
      <c r="IJZ15" s="61"/>
      <c r="IKA15" s="61"/>
      <c r="IKB15" s="61"/>
      <c r="IKC15" s="61"/>
      <c r="IKD15" s="61"/>
      <c r="IKE15" s="61"/>
      <c r="IKF15" s="61"/>
      <c r="IKG15" s="61"/>
      <c r="IKH15" s="61"/>
      <c r="IKI15" s="61"/>
      <c r="IKJ15" s="61"/>
      <c r="IKK15" s="61"/>
      <c r="IKL15" s="61"/>
      <c r="IKM15" s="61"/>
      <c r="IKN15" s="61"/>
      <c r="IKO15" s="61"/>
      <c r="IKP15" s="61"/>
      <c r="IKQ15" s="61"/>
      <c r="IKR15" s="61"/>
      <c r="IKS15" s="61"/>
      <c r="IKT15" s="61"/>
      <c r="IKU15" s="61"/>
      <c r="IKV15" s="61"/>
      <c r="IKW15" s="61"/>
      <c r="IKX15" s="61"/>
      <c r="IKY15" s="61"/>
      <c r="IKZ15" s="61"/>
      <c r="ILA15" s="61"/>
      <c r="ILB15" s="61"/>
      <c r="ILC15" s="61"/>
      <c r="ILD15" s="61"/>
      <c r="ILE15" s="61"/>
      <c r="ILF15" s="61"/>
      <c r="ILG15" s="61"/>
      <c r="ILH15" s="61"/>
      <c r="ILI15" s="61"/>
      <c r="ILJ15" s="61"/>
      <c r="ILK15" s="61"/>
      <c r="ILL15" s="61"/>
      <c r="ILM15" s="61"/>
      <c r="ILN15" s="61"/>
      <c r="ILO15" s="61"/>
      <c r="ILP15" s="61"/>
      <c r="ILQ15" s="61"/>
      <c r="ILR15" s="61"/>
      <c r="ILS15" s="61"/>
      <c r="ILT15" s="61"/>
      <c r="ILU15" s="61"/>
      <c r="ILV15" s="61"/>
      <c r="ILW15" s="61"/>
      <c r="ILX15" s="61"/>
      <c r="ILY15" s="61"/>
      <c r="ILZ15" s="61"/>
      <c r="IMA15" s="61"/>
      <c r="IMB15" s="61"/>
      <c r="IMC15" s="61"/>
      <c r="IMD15" s="61"/>
      <c r="IME15" s="61"/>
      <c r="IMF15" s="61"/>
      <c r="IMG15" s="61"/>
      <c r="IMH15" s="61"/>
      <c r="IMI15" s="61"/>
      <c r="IMJ15" s="61"/>
      <c r="IMK15" s="61"/>
      <c r="IML15" s="61"/>
      <c r="IMM15" s="61"/>
      <c r="IMN15" s="61"/>
      <c r="IMO15" s="61"/>
      <c r="IMP15" s="61"/>
      <c r="IMQ15" s="61"/>
      <c r="IMR15" s="61"/>
      <c r="IMS15" s="61"/>
      <c r="IMT15" s="61"/>
      <c r="IMU15" s="61"/>
      <c r="IMV15" s="61"/>
      <c r="IMW15" s="61"/>
      <c r="IMX15" s="61"/>
      <c r="IMY15" s="61"/>
      <c r="IMZ15" s="61"/>
      <c r="INA15" s="61"/>
      <c r="INB15" s="61"/>
      <c r="INC15" s="61"/>
      <c r="IND15" s="61"/>
      <c r="INE15" s="61"/>
      <c r="INF15" s="61"/>
      <c r="ING15" s="61"/>
      <c r="INH15" s="61"/>
      <c r="INI15" s="61"/>
      <c r="INJ15" s="61"/>
      <c r="INK15" s="61"/>
      <c r="INL15" s="61"/>
      <c r="INM15" s="61"/>
      <c r="INN15" s="61"/>
      <c r="INO15" s="61"/>
      <c r="INP15" s="61"/>
      <c r="INQ15" s="61"/>
      <c r="INR15" s="61"/>
      <c r="INS15" s="61"/>
      <c r="INT15" s="61"/>
      <c r="INU15" s="61"/>
      <c r="INV15" s="61"/>
      <c r="INW15" s="61"/>
      <c r="INX15" s="61"/>
      <c r="INY15" s="61"/>
      <c r="INZ15" s="61"/>
      <c r="IOA15" s="61"/>
      <c r="IOB15" s="61"/>
      <c r="IOC15" s="61"/>
      <c r="IOD15" s="61"/>
      <c r="IOE15" s="61"/>
      <c r="IOF15" s="61"/>
      <c r="IOG15" s="61"/>
      <c r="IOH15" s="61"/>
      <c r="IOI15" s="61"/>
      <c r="IOJ15" s="61"/>
      <c r="IOK15" s="61"/>
      <c r="IOL15" s="61"/>
      <c r="IOM15" s="61"/>
      <c r="ION15" s="61"/>
      <c r="IOO15" s="61"/>
      <c r="IOP15" s="61"/>
      <c r="IOQ15" s="61"/>
      <c r="IOR15" s="61"/>
      <c r="IOS15" s="61"/>
      <c r="IOT15" s="61"/>
      <c r="IOU15" s="61"/>
      <c r="IOV15" s="61"/>
      <c r="IOW15" s="61"/>
      <c r="IOX15" s="61"/>
      <c r="IOY15" s="61"/>
      <c r="IOZ15" s="61"/>
      <c r="IPA15" s="61"/>
      <c r="IPB15" s="61"/>
      <c r="IPC15" s="61"/>
      <c r="IPD15" s="61"/>
      <c r="IPE15" s="61"/>
      <c r="IPF15" s="61"/>
      <c r="IPG15" s="61"/>
      <c r="IPH15" s="61"/>
      <c r="IPI15" s="61"/>
      <c r="IPJ15" s="61"/>
      <c r="IPK15" s="61"/>
      <c r="IPL15" s="61"/>
      <c r="IPM15" s="61"/>
      <c r="IPN15" s="61"/>
      <c r="IPO15" s="61"/>
      <c r="IPP15" s="61"/>
      <c r="IPQ15" s="61"/>
      <c r="IPR15" s="61"/>
      <c r="IPS15" s="61"/>
      <c r="IPT15" s="61"/>
      <c r="IPU15" s="61"/>
      <c r="IPV15" s="61"/>
      <c r="IPW15" s="61"/>
      <c r="IPX15" s="61"/>
      <c r="IPY15" s="61"/>
      <c r="IPZ15" s="61"/>
      <c r="IQA15" s="61"/>
      <c r="IQB15" s="61"/>
      <c r="IQC15" s="61"/>
      <c r="IQD15" s="61"/>
      <c r="IQE15" s="61"/>
      <c r="IQF15" s="61"/>
      <c r="IQG15" s="61"/>
      <c r="IQH15" s="61"/>
      <c r="IQI15" s="61"/>
      <c r="IQJ15" s="61"/>
      <c r="IQK15" s="61"/>
      <c r="IQL15" s="61"/>
      <c r="IQM15" s="61"/>
      <c r="IQN15" s="61"/>
      <c r="IQO15" s="61"/>
      <c r="IQP15" s="61"/>
      <c r="IQQ15" s="61"/>
      <c r="IQR15" s="61"/>
      <c r="IQS15" s="61"/>
      <c r="IQT15" s="61"/>
      <c r="IQU15" s="61"/>
      <c r="IQV15" s="61"/>
      <c r="IQW15" s="61"/>
      <c r="IQX15" s="61"/>
      <c r="IQY15" s="61"/>
      <c r="IQZ15" s="61"/>
      <c r="IRA15" s="61"/>
      <c r="IRB15" s="61"/>
      <c r="IRC15" s="61"/>
      <c r="IRD15" s="61"/>
      <c r="IRE15" s="61"/>
      <c r="IRF15" s="61"/>
      <c r="IRG15" s="61"/>
      <c r="IRH15" s="61"/>
      <c r="IRI15" s="61"/>
      <c r="IRJ15" s="61"/>
      <c r="IRK15" s="61"/>
      <c r="IRL15" s="61"/>
      <c r="IRM15" s="61"/>
      <c r="IRN15" s="61"/>
      <c r="IRO15" s="61"/>
      <c r="IRP15" s="61"/>
      <c r="IRQ15" s="61"/>
      <c r="IRR15" s="61"/>
      <c r="IRS15" s="61"/>
      <c r="IRT15" s="61"/>
      <c r="IRU15" s="61"/>
      <c r="IRV15" s="61"/>
      <c r="IRW15" s="61"/>
      <c r="IRX15" s="61"/>
      <c r="IRY15" s="61"/>
      <c r="IRZ15" s="61"/>
      <c r="ISA15" s="61"/>
      <c r="ISB15" s="61"/>
      <c r="ISC15" s="61"/>
      <c r="ISD15" s="61"/>
      <c r="ISE15" s="61"/>
      <c r="ISF15" s="61"/>
      <c r="ISG15" s="61"/>
      <c r="ISH15" s="61"/>
      <c r="ISI15" s="61"/>
      <c r="ISJ15" s="61"/>
      <c r="ISK15" s="61"/>
      <c r="ISL15" s="61"/>
      <c r="ISM15" s="61"/>
      <c r="ISN15" s="61"/>
      <c r="ISO15" s="61"/>
      <c r="ISP15" s="61"/>
      <c r="ISQ15" s="61"/>
      <c r="ISR15" s="61"/>
      <c r="ISS15" s="61"/>
      <c r="IST15" s="61"/>
      <c r="ISU15" s="61"/>
      <c r="ISV15" s="61"/>
      <c r="ISW15" s="61"/>
      <c r="ISX15" s="61"/>
      <c r="ISY15" s="61"/>
      <c r="ISZ15" s="61"/>
      <c r="ITA15" s="61"/>
      <c r="ITB15" s="61"/>
      <c r="ITC15" s="61"/>
      <c r="ITD15" s="61"/>
      <c r="ITE15" s="61"/>
      <c r="ITF15" s="61"/>
      <c r="ITG15" s="61"/>
      <c r="ITH15" s="61"/>
      <c r="ITI15" s="61"/>
      <c r="ITJ15" s="61"/>
      <c r="ITK15" s="61"/>
      <c r="ITL15" s="61"/>
      <c r="ITM15" s="61"/>
      <c r="ITN15" s="61"/>
      <c r="ITO15" s="61"/>
      <c r="ITP15" s="61"/>
      <c r="ITQ15" s="61"/>
      <c r="ITR15" s="61"/>
      <c r="ITS15" s="61"/>
      <c r="ITT15" s="61"/>
      <c r="ITU15" s="61"/>
      <c r="ITV15" s="61"/>
      <c r="ITW15" s="61"/>
      <c r="ITX15" s="61"/>
      <c r="ITY15" s="61"/>
      <c r="ITZ15" s="61"/>
      <c r="IUA15" s="61"/>
      <c r="IUB15" s="61"/>
      <c r="IUC15" s="61"/>
      <c r="IUD15" s="61"/>
      <c r="IUE15" s="61"/>
      <c r="IUF15" s="61"/>
      <c r="IUG15" s="61"/>
      <c r="IUH15" s="61"/>
      <c r="IUI15" s="61"/>
      <c r="IUJ15" s="61"/>
      <c r="IUK15" s="61"/>
      <c r="IUL15" s="61"/>
      <c r="IUM15" s="61"/>
      <c r="IUN15" s="61"/>
      <c r="IUO15" s="61"/>
      <c r="IUP15" s="61"/>
      <c r="IUQ15" s="61"/>
      <c r="IUR15" s="61"/>
      <c r="IUS15" s="61"/>
      <c r="IUT15" s="61"/>
      <c r="IUU15" s="61"/>
      <c r="IUV15" s="61"/>
      <c r="IUW15" s="61"/>
      <c r="IUX15" s="61"/>
      <c r="IUY15" s="61"/>
      <c r="IUZ15" s="61"/>
      <c r="IVA15" s="61"/>
      <c r="IVB15" s="61"/>
      <c r="IVC15" s="61"/>
      <c r="IVD15" s="61"/>
      <c r="IVE15" s="61"/>
      <c r="IVF15" s="61"/>
      <c r="IVG15" s="61"/>
      <c r="IVH15" s="61"/>
      <c r="IVI15" s="61"/>
      <c r="IVJ15" s="61"/>
      <c r="IVK15" s="61"/>
      <c r="IVL15" s="61"/>
      <c r="IVM15" s="61"/>
      <c r="IVN15" s="61"/>
      <c r="IVO15" s="61"/>
      <c r="IVP15" s="61"/>
      <c r="IVQ15" s="61"/>
      <c r="IVR15" s="61"/>
      <c r="IVS15" s="61"/>
      <c r="IVT15" s="61"/>
      <c r="IVU15" s="61"/>
      <c r="IVV15" s="61"/>
      <c r="IVW15" s="61"/>
      <c r="IVX15" s="61"/>
      <c r="IVY15" s="61"/>
      <c r="IVZ15" s="61"/>
      <c r="IWA15" s="61"/>
      <c r="IWB15" s="61"/>
      <c r="IWC15" s="61"/>
      <c r="IWD15" s="61"/>
      <c r="IWE15" s="61"/>
      <c r="IWF15" s="61"/>
      <c r="IWG15" s="61"/>
      <c r="IWH15" s="61"/>
      <c r="IWI15" s="61"/>
      <c r="IWJ15" s="61"/>
      <c r="IWK15" s="61"/>
      <c r="IWL15" s="61"/>
      <c r="IWM15" s="61"/>
      <c r="IWN15" s="61"/>
      <c r="IWO15" s="61"/>
      <c r="IWP15" s="61"/>
      <c r="IWQ15" s="61"/>
      <c r="IWR15" s="61"/>
      <c r="IWS15" s="61"/>
      <c r="IWT15" s="61"/>
      <c r="IWU15" s="61"/>
      <c r="IWV15" s="61"/>
      <c r="IWW15" s="61"/>
      <c r="IWX15" s="61"/>
      <c r="IWY15" s="61"/>
      <c r="IWZ15" s="61"/>
      <c r="IXA15" s="61"/>
      <c r="IXB15" s="61"/>
      <c r="IXC15" s="61"/>
      <c r="IXD15" s="61"/>
      <c r="IXE15" s="61"/>
      <c r="IXF15" s="61"/>
      <c r="IXG15" s="61"/>
      <c r="IXH15" s="61"/>
      <c r="IXI15" s="61"/>
      <c r="IXJ15" s="61"/>
      <c r="IXK15" s="61"/>
      <c r="IXL15" s="61"/>
      <c r="IXM15" s="61"/>
      <c r="IXN15" s="61"/>
      <c r="IXO15" s="61"/>
      <c r="IXP15" s="61"/>
      <c r="IXQ15" s="61"/>
      <c r="IXR15" s="61"/>
      <c r="IXS15" s="61"/>
      <c r="IXT15" s="61"/>
      <c r="IXU15" s="61"/>
      <c r="IXV15" s="61"/>
      <c r="IXW15" s="61"/>
      <c r="IXX15" s="61"/>
      <c r="IXY15" s="61"/>
      <c r="IXZ15" s="61"/>
      <c r="IYA15" s="61"/>
      <c r="IYB15" s="61"/>
      <c r="IYC15" s="61"/>
      <c r="IYD15" s="61"/>
      <c r="IYE15" s="61"/>
      <c r="IYF15" s="61"/>
      <c r="IYG15" s="61"/>
      <c r="IYH15" s="61"/>
      <c r="IYI15" s="61"/>
      <c r="IYJ15" s="61"/>
      <c r="IYK15" s="61"/>
      <c r="IYL15" s="61"/>
      <c r="IYM15" s="61"/>
      <c r="IYN15" s="61"/>
      <c r="IYO15" s="61"/>
      <c r="IYP15" s="61"/>
      <c r="IYQ15" s="61"/>
      <c r="IYR15" s="61"/>
      <c r="IYS15" s="61"/>
      <c r="IYT15" s="61"/>
      <c r="IYU15" s="61"/>
      <c r="IYV15" s="61"/>
      <c r="IYW15" s="61"/>
      <c r="IYX15" s="61"/>
      <c r="IYY15" s="61"/>
      <c r="IYZ15" s="61"/>
      <c r="IZA15" s="61"/>
      <c r="IZB15" s="61"/>
      <c r="IZC15" s="61"/>
      <c r="IZD15" s="61"/>
      <c r="IZE15" s="61"/>
      <c r="IZF15" s="61"/>
      <c r="IZG15" s="61"/>
      <c r="IZH15" s="61"/>
      <c r="IZI15" s="61"/>
      <c r="IZJ15" s="61"/>
      <c r="IZK15" s="61"/>
      <c r="IZL15" s="61"/>
      <c r="IZM15" s="61"/>
      <c r="IZN15" s="61"/>
      <c r="IZO15" s="61"/>
      <c r="IZP15" s="61"/>
      <c r="IZQ15" s="61"/>
      <c r="IZR15" s="61"/>
      <c r="IZS15" s="61"/>
      <c r="IZT15" s="61"/>
      <c r="IZU15" s="61"/>
      <c r="IZV15" s="61"/>
      <c r="IZW15" s="61"/>
      <c r="IZX15" s="61"/>
      <c r="IZY15" s="61"/>
      <c r="IZZ15" s="61"/>
      <c r="JAA15" s="61"/>
      <c r="JAB15" s="61"/>
      <c r="JAC15" s="61"/>
      <c r="JAD15" s="61"/>
      <c r="JAE15" s="61"/>
      <c r="JAF15" s="61"/>
      <c r="JAG15" s="61"/>
      <c r="JAH15" s="61"/>
      <c r="JAI15" s="61"/>
      <c r="JAJ15" s="61"/>
      <c r="JAK15" s="61"/>
      <c r="JAL15" s="61"/>
      <c r="JAM15" s="61"/>
      <c r="JAN15" s="61"/>
      <c r="JAO15" s="61"/>
      <c r="JAP15" s="61"/>
      <c r="JAQ15" s="61"/>
      <c r="JAR15" s="61"/>
      <c r="JAS15" s="61"/>
      <c r="JAT15" s="61"/>
      <c r="JAU15" s="61"/>
      <c r="JAV15" s="61"/>
      <c r="JAW15" s="61"/>
      <c r="JAX15" s="61"/>
      <c r="JAY15" s="61"/>
      <c r="JAZ15" s="61"/>
      <c r="JBA15" s="61"/>
      <c r="JBB15" s="61"/>
      <c r="JBC15" s="61"/>
      <c r="JBD15" s="61"/>
      <c r="JBE15" s="61"/>
      <c r="JBF15" s="61"/>
      <c r="JBG15" s="61"/>
      <c r="JBH15" s="61"/>
      <c r="JBI15" s="61"/>
      <c r="JBJ15" s="61"/>
      <c r="JBK15" s="61"/>
      <c r="JBL15" s="61"/>
      <c r="JBM15" s="61"/>
      <c r="JBN15" s="61"/>
      <c r="JBO15" s="61"/>
      <c r="JBP15" s="61"/>
      <c r="JBQ15" s="61"/>
      <c r="JBR15" s="61"/>
      <c r="JBS15" s="61"/>
      <c r="JBT15" s="61"/>
      <c r="JBU15" s="61"/>
      <c r="JBV15" s="61"/>
      <c r="JBW15" s="61"/>
      <c r="JBX15" s="61"/>
      <c r="JBY15" s="61"/>
      <c r="JBZ15" s="61"/>
      <c r="JCA15" s="61"/>
      <c r="JCB15" s="61"/>
      <c r="JCC15" s="61"/>
      <c r="JCD15" s="61"/>
      <c r="JCE15" s="61"/>
      <c r="JCF15" s="61"/>
      <c r="JCG15" s="61"/>
      <c r="JCH15" s="61"/>
      <c r="JCI15" s="61"/>
      <c r="JCJ15" s="61"/>
      <c r="JCK15" s="61"/>
      <c r="JCL15" s="61"/>
      <c r="JCM15" s="61"/>
      <c r="JCN15" s="61"/>
      <c r="JCO15" s="61"/>
      <c r="JCP15" s="61"/>
      <c r="JCQ15" s="61"/>
      <c r="JCR15" s="61"/>
      <c r="JCS15" s="61"/>
      <c r="JCT15" s="61"/>
      <c r="JCU15" s="61"/>
      <c r="JCV15" s="61"/>
      <c r="JCW15" s="61"/>
      <c r="JCX15" s="61"/>
      <c r="JCY15" s="61"/>
      <c r="JCZ15" s="61"/>
      <c r="JDA15" s="61"/>
      <c r="JDB15" s="61"/>
      <c r="JDC15" s="61"/>
      <c r="JDD15" s="61"/>
      <c r="JDE15" s="61"/>
      <c r="JDF15" s="61"/>
      <c r="JDG15" s="61"/>
      <c r="JDH15" s="61"/>
      <c r="JDI15" s="61"/>
      <c r="JDJ15" s="61"/>
      <c r="JDK15" s="61"/>
      <c r="JDL15" s="61"/>
      <c r="JDM15" s="61"/>
      <c r="JDN15" s="61"/>
      <c r="JDO15" s="61"/>
      <c r="JDP15" s="61"/>
      <c r="JDQ15" s="61"/>
      <c r="JDR15" s="61"/>
      <c r="JDS15" s="61"/>
      <c r="JDT15" s="61"/>
      <c r="JDU15" s="61"/>
      <c r="JDV15" s="61"/>
      <c r="JDW15" s="61"/>
      <c r="JDX15" s="61"/>
      <c r="JDY15" s="61"/>
      <c r="JDZ15" s="61"/>
      <c r="JEA15" s="61"/>
      <c r="JEB15" s="61"/>
      <c r="JEC15" s="61"/>
      <c r="JED15" s="61"/>
      <c r="JEE15" s="61"/>
      <c r="JEF15" s="61"/>
      <c r="JEG15" s="61"/>
      <c r="JEH15" s="61"/>
      <c r="JEI15" s="61"/>
      <c r="JEJ15" s="61"/>
      <c r="JEK15" s="61"/>
      <c r="JEL15" s="61"/>
      <c r="JEM15" s="61"/>
      <c r="JEN15" s="61"/>
      <c r="JEO15" s="61"/>
      <c r="JEP15" s="61"/>
      <c r="JEQ15" s="61"/>
      <c r="JER15" s="61"/>
      <c r="JES15" s="61"/>
      <c r="JET15" s="61"/>
      <c r="JEU15" s="61"/>
      <c r="JEV15" s="61"/>
      <c r="JEW15" s="61"/>
      <c r="JEX15" s="61"/>
      <c r="JEY15" s="61"/>
      <c r="JEZ15" s="61"/>
      <c r="JFA15" s="61"/>
      <c r="JFB15" s="61"/>
      <c r="JFC15" s="61"/>
      <c r="JFD15" s="61"/>
      <c r="JFE15" s="61"/>
      <c r="JFF15" s="61"/>
      <c r="JFG15" s="61"/>
      <c r="JFH15" s="61"/>
      <c r="JFI15" s="61"/>
      <c r="JFJ15" s="61"/>
      <c r="JFK15" s="61"/>
      <c r="JFL15" s="61"/>
      <c r="JFM15" s="61"/>
      <c r="JFN15" s="61"/>
      <c r="JFO15" s="61"/>
      <c r="JFP15" s="61"/>
      <c r="JFQ15" s="61"/>
      <c r="JFR15" s="61"/>
      <c r="JFS15" s="61"/>
      <c r="JFT15" s="61"/>
      <c r="JFU15" s="61"/>
      <c r="JFV15" s="61"/>
      <c r="JFW15" s="61"/>
      <c r="JFX15" s="61"/>
      <c r="JFY15" s="61"/>
      <c r="JFZ15" s="61"/>
      <c r="JGA15" s="61"/>
      <c r="JGB15" s="61"/>
      <c r="JGC15" s="61"/>
      <c r="JGD15" s="61"/>
      <c r="JGE15" s="61"/>
      <c r="JGF15" s="61"/>
      <c r="JGG15" s="61"/>
      <c r="JGH15" s="61"/>
      <c r="JGI15" s="61"/>
      <c r="JGJ15" s="61"/>
      <c r="JGK15" s="61"/>
      <c r="JGL15" s="61"/>
      <c r="JGM15" s="61"/>
      <c r="JGN15" s="61"/>
      <c r="JGO15" s="61"/>
      <c r="JGP15" s="61"/>
      <c r="JGQ15" s="61"/>
      <c r="JGR15" s="61"/>
      <c r="JGS15" s="61"/>
      <c r="JGT15" s="61"/>
      <c r="JGU15" s="61"/>
      <c r="JGV15" s="61"/>
      <c r="JGW15" s="61"/>
      <c r="JGX15" s="61"/>
      <c r="JGY15" s="61"/>
      <c r="JGZ15" s="61"/>
      <c r="JHA15" s="61"/>
      <c r="JHB15" s="61"/>
      <c r="JHC15" s="61"/>
      <c r="JHD15" s="61"/>
      <c r="JHE15" s="61"/>
      <c r="JHF15" s="61"/>
      <c r="JHG15" s="61"/>
      <c r="JHH15" s="61"/>
      <c r="JHI15" s="61"/>
      <c r="JHJ15" s="61"/>
      <c r="JHK15" s="61"/>
      <c r="JHL15" s="61"/>
      <c r="JHM15" s="61"/>
      <c r="JHN15" s="61"/>
      <c r="JHO15" s="61"/>
      <c r="JHP15" s="61"/>
      <c r="JHQ15" s="61"/>
      <c r="JHR15" s="61"/>
      <c r="JHS15" s="61"/>
      <c r="JHT15" s="61"/>
      <c r="JHU15" s="61"/>
      <c r="JHV15" s="61"/>
      <c r="JHW15" s="61"/>
      <c r="JHX15" s="61"/>
      <c r="JHY15" s="61"/>
      <c r="JHZ15" s="61"/>
      <c r="JIA15" s="61"/>
      <c r="JIB15" s="61"/>
      <c r="JIC15" s="61"/>
      <c r="JID15" s="61"/>
      <c r="JIE15" s="61"/>
      <c r="JIF15" s="61"/>
      <c r="JIG15" s="61"/>
      <c r="JIH15" s="61"/>
      <c r="JII15" s="61"/>
      <c r="JIJ15" s="61"/>
      <c r="JIK15" s="61"/>
      <c r="JIL15" s="61"/>
      <c r="JIM15" s="61"/>
      <c r="JIN15" s="61"/>
      <c r="JIO15" s="61"/>
      <c r="JIP15" s="61"/>
      <c r="JIQ15" s="61"/>
      <c r="JIR15" s="61"/>
      <c r="JIS15" s="61"/>
      <c r="JIT15" s="61"/>
      <c r="JIU15" s="61"/>
      <c r="JIV15" s="61"/>
      <c r="JIW15" s="61"/>
      <c r="JIX15" s="61"/>
      <c r="JIY15" s="61"/>
      <c r="JIZ15" s="61"/>
      <c r="JJA15" s="61"/>
      <c r="JJB15" s="61"/>
      <c r="JJC15" s="61"/>
      <c r="JJD15" s="61"/>
      <c r="JJE15" s="61"/>
      <c r="JJF15" s="61"/>
      <c r="JJG15" s="61"/>
      <c r="JJH15" s="61"/>
      <c r="JJI15" s="61"/>
      <c r="JJJ15" s="61"/>
      <c r="JJK15" s="61"/>
      <c r="JJL15" s="61"/>
      <c r="JJM15" s="61"/>
      <c r="JJN15" s="61"/>
      <c r="JJO15" s="61"/>
      <c r="JJP15" s="61"/>
      <c r="JJQ15" s="61"/>
      <c r="JJR15" s="61"/>
      <c r="JJS15" s="61"/>
      <c r="JJT15" s="61"/>
      <c r="JJU15" s="61"/>
      <c r="JJV15" s="61"/>
      <c r="JJW15" s="61"/>
      <c r="JJX15" s="61"/>
      <c r="JJY15" s="61"/>
      <c r="JJZ15" s="61"/>
      <c r="JKA15" s="61"/>
      <c r="JKB15" s="61"/>
      <c r="JKC15" s="61"/>
      <c r="JKD15" s="61"/>
      <c r="JKE15" s="61"/>
      <c r="JKF15" s="61"/>
      <c r="JKG15" s="61"/>
      <c r="JKH15" s="61"/>
      <c r="JKI15" s="61"/>
      <c r="JKJ15" s="61"/>
      <c r="JKK15" s="61"/>
      <c r="JKL15" s="61"/>
      <c r="JKM15" s="61"/>
      <c r="JKN15" s="61"/>
      <c r="JKO15" s="61"/>
      <c r="JKP15" s="61"/>
      <c r="JKQ15" s="61"/>
      <c r="JKR15" s="61"/>
      <c r="JKS15" s="61"/>
      <c r="JKT15" s="61"/>
      <c r="JKU15" s="61"/>
      <c r="JKV15" s="61"/>
      <c r="JKW15" s="61"/>
      <c r="JKX15" s="61"/>
      <c r="JKY15" s="61"/>
      <c r="JKZ15" s="61"/>
      <c r="JLA15" s="61"/>
      <c r="JLB15" s="61"/>
      <c r="JLC15" s="61"/>
      <c r="JLD15" s="61"/>
      <c r="JLE15" s="61"/>
      <c r="JLF15" s="61"/>
      <c r="JLG15" s="61"/>
      <c r="JLH15" s="61"/>
      <c r="JLI15" s="61"/>
      <c r="JLJ15" s="61"/>
      <c r="JLK15" s="61"/>
      <c r="JLL15" s="61"/>
      <c r="JLM15" s="61"/>
      <c r="JLN15" s="61"/>
      <c r="JLO15" s="61"/>
      <c r="JLP15" s="61"/>
      <c r="JLQ15" s="61"/>
      <c r="JLR15" s="61"/>
      <c r="JLS15" s="61"/>
      <c r="JLT15" s="61"/>
      <c r="JLU15" s="61"/>
      <c r="JLV15" s="61"/>
      <c r="JLW15" s="61"/>
      <c r="JLX15" s="61"/>
      <c r="JLY15" s="61"/>
      <c r="JLZ15" s="61"/>
      <c r="JMA15" s="61"/>
      <c r="JMB15" s="61"/>
      <c r="JMC15" s="61"/>
      <c r="JMD15" s="61"/>
      <c r="JME15" s="61"/>
      <c r="JMF15" s="61"/>
      <c r="JMG15" s="61"/>
      <c r="JMH15" s="61"/>
      <c r="JMI15" s="61"/>
      <c r="JMJ15" s="61"/>
      <c r="JMK15" s="61"/>
      <c r="JML15" s="61"/>
      <c r="JMM15" s="61"/>
      <c r="JMN15" s="61"/>
      <c r="JMO15" s="61"/>
      <c r="JMP15" s="61"/>
      <c r="JMQ15" s="61"/>
      <c r="JMR15" s="61"/>
      <c r="JMS15" s="61"/>
      <c r="JMT15" s="61"/>
      <c r="JMU15" s="61"/>
      <c r="JMV15" s="61"/>
      <c r="JMW15" s="61"/>
      <c r="JMX15" s="61"/>
      <c r="JMY15" s="61"/>
      <c r="JMZ15" s="61"/>
      <c r="JNA15" s="61"/>
      <c r="JNB15" s="61"/>
      <c r="JNC15" s="61"/>
      <c r="JND15" s="61"/>
      <c r="JNE15" s="61"/>
      <c r="JNF15" s="61"/>
      <c r="JNG15" s="61"/>
      <c r="JNH15" s="61"/>
      <c r="JNI15" s="61"/>
      <c r="JNJ15" s="61"/>
      <c r="JNK15" s="61"/>
      <c r="JNL15" s="61"/>
      <c r="JNM15" s="61"/>
      <c r="JNN15" s="61"/>
      <c r="JNO15" s="61"/>
      <c r="JNP15" s="61"/>
      <c r="JNQ15" s="61"/>
      <c r="JNR15" s="61"/>
      <c r="JNS15" s="61"/>
      <c r="JNT15" s="61"/>
      <c r="JNU15" s="61"/>
      <c r="JNV15" s="61"/>
      <c r="JNW15" s="61"/>
      <c r="JNX15" s="61"/>
      <c r="JNY15" s="61"/>
      <c r="JNZ15" s="61"/>
      <c r="JOA15" s="61"/>
      <c r="JOB15" s="61"/>
      <c r="JOC15" s="61"/>
      <c r="JOD15" s="61"/>
      <c r="JOE15" s="61"/>
      <c r="JOF15" s="61"/>
      <c r="JOG15" s="61"/>
      <c r="JOH15" s="61"/>
      <c r="JOI15" s="61"/>
      <c r="JOJ15" s="61"/>
      <c r="JOK15" s="61"/>
      <c r="JOL15" s="61"/>
      <c r="JOM15" s="61"/>
      <c r="JON15" s="61"/>
      <c r="JOO15" s="61"/>
      <c r="JOP15" s="61"/>
      <c r="JOQ15" s="61"/>
      <c r="JOR15" s="61"/>
      <c r="JOS15" s="61"/>
      <c r="JOT15" s="61"/>
      <c r="JOU15" s="61"/>
      <c r="JOV15" s="61"/>
      <c r="JOW15" s="61"/>
      <c r="JOX15" s="61"/>
      <c r="JOY15" s="61"/>
      <c r="JOZ15" s="61"/>
      <c r="JPA15" s="61"/>
      <c r="JPB15" s="61"/>
      <c r="JPC15" s="61"/>
      <c r="JPD15" s="61"/>
      <c r="JPE15" s="61"/>
      <c r="JPF15" s="61"/>
      <c r="JPG15" s="61"/>
      <c r="JPH15" s="61"/>
      <c r="JPI15" s="61"/>
      <c r="JPJ15" s="61"/>
      <c r="JPK15" s="61"/>
      <c r="JPL15" s="61"/>
      <c r="JPM15" s="61"/>
      <c r="JPN15" s="61"/>
      <c r="JPO15" s="61"/>
      <c r="JPP15" s="61"/>
      <c r="JPQ15" s="61"/>
      <c r="JPR15" s="61"/>
      <c r="JPS15" s="61"/>
      <c r="JPT15" s="61"/>
      <c r="JPU15" s="61"/>
      <c r="JPV15" s="61"/>
      <c r="JPW15" s="61"/>
      <c r="JPX15" s="61"/>
      <c r="JPY15" s="61"/>
      <c r="JPZ15" s="61"/>
      <c r="JQA15" s="61"/>
      <c r="JQB15" s="61"/>
      <c r="JQC15" s="61"/>
      <c r="JQD15" s="61"/>
      <c r="JQE15" s="61"/>
      <c r="JQF15" s="61"/>
      <c r="JQG15" s="61"/>
      <c r="JQH15" s="61"/>
      <c r="JQI15" s="61"/>
      <c r="JQJ15" s="61"/>
      <c r="JQK15" s="61"/>
      <c r="JQL15" s="61"/>
      <c r="JQM15" s="61"/>
      <c r="JQN15" s="61"/>
      <c r="JQO15" s="61"/>
      <c r="JQP15" s="61"/>
      <c r="JQQ15" s="61"/>
      <c r="JQR15" s="61"/>
      <c r="JQS15" s="61"/>
      <c r="JQT15" s="61"/>
      <c r="JQU15" s="61"/>
      <c r="JQV15" s="61"/>
      <c r="JQW15" s="61"/>
      <c r="JQX15" s="61"/>
      <c r="JQY15" s="61"/>
      <c r="JQZ15" s="61"/>
      <c r="JRA15" s="61"/>
      <c r="JRB15" s="61"/>
      <c r="JRC15" s="61"/>
      <c r="JRD15" s="61"/>
      <c r="JRE15" s="61"/>
      <c r="JRF15" s="61"/>
      <c r="JRG15" s="61"/>
      <c r="JRH15" s="61"/>
      <c r="JRI15" s="61"/>
      <c r="JRJ15" s="61"/>
      <c r="JRK15" s="61"/>
      <c r="JRL15" s="61"/>
      <c r="JRM15" s="61"/>
      <c r="JRN15" s="61"/>
      <c r="JRO15" s="61"/>
      <c r="JRP15" s="61"/>
      <c r="JRQ15" s="61"/>
      <c r="JRR15" s="61"/>
      <c r="JRS15" s="61"/>
      <c r="JRT15" s="61"/>
      <c r="JRU15" s="61"/>
      <c r="JRV15" s="61"/>
      <c r="JRW15" s="61"/>
      <c r="JRX15" s="61"/>
      <c r="JRY15" s="61"/>
      <c r="JRZ15" s="61"/>
      <c r="JSA15" s="61"/>
      <c r="JSB15" s="61"/>
      <c r="JSC15" s="61"/>
      <c r="JSD15" s="61"/>
      <c r="JSE15" s="61"/>
      <c r="JSF15" s="61"/>
      <c r="JSG15" s="61"/>
      <c r="JSH15" s="61"/>
      <c r="JSI15" s="61"/>
      <c r="JSJ15" s="61"/>
      <c r="JSK15" s="61"/>
      <c r="JSL15" s="61"/>
      <c r="JSM15" s="61"/>
      <c r="JSN15" s="61"/>
      <c r="JSO15" s="61"/>
      <c r="JSP15" s="61"/>
      <c r="JSQ15" s="61"/>
      <c r="JSR15" s="61"/>
      <c r="JSS15" s="61"/>
      <c r="JST15" s="61"/>
      <c r="JSU15" s="61"/>
      <c r="JSV15" s="61"/>
      <c r="JSW15" s="61"/>
      <c r="JSX15" s="61"/>
      <c r="JSY15" s="61"/>
      <c r="JSZ15" s="61"/>
      <c r="JTA15" s="61"/>
      <c r="JTB15" s="61"/>
      <c r="JTC15" s="61"/>
      <c r="JTD15" s="61"/>
      <c r="JTE15" s="61"/>
      <c r="JTF15" s="61"/>
      <c r="JTG15" s="61"/>
      <c r="JTH15" s="61"/>
      <c r="JTI15" s="61"/>
      <c r="JTJ15" s="61"/>
      <c r="JTK15" s="61"/>
      <c r="JTL15" s="61"/>
      <c r="JTM15" s="61"/>
      <c r="JTN15" s="61"/>
      <c r="JTO15" s="61"/>
      <c r="JTP15" s="61"/>
      <c r="JTQ15" s="61"/>
      <c r="JTR15" s="61"/>
      <c r="JTS15" s="61"/>
      <c r="JTT15" s="61"/>
      <c r="JTU15" s="61"/>
      <c r="JTV15" s="61"/>
      <c r="JTW15" s="61"/>
      <c r="JTX15" s="61"/>
      <c r="JTY15" s="61"/>
      <c r="JTZ15" s="61"/>
      <c r="JUA15" s="61"/>
      <c r="JUB15" s="61"/>
      <c r="JUC15" s="61"/>
      <c r="JUD15" s="61"/>
      <c r="JUE15" s="61"/>
      <c r="JUF15" s="61"/>
      <c r="JUG15" s="61"/>
      <c r="JUH15" s="61"/>
      <c r="JUI15" s="61"/>
      <c r="JUJ15" s="61"/>
      <c r="JUK15" s="61"/>
      <c r="JUL15" s="61"/>
      <c r="JUM15" s="61"/>
      <c r="JUN15" s="61"/>
      <c r="JUO15" s="61"/>
      <c r="JUP15" s="61"/>
      <c r="JUQ15" s="61"/>
      <c r="JUR15" s="61"/>
      <c r="JUS15" s="61"/>
      <c r="JUT15" s="61"/>
      <c r="JUU15" s="61"/>
      <c r="JUV15" s="61"/>
      <c r="JUW15" s="61"/>
      <c r="JUX15" s="61"/>
      <c r="JUY15" s="61"/>
      <c r="JUZ15" s="61"/>
      <c r="JVA15" s="61"/>
      <c r="JVB15" s="61"/>
      <c r="JVC15" s="61"/>
      <c r="JVD15" s="61"/>
      <c r="JVE15" s="61"/>
      <c r="JVF15" s="61"/>
      <c r="JVG15" s="61"/>
      <c r="JVH15" s="61"/>
      <c r="JVI15" s="61"/>
      <c r="JVJ15" s="61"/>
      <c r="JVK15" s="61"/>
      <c r="JVL15" s="61"/>
      <c r="JVM15" s="61"/>
      <c r="JVN15" s="61"/>
      <c r="JVO15" s="61"/>
      <c r="JVP15" s="61"/>
      <c r="JVQ15" s="61"/>
      <c r="JVR15" s="61"/>
      <c r="JVS15" s="61"/>
      <c r="JVT15" s="61"/>
      <c r="JVU15" s="61"/>
      <c r="JVV15" s="61"/>
      <c r="JVW15" s="61"/>
      <c r="JVX15" s="61"/>
      <c r="JVY15" s="61"/>
      <c r="JVZ15" s="61"/>
      <c r="JWA15" s="61"/>
      <c r="JWB15" s="61"/>
      <c r="JWC15" s="61"/>
      <c r="JWD15" s="61"/>
      <c r="JWE15" s="61"/>
      <c r="JWF15" s="61"/>
      <c r="JWG15" s="61"/>
      <c r="JWH15" s="61"/>
      <c r="JWI15" s="61"/>
      <c r="JWJ15" s="61"/>
      <c r="JWK15" s="61"/>
      <c r="JWL15" s="61"/>
      <c r="JWM15" s="61"/>
      <c r="JWN15" s="61"/>
      <c r="JWO15" s="61"/>
      <c r="JWP15" s="61"/>
      <c r="JWQ15" s="61"/>
      <c r="JWR15" s="61"/>
      <c r="JWS15" s="61"/>
      <c r="JWT15" s="61"/>
      <c r="JWU15" s="61"/>
      <c r="JWV15" s="61"/>
      <c r="JWW15" s="61"/>
      <c r="JWX15" s="61"/>
      <c r="JWY15" s="61"/>
      <c r="JWZ15" s="61"/>
      <c r="JXA15" s="61"/>
      <c r="JXB15" s="61"/>
      <c r="JXC15" s="61"/>
      <c r="JXD15" s="61"/>
      <c r="JXE15" s="61"/>
      <c r="JXF15" s="61"/>
      <c r="JXG15" s="61"/>
      <c r="JXH15" s="61"/>
      <c r="JXI15" s="61"/>
      <c r="JXJ15" s="61"/>
      <c r="JXK15" s="61"/>
      <c r="JXL15" s="61"/>
      <c r="JXM15" s="61"/>
      <c r="JXN15" s="61"/>
      <c r="JXO15" s="61"/>
      <c r="JXP15" s="61"/>
      <c r="JXQ15" s="61"/>
      <c r="JXR15" s="61"/>
      <c r="JXS15" s="61"/>
      <c r="JXT15" s="61"/>
      <c r="JXU15" s="61"/>
      <c r="JXV15" s="61"/>
      <c r="JXW15" s="61"/>
      <c r="JXX15" s="61"/>
      <c r="JXY15" s="61"/>
      <c r="JXZ15" s="61"/>
      <c r="JYA15" s="61"/>
      <c r="JYB15" s="61"/>
      <c r="JYC15" s="61"/>
      <c r="JYD15" s="61"/>
      <c r="JYE15" s="61"/>
      <c r="JYF15" s="61"/>
      <c r="JYG15" s="61"/>
      <c r="JYH15" s="61"/>
      <c r="JYI15" s="61"/>
      <c r="JYJ15" s="61"/>
      <c r="JYK15" s="61"/>
      <c r="JYL15" s="61"/>
      <c r="JYM15" s="61"/>
      <c r="JYN15" s="61"/>
      <c r="JYO15" s="61"/>
      <c r="JYP15" s="61"/>
      <c r="JYQ15" s="61"/>
      <c r="JYR15" s="61"/>
      <c r="JYS15" s="61"/>
      <c r="JYT15" s="61"/>
      <c r="JYU15" s="61"/>
      <c r="JYV15" s="61"/>
      <c r="JYW15" s="61"/>
      <c r="JYX15" s="61"/>
      <c r="JYY15" s="61"/>
      <c r="JYZ15" s="61"/>
      <c r="JZA15" s="61"/>
      <c r="JZB15" s="61"/>
      <c r="JZC15" s="61"/>
      <c r="JZD15" s="61"/>
      <c r="JZE15" s="61"/>
      <c r="JZF15" s="61"/>
      <c r="JZG15" s="61"/>
      <c r="JZH15" s="61"/>
      <c r="JZI15" s="61"/>
      <c r="JZJ15" s="61"/>
      <c r="JZK15" s="61"/>
      <c r="JZL15" s="61"/>
      <c r="JZM15" s="61"/>
      <c r="JZN15" s="61"/>
      <c r="JZO15" s="61"/>
      <c r="JZP15" s="61"/>
      <c r="JZQ15" s="61"/>
      <c r="JZR15" s="61"/>
      <c r="JZS15" s="61"/>
      <c r="JZT15" s="61"/>
      <c r="JZU15" s="61"/>
      <c r="JZV15" s="61"/>
      <c r="JZW15" s="61"/>
      <c r="JZX15" s="61"/>
      <c r="JZY15" s="61"/>
      <c r="JZZ15" s="61"/>
      <c r="KAA15" s="61"/>
      <c r="KAB15" s="61"/>
      <c r="KAC15" s="61"/>
      <c r="KAD15" s="61"/>
      <c r="KAE15" s="61"/>
      <c r="KAF15" s="61"/>
      <c r="KAG15" s="61"/>
      <c r="KAH15" s="61"/>
      <c r="KAI15" s="61"/>
      <c r="KAJ15" s="61"/>
      <c r="KAK15" s="61"/>
      <c r="KAL15" s="61"/>
      <c r="KAM15" s="61"/>
      <c r="KAN15" s="61"/>
      <c r="KAO15" s="61"/>
      <c r="KAP15" s="61"/>
      <c r="KAQ15" s="61"/>
      <c r="KAR15" s="61"/>
      <c r="KAS15" s="61"/>
      <c r="KAT15" s="61"/>
      <c r="KAU15" s="61"/>
      <c r="KAV15" s="61"/>
      <c r="KAW15" s="61"/>
      <c r="KAX15" s="61"/>
      <c r="KAY15" s="61"/>
      <c r="KAZ15" s="61"/>
      <c r="KBA15" s="61"/>
      <c r="KBB15" s="61"/>
      <c r="KBC15" s="61"/>
      <c r="KBD15" s="61"/>
      <c r="KBE15" s="61"/>
      <c r="KBF15" s="61"/>
      <c r="KBG15" s="61"/>
      <c r="KBH15" s="61"/>
      <c r="KBI15" s="61"/>
      <c r="KBJ15" s="61"/>
      <c r="KBK15" s="61"/>
      <c r="KBL15" s="61"/>
      <c r="KBM15" s="61"/>
      <c r="KBN15" s="61"/>
      <c r="KBO15" s="61"/>
      <c r="KBP15" s="61"/>
      <c r="KBQ15" s="61"/>
      <c r="KBR15" s="61"/>
      <c r="KBS15" s="61"/>
      <c r="KBT15" s="61"/>
      <c r="KBU15" s="61"/>
      <c r="KBV15" s="61"/>
      <c r="KBW15" s="61"/>
      <c r="KBX15" s="61"/>
      <c r="KBY15" s="61"/>
      <c r="KBZ15" s="61"/>
      <c r="KCA15" s="61"/>
      <c r="KCB15" s="61"/>
      <c r="KCC15" s="61"/>
      <c r="KCD15" s="61"/>
      <c r="KCE15" s="61"/>
      <c r="KCF15" s="61"/>
      <c r="KCG15" s="61"/>
      <c r="KCH15" s="61"/>
      <c r="KCI15" s="61"/>
      <c r="KCJ15" s="61"/>
      <c r="KCK15" s="61"/>
      <c r="KCL15" s="61"/>
      <c r="KCM15" s="61"/>
      <c r="KCN15" s="61"/>
      <c r="KCO15" s="61"/>
      <c r="KCP15" s="61"/>
      <c r="KCQ15" s="61"/>
      <c r="KCR15" s="61"/>
      <c r="KCS15" s="61"/>
      <c r="KCT15" s="61"/>
      <c r="KCU15" s="61"/>
      <c r="KCV15" s="61"/>
      <c r="KCW15" s="61"/>
      <c r="KCX15" s="61"/>
      <c r="KCY15" s="61"/>
      <c r="KCZ15" s="61"/>
      <c r="KDA15" s="61"/>
      <c r="KDB15" s="61"/>
      <c r="KDC15" s="61"/>
      <c r="KDD15" s="61"/>
      <c r="KDE15" s="61"/>
      <c r="KDF15" s="61"/>
      <c r="KDG15" s="61"/>
      <c r="KDH15" s="61"/>
      <c r="KDI15" s="61"/>
      <c r="KDJ15" s="61"/>
      <c r="KDK15" s="61"/>
      <c r="KDL15" s="61"/>
      <c r="KDM15" s="61"/>
      <c r="KDN15" s="61"/>
      <c r="KDO15" s="61"/>
      <c r="KDP15" s="61"/>
      <c r="KDQ15" s="61"/>
      <c r="KDR15" s="61"/>
      <c r="KDS15" s="61"/>
      <c r="KDT15" s="61"/>
      <c r="KDU15" s="61"/>
      <c r="KDV15" s="61"/>
      <c r="KDW15" s="61"/>
      <c r="KDX15" s="61"/>
      <c r="KDY15" s="61"/>
      <c r="KDZ15" s="61"/>
      <c r="KEA15" s="61"/>
      <c r="KEB15" s="61"/>
      <c r="KEC15" s="61"/>
      <c r="KED15" s="61"/>
      <c r="KEE15" s="61"/>
      <c r="KEF15" s="61"/>
      <c r="KEG15" s="61"/>
      <c r="KEH15" s="61"/>
      <c r="KEI15" s="61"/>
      <c r="KEJ15" s="61"/>
      <c r="KEK15" s="61"/>
      <c r="KEL15" s="61"/>
      <c r="KEM15" s="61"/>
      <c r="KEN15" s="61"/>
      <c r="KEO15" s="61"/>
      <c r="KEP15" s="61"/>
      <c r="KEQ15" s="61"/>
      <c r="KER15" s="61"/>
      <c r="KES15" s="61"/>
      <c r="KET15" s="61"/>
      <c r="KEU15" s="61"/>
      <c r="KEV15" s="61"/>
      <c r="KEW15" s="61"/>
      <c r="KEX15" s="61"/>
      <c r="KEY15" s="61"/>
      <c r="KEZ15" s="61"/>
      <c r="KFA15" s="61"/>
      <c r="KFB15" s="61"/>
      <c r="KFC15" s="61"/>
      <c r="KFD15" s="61"/>
      <c r="KFE15" s="61"/>
      <c r="KFF15" s="61"/>
      <c r="KFG15" s="61"/>
      <c r="KFH15" s="61"/>
      <c r="KFI15" s="61"/>
      <c r="KFJ15" s="61"/>
      <c r="KFK15" s="61"/>
      <c r="KFL15" s="61"/>
      <c r="KFM15" s="61"/>
      <c r="KFN15" s="61"/>
      <c r="KFO15" s="61"/>
      <c r="KFP15" s="61"/>
      <c r="KFQ15" s="61"/>
      <c r="KFR15" s="61"/>
      <c r="KFS15" s="61"/>
      <c r="KFT15" s="61"/>
      <c r="KFU15" s="61"/>
      <c r="KFV15" s="61"/>
      <c r="KFW15" s="61"/>
      <c r="KFX15" s="61"/>
      <c r="KFY15" s="61"/>
      <c r="KFZ15" s="61"/>
      <c r="KGA15" s="61"/>
      <c r="KGB15" s="61"/>
      <c r="KGC15" s="61"/>
      <c r="KGD15" s="61"/>
      <c r="KGE15" s="61"/>
      <c r="KGF15" s="61"/>
      <c r="KGG15" s="61"/>
      <c r="KGH15" s="61"/>
      <c r="KGI15" s="61"/>
      <c r="KGJ15" s="61"/>
      <c r="KGK15" s="61"/>
      <c r="KGL15" s="61"/>
      <c r="KGM15" s="61"/>
      <c r="KGN15" s="61"/>
      <c r="KGO15" s="61"/>
      <c r="KGP15" s="61"/>
      <c r="KGQ15" s="61"/>
      <c r="KGR15" s="61"/>
      <c r="KGS15" s="61"/>
      <c r="KGT15" s="61"/>
      <c r="KGU15" s="61"/>
      <c r="KGV15" s="61"/>
      <c r="KGW15" s="61"/>
      <c r="KGX15" s="61"/>
      <c r="KGY15" s="61"/>
      <c r="KGZ15" s="61"/>
      <c r="KHA15" s="61"/>
      <c r="KHB15" s="61"/>
      <c r="KHC15" s="61"/>
      <c r="KHD15" s="61"/>
      <c r="KHE15" s="61"/>
      <c r="KHF15" s="61"/>
      <c r="KHG15" s="61"/>
      <c r="KHH15" s="61"/>
      <c r="KHI15" s="61"/>
      <c r="KHJ15" s="61"/>
      <c r="KHK15" s="61"/>
      <c r="KHL15" s="61"/>
      <c r="KHM15" s="61"/>
      <c r="KHN15" s="61"/>
      <c r="KHO15" s="61"/>
      <c r="KHP15" s="61"/>
      <c r="KHQ15" s="61"/>
      <c r="KHR15" s="61"/>
      <c r="KHS15" s="61"/>
      <c r="KHT15" s="61"/>
      <c r="KHU15" s="61"/>
      <c r="KHV15" s="61"/>
      <c r="KHW15" s="61"/>
      <c r="KHX15" s="61"/>
      <c r="KHY15" s="61"/>
      <c r="KHZ15" s="61"/>
      <c r="KIA15" s="61"/>
      <c r="KIB15" s="61"/>
      <c r="KIC15" s="61"/>
      <c r="KID15" s="61"/>
      <c r="KIE15" s="61"/>
      <c r="KIF15" s="61"/>
      <c r="KIG15" s="61"/>
      <c r="KIH15" s="61"/>
      <c r="KII15" s="61"/>
      <c r="KIJ15" s="61"/>
      <c r="KIK15" s="61"/>
      <c r="KIL15" s="61"/>
      <c r="KIM15" s="61"/>
      <c r="KIN15" s="61"/>
      <c r="KIO15" s="61"/>
      <c r="KIP15" s="61"/>
      <c r="KIQ15" s="61"/>
      <c r="KIR15" s="61"/>
      <c r="KIS15" s="61"/>
      <c r="KIT15" s="61"/>
      <c r="KIU15" s="61"/>
      <c r="KIV15" s="61"/>
      <c r="KIW15" s="61"/>
      <c r="KIX15" s="61"/>
      <c r="KIY15" s="61"/>
      <c r="KIZ15" s="61"/>
      <c r="KJA15" s="61"/>
      <c r="KJB15" s="61"/>
      <c r="KJC15" s="61"/>
      <c r="KJD15" s="61"/>
      <c r="KJE15" s="61"/>
      <c r="KJF15" s="61"/>
      <c r="KJG15" s="61"/>
      <c r="KJH15" s="61"/>
      <c r="KJI15" s="61"/>
      <c r="KJJ15" s="61"/>
      <c r="KJK15" s="61"/>
      <c r="KJL15" s="61"/>
      <c r="KJM15" s="61"/>
      <c r="KJN15" s="61"/>
      <c r="KJO15" s="61"/>
      <c r="KJP15" s="61"/>
      <c r="KJQ15" s="61"/>
      <c r="KJR15" s="61"/>
      <c r="KJS15" s="61"/>
      <c r="KJT15" s="61"/>
      <c r="KJU15" s="61"/>
      <c r="KJV15" s="61"/>
      <c r="KJW15" s="61"/>
      <c r="KJX15" s="61"/>
      <c r="KJY15" s="61"/>
      <c r="KJZ15" s="61"/>
      <c r="KKA15" s="61"/>
      <c r="KKB15" s="61"/>
      <c r="KKC15" s="61"/>
      <c r="KKD15" s="61"/>
      <c r="KKE15" s="61"/>
      <c r="KKF15" s="61"/>
      <c r="KKG15" s="61"/>
      <c r="KKH15" s="61"/>
      <c r="KKI15" s="61"/>
      <c r="KKJ15" s="61"/>
      <c r="KKK15" s="61"/>
      <c r="KKL15" s="61"/>
      <c r="KKM15" s="61"/>
      <c r="KKN15" s="61"/>
      <c r="KKO15" s="61"/>
      <c r="KKP15" s="61"/>
      <c r="KKQ15" s="61"/>
      <c r="KKR15" s="61"/>
      <c r="KKS15" s="61"/>
      <c r="KKT15" s="61"/>
      <c r="KKU15" s="61"/>
      <c r="KKV15" s="61"/>
      <c r="KKW15" s="61"/>
      <c r="KKX15" s="61"/>
      <c r="KKY15" s="61"/>
      <c r="KKZ15" s="61"/>
      <c r="KLA15" s="61"/>
      <c r="KLB15" s="61"/>
      <c r="KLC15" s="61"/>
      <c r="KLD15" s="61"/>
      <c r="KLE15" s="61"/>
      <c r="KLF15" s="61"/>
      <c r="KLG15" s="61"/>
      <c r="KLH15" s="61"/>
      <c r="KLI15" s="61"/>
      <c r="KLJ15" s="61"/>
      <c r="KLK15" s="61"/>
      <c r="KLL15" s="61"/>
      <c r="KLM15" s="61"/>
      <c r="KLN15" s="61"/>
      <c r="KLO15" s="61"/>
      <c r="KLP15" s="61"/>
      <c r="KLQ15" s="61"/>
      <c r="KLR15" s="61"/>
      <c r="KLS15" s="61"/>
      <c r="KLT15" s="61"/>
      <c r="KLU15" s="61"/>
      <c r="KLV15" s="61"/>
      <c r="KLW15" s="61"/>
      <c r="KLX15" s="61"/>
      <c r="KLY15" s="61"/>
      <c r="KLZ15" s="61"/>
      <c r="KMA15" s="61"/>
      <c r="KMB15" s="61"/>
      <c r="KMC15" s="61"/>
      <c r="KMD15" s="61"/>
      <c r="KME15" s="61"/>
      <c r="KMF15" s="61"/>
      <c r="KMG15" s="61"/>
      <c r="KMH15" s="61"/>
      <c r="KMI15" s="61"/>
      <c r="KMJ15" s="61"/>
      <c r="KMK15" s="61"/>
      <c r="KML15" s="61"/>
      <c r="KMM15" s="61"/>
      <c r="KMN15" s="61"/>
      <c r="KMO15" s="61"/>
      <c r="KMP15" s="61"/>
      <c r="KMQ15" s="61"/>
      <c r="KMR15" s="61"/>
      <c r="KMS15" s="61"/>
      <c r="KMT15" s="61"/>
      <c r="KMU15" s="61"/>
      <c r="KMV15" s="61"/>
      <c r="KMW15" s="61"/>
      <c r="KMX15" s="61"/>
      <c r="KMY15" s="61"/>
      <c r="KMZ15" s="61"/>
      <c r="KNA15" s="61"/>
      <c r="KNB15" s="61"/>
      <c r="KNC15" s="61"/>
      <c r="KND15" s="61"/>
      <c r="KNE15" s="61"/>
      <c r="KNF15" s="61"/>
      <c r="KNG15" s="61"/>
      <c r="KNH15" s="61"/>
      <c r="KNI15" s="61"/>
      <c r="KNJ15" s="61"/>
      <c r="KNK15" s="61"/>
      <c r="KNL15" s="61"/>
      <c r="KNM15" s="61"/>
      <c r="KNN15" s="61"/>
      <c r="KNO15" s="61"/>
      <c r="KNP15" s="61"/>
      <c r="KNQ15" s="61"/>
      <c r="KNR15" s="61"/>
      <c r="KNS15" s="61"/>
      <c r="KNT15" s="61"/>
      <c r="KNU15" s="61"/>
      <c r="KNV15" s="61"/>
      <c r="KNW15" s="61"/>
      <c r="KNX15" s="61"/>
      <c r="KNY15" s="61"/>
      <c r="KNZ15" s="61"/>
      <c r="KOA15" s="61"/>
      <c r="KOB15" s="61"/>
      <c r="KOC15" s="61"/>
      <c r="KOD15" s="61"/>
      <c r="KOE15" s="61"/>
      <c r="KOF15" s="61"/>
      <c r="KOG15" s="61"/>
      <c r="KOH15" s="61"/>
      <c r="KOI15" s="61"/>
      <c r="KOJ15" s="61"/>
      <c r="KOK15" s="61"/>
      <c r="KOL15" s="61"/>
      <c r="KOM15" s="61"/>
      <c r="KON15" s="61"/>
      <c r="KOO15" s="61"/>
      <c r="KOP15" s="61"/>
      <c r="KOQ15" s="61"/>
      <c r="KOR15" s="61"/>
      <c r="KOS15" s="61"/>
      <c r="KOT15" s="61"/>
      <c r="KOU15" s="61"/>
      <c r="KOV15" s="61"/>
      <c r="KOW15" s="61"/>
      <c r="KOX15" s="61"/>
      <c r="KOY15" s="61"/>
      <c r="KOZ15" s="61"/>
      <c r="KPA15" s="61"/>
      <c r="KPB15" s="61"/>
      <c r="KPC15" s="61"/>
      <c r="KPD15" s="61"/>
      <c r="KPE15" s="61"/>
      <c r="KPF15" s="61"/>
      <c r="KPG15" s="61"/>
      <c r="KPH15" s="61"/>
      <c r="KPI15" s="61"/>
      <c r="KPJ15" s="61"/>
      <c r="KPK15" s="61"/>
      <c r="KPL15" s="61"/>
      <c r="KPM15" s="61"/>
      <c r="KPN15" s="61"/>
      <c r="KPO15" s="61"/>
      <c r="KPP15" s="61"/>
      <c r="KPQ15" s="61"/>
      <c r="KPR15" s="61"/>
      <c r="KPS15" s="61"/>
      <c r="KPT15" s="61"/>
      <c r="KPU15" s="61"/>
      <c r="KPV15" s="61"/>
      <c r="KPW15" s="61"/>
      <c r="KPX15" s="61"/>
      <c r="KPY15" s="61"/>
      <c r="KPZ15" s="61"/>
      <c r="KQA15" s="61"/>
      <c r="KQB15" s="61"/>
      <c r="KQC15" s="61"/>
      <c r="KQD15" s="61"/>
      <c r="KQE15" s="61"/>
      <c r="KQF15" s="61"/>
      <c r="KQG15" s="61"/>
      <c r="KQH15" s="61"/>
      <c r="KQI15" s="61"/>
      <c r="KQJ15" s="61"/>
      <c r="KQK15" s="61"/>
      <c r="KQL15" s="61"/>
      <c r="KQM15" s="61"/>
      <c r="KQN15" s="61"/>
      <c r="KQO15" s="61"/>
      <c r="KQP15" s="61"/>
      <c r="KQQ15" s="61"/>
      <c r="KQR15" s="61"/>
      <c r="KQS15" s="61"/>
      <c r="KQT15" s="61"/>
      <c r="KQU15" s="61"/>
      <c r="KQV15" s="61"/>
      <c r="KQW15" s="61"/>
      <c r="KQX15" s="61"/>
      <c r="KQY15" s="61"/>
      <c r="KQZ15" s="61"/>
      <c r="KRA15" s="61"/>
      <c r="KRB15" s="61"/>
      <c r="KRC15" s="61"/>
      <c r="KRD15" s="61"/>
      <c r="KRE15" s="61"/>
      <c r="KRF15" s="61"/>
      <c r="KRG15" s="61"/>
      <c r="KRH15" s="61"/>
      <c r="KRI15" s="61"/>
      <c r="KRJ15" s="61"/>
      <c r="KRK15" s="61"/>
      <c r="KRL15" s="61"/>
      <c r="KRM15" s="61"/>
      <c r="KRN15" s="61"/>
      <c r="KRO15" s="61"/>
      <c r="KRP15" s="61"/>
      <c r="KRQ15" s="61"/>
      <c r="KRR15" s="61"/>
      <c r="KRS15" s="61"/>
      <c r="KRT15" s="61"/>
      <c r="KRU15" s="61"/>
      <c r="KRV15" s="61"/>
      <c r="KRW15" s="61"/>
      <c r="KRX15" s="61"/>
      <c r="KRY15" s="61"/>
      <c r="KRZ15" s="61"/>
      <c r="KSA15" s="61"/>
      <c r="KSB15" s="61"/>
      <c r="KSC15" s="61"/>
      <c r="KSD15" s="61"/>
      <c r="KSE15" s="61"/>
      <c r="KSF15" s="61"/>
      <c r="KSG15" s="61"/>
      <c r="KSH15" s="61"/>
      <c r="KSI15" s="61"/>
      <c r="KSJ15" s="61"/>
      <c r="KSK15" s="61"/>
      <c r="KSL15" s="61"/>
      <c r="KSM15" s="61"/>
      <c r="KSN15" s="61"/>
      <c r="KSO15" s="61"/>
      <c r="KSP15" s="61"/>
      <c r="KSQ15" s="61"/>
      <c r="KSR15" s="61"/>
      <c r="KSS15" s="61"/>
      <c r="KST15" s="61"/>
      <c r="KSU15" s="61"/>
      <c r="KSV15" s="61"/>
      <c r="KSW15" s="61"/>
      <c r="KSX15" s="61"/>
      <c r="KSY15" s="61"/>
      <c r="KSZ15" s="61"/>
      <c r="KTA15" s="61"/>
      <c r="KTB15" s="61"/>
      <c r="KTC15" s="61"/>
      <c r="KTD15" s="61"/>
      <c r="KTE15" s="61"/>
      <c r="KTF15" s="61"/>
      <c r="KTG15" s="61"/>
      <c r="KTH15" s="61"/>
      <c r="KTI15" s="61"/>
      <c r="KTJ15" s="61"/>
      <c r="KTK15" s="61"/>
      <c r="KTL15" s="61"/>
      <c r="KTM15" s="61"/>
      <c r="KTN15" s="61"/>
      <c r="KTO15" s="61"/>
      <c r="KTP15" s="61"/>
      <c r="KTQ15" s="61"/>
      <c r="KTR15" s="61"/>
      <c r="KTS15" s="61"/>
      <c r="KTT15" s="61"/>
      <c r="KTU15" s="61"/>
      <c r="KTV15" s="61"/>
      <c r="KTW15" s="61"/>
      <c r="KTX15" s="61"/>
      <c r="KTY15" s="61"/>
      <c r="KTZ15" s="61"/>
      <c r="KUA15" s="61"/>
      <c r="KUB15" s="61"/>
      <c r="KUC15" s="61"/>
      <c r="KUD15" s="61"/>
      <c r="KUE15" s="61"/>
      <c r="KUF15" s="61"/>
      <c r="KUG15" s="61"/>
      <c r="KUH15" s="61"/>
      <c r="KUI15" s="61"/>
      <c r="KUJ15" s="61"/>
      <c r="KUK15" s="61"/>
      <c r="KUL15" s="61"/>
      <c r="KUM15" s="61"/>
      <c r="KUN15" s="61"/>
      <c r="KUO15" s="61"/>
      <c r="KUP15" s="61"/>
      <c r="KUQ15" s="61"/>
      <c r="KUR15" s="61"/>
      <c r="KUS15" s="61"/>
      <c r="KUT15" s="61"/>
      <c r="KUU15" s="61"/>
      <c r="KUV15" s="61"/>
      <c r="KUW15" s="61"/>
      <c r="KUX15" s="61"/>
      <c r="KUY15" s="61"/>
      <c r="KUZ15" s="61"/>
      <c r="KVA15" s="61"/>
      <c r="KVB15" s="61"/>
      <c r="KVC15" s="61"/>
      <c r="KVD15" s="61"/>
      <c r="KVE15" s="61"/>
      <c r="KVF15" s="61"/>
      <c r="KVG15" s="61"/>
      <c r="KVH15" s="61"/>
      <c r="KVI15" s="61"/>
      <c r="KVJ15" s="61"/>
      <c r="KVK15" s="61"/>
      <c r="KVL15" s="61"/>
      <c r="KVM15" s="61"/>
      <c r="KVN15" s="61"/>
      <c r="KVO15" s="61"/>
      <c r="KVP15" s="61"/>
      <c r="KVQ15" s="61"/>
      <c r="KVR15" s="61"/>
      <c r="KVS15" s="61"/>
      <c r="KVT15" s="61"/>
      <c r="KVU15" s="61"/>
      <c r="KVV15" s="61"/>
      <c r="KVW15" s="61"/>
      <c r="KVX15" s="61"/>
      <c r="KVY15" s="61"/>
      <c r="KVZ15" s="61"/>
      <c r="KWA15" s="61"/>
      <c r="KWB15" s="61"/>
      <c r="KWC15" s="61"/>
      <c r="KWD15" s="61"/>
      <c r="KWE15" s="61"/>
      <c r="KWF15" s="61"/>
      <c r="KWG15" s="61"/>
      <c r="KWH15" s="61"/>
      <c r="KWI15" s="61"/>
      <c r="KWJ15" s="61"/>
      <c r="KWK15" s="61"/>
      <c r="KWL15" s="61"/>
      <c r="KWM15" s="61"/>
      <c r="KWN15" s="61"/>
      <c r="KWO15" s="61"/>
      <c r="KWP15" s="61"/>
      <c r="KWQ15" s="61"/>
      <c r="KWR15" s="61"/>
      <c r="KWS15" s="61"/>
      <c r="KWT15" s="61"/>
      <c r="KWU15" s="61"/>
      <c r="KWV15" s="61"/>
      <c r="KWW15" s="61"/>
      <c r="KWX15" s="61"/>
      <c r="KWY15" s="61"/>
      <c r="KWZ15" s="61"/>
      <c r="KXA15" s="61"/>
      <c r="KXB15" s="61"/>
      <c r="KXC15" s="61"/>
      <c r="KXD15" s="61"/>
      <c r="KXE15" s="61"/>
      <c r="KXF15" s="61"/>
      <c r="KXG15" s="61"/>
      <c r="KXH15" s="61"/>
      <c r="KXI15" s="61"/>
      <c r="KXJ15" s="61"/>
      <c r="KXK15" s="61"/>
      <c r="KXL15" s="61"/>
      <c r="KXM15" s="61"/>
      <c r="KXN15" s="61"/>
      <c r="KXO15" s="61"/>
      <c r="KXP15" s="61"/>
      <c r="KXQ15" s="61"/>
      <c r="KXR15" s="61"/>
      <c r="KXS15" s="61"/>
      <c r="KXT15" s="61"/>
      <c r="KXU15" s="61"/>
      <c r="KXV15" s="61"/>
      <c r="KXW15" s="61"/>
      <c r="KXX15" s="61"/>
      <c r="KXY15" s="61"/>
      <c r="KXZ15" s="61"/>
      <c r="KYA15" s="61"/>
      <c r="KYB15" s="61"/>
      <c r="KYC15" s="61"/>
      <c r="KYD15" s="61"/>
      <c r="KYE15" s="61"/>
      <c r="KYF15" s="61"/>
      <c r="KYG15" s="61"/>
      <c r="KYH15" s="61"/>
      <c r="KYI15" s="61"/>
      <c r="KYJ15" s="61"/>
      <c r="KYK15" s="61"/>
      <c r="KYL15" s="61"/>
      <c r="KYM15" s="61"/>
      <c r="KYN15" s="61"/>
      <c r="KYO15" s="61"/>
      <c r="KYP15" s="61"/>
      <c r="KYQ15" s="61"/>
      <c r="KYR15" s="61"/>
      <c r="KYS15" s="61"/>
      <c r="KYT15" s="61"/>
      <c r="KYU15" s="61"/>
      <c r="KYV15" s="61"/>
      <c r="KYW15" s="61"/>
      <c r="KYX15" s="61"/>
      <c r="KYY15" s="61"/>
      <c r="KYZ15" s="61"/>
      <c r="KZA15" s="61"/>
      <c r="KZB15" s="61"/>
      <c r="KZC15" s="61"/>
      <c r="KZD15" s="61"/>
      <c r="KZE15" s="61"/>
      <c r="KZF15" s="61"/>
      <c r="KZG15" s="61"/>
      <c r="KZH15" s="61"/>
      <c r="KZI15" s="61"/>
      <c r="KZJ15" s="61"/>
      <c r="KZK15" s="61"/>
      <c r="KZL15" s="61"/>
      <c r="KZM15" s="61"/>
      <c r="KZN15" s="61"/>
      <c r="KZO15" s="61"/>
      <c r="KZP15" s="61"/>
      <c r="KZQ15" s="61"/>
      <c r="KZR15" s="61"/>
      <c r="KZS15" s="61"/>
      <c r="KZT15" s="61"/>
      <c r="KZU15" s="61"/>
      <c r="KZV15" s="61"/>
      <c r="KZW15" s="61"/>
      <c r="KZX15" s="61"/>
      <c r="KZY15" s="61"/>
      <c r="KZZ15" s="61"/>
      <c r="LAA15" s="61"/>
      <c r="LAB15" s="61"/>
      <c r="LAC15" s="61"/>
      <c r="LAD15" s="61"/>
      <c r="LAE15" s="61"/>
      <c r="LAF15" s="61"/>
      <c r="LAG15" s="61"/>
      <c r="LAH15" s="61"/>
      <c r="LAI15" s="61"/>
      <c r="LAJ15" s="61"/>
      <c r="LAK15" s="61"/>
      <c r="LAL15" s="61"/>
      <c r="LAM15" s="61"/>
      <c r="LAN15" s="61"/>
      <c r="LAO15" s="61"/>
      <c r="LAP15" s="61"/>
      <c r="LAQ15" s="61"/>
      <c r="LAR15" s="61"/>
      <c r="LAS15" s="61"/>
      <c r="LAT15" s="61"/>
      <c r="LAU15" s="61"/>
      <c r="LAV15" s="61"/>
      <c r="LAW15" s="61"/>
      <c r="LAX15" s="61"/>
      <c r="LAY15" s="61"/>
      <c r="LAZ15" s="61"/>
      <c r="LBA15" s="61"/>
      <c r="LBB15" s="61"/>
      <c r="LBC15" s="61"/>
      <c r="LBD15" s="61"/>
      <c r="LBE15" s="61"/>
      <c r="LBF15" s="61"/>
      <c r="LBG15" s="61"/>
      <c r="LBH15" s="61"/>
      <c r="LBI15" s="61"/>
      <c r="LBJ15" s="61"/>
      <c r="LBK15" s="61"/>
      <c r="LBL15" s="61"/>
      <c r="LBM15" s="61"/>
      <c r="LBN15" s="61"/>
      <c r="LBO15" s="61"/>
      <c r="LBP15" s="61"/>
      <c r="LBQ15" s="61"/>
      <c r="LBR15" s="61"/>
      <c r="LBS15" s="61"/>
      <c r="LBT15" s="61"/>
      <c r="LBU15" s="61"/>
      <c r="LBV15" s="61"/>
      <c r="LBW15" s="61"/>
      <c r="LBX15" s="61"/>
      <c r="LBY15" s="61"/>
      <c r="LBZ15" s="61"/>
      <c r="LCA15" s="61"/>
      <c r="LCB15" s="61"/>
      <c r="LCC15" s="61"/>
      <c r="LCD15" s="61"/>
      <c r="LCE15" s="61"/>
      <c r="LCF15" s="61"/>
      <c r="LCG15" s="61"/>
      <c r="LCH15" s="61"/>
      <c r="LCI15" s="61"/>
      <c r="LCJ15" s="61"/>
      <c r="LCK15" s="61"/>
      <c r="LCL15" s="61"/>
      <c r="LCM15" s="61"/>
      <c r="LCN15" s="61"/>
      <c r="LCO15" s="61"/>
      <c r="LCP15" s="61"/>
      <c r="LCQ15" s="61"/>
      <c r="LCR15" s="61"/>
      <c r="LCS15" s="61"/>
      <c r="LCT15" s="61"/>
      <c r="LCU15" s="61"/>
      <c r="LCV15" s="61"/>
      <c r="LCW15" s="61"/>
      <c r="LCX15" s="61"/>
      <c r="LCY15" s="61"/>
      <c r="LCZ15" s="61"/>
      <c r="LDA15" s="61"/>
      <c r="LDB15" s="61"/>
      <c r="LDC15" s="61"/>
      <c r="LDD15" s="61"/>
      <c r="LDE15" s="61"/>
      <c r="LDF15" s="61"/>
      <c r="LDG15" s="61"/>
      <c r="LDH15" s="61"/>
      <c r="LDI15" s="61"/>
      <c r="LDJ15" s="61"/>
      <c r="LDK15" s="61"/>
      <c r="LDL15" s="61"/>
      <c r="LDM15" s="61"/>
      <c r="LDN15" s="61"/>
      <c r="LDO15" s="61"/>
      <c r="LDP15" s="61"/>
      <c r="LDQ15" s="61"/>
      <c r="LDR15" s="61"/>
      <c r="LDS15" s="61"/>
      <c r="LDT15" s="61"/>
      <c r="LDU15" s="61"/>
      <c r="LDV15" s="61"/>
      <c r="LDW15" s="61"/>
      <c r="LDX15" s="61"/>
      <c r="LDY15" s="61"/>
      <c r="LDZ15" s="61"/>
      <c r="LEA15" s="61"/>
      <c r="LEB15" s="61"/>
      <c r="LEC15" s="61"/>
      <c r="LED15" s="61"/>
      <c r="LEE15" s="61"/>
      <c r="LEF15" s="61"/>
      <c r="LEG15" s="61"/>
      <c r="LEH15" s="61"/>
      <c r="LEI15" s="61"/>
      <c r="LEJ15" s="61"/>
      <c r="LEK15" s="61"/>
      <c r="LEL15" s="61"/>
      <c r="LEM15" s="61"/>
      <c r="LEN15" s="61"/>
      <c r="LEO15" s="61"/>
      <c r="LEP15" s="61"/>
      <c r="LEQ15" s="61"/>
      <c r="LER15" s="61"/>
      <c r="LES15" s="61"/>
      <c r="LET15" s="61"/>
      <c r="LEU15" s="61"/>
      <c r="LEV15" s="61"/>
      <c r="LEW15" s="61"/>
      <c r="LEX15" s="61"/>
      <c r="LEY15" s="61"/>
      <c r="LEZ15" s="61"/>
      <c r="LFA15" s="61"/>
      <c r="LFB15" s="61"/>
      <c r="LFC15" s="61"/>
      <c r="LFD15" s="61"/>
      <c r="LFE15" s="61"/>
      <c r="LFF15" s="61"/>
      <c r="LFG15" s="61"/>
      <c r="LFH15" s="61"/>
      <c r="LFI15" s="61"/>
      <c r="LFJ15" s="61"/>
      <c r="LFK15" s="61"/>
      <c r="LFL15" s="61"/>
      <c r="LFM15" s="61"/>
      <c r="LFN15" s="61"/>
      <c r="LFO15" s="61"/>
      <c r="LFP15" s="61"/>
      <c r="LFQ15" s="61"/>
      <c r="LFR15" s="61"/>
      <c r="LFS15" s="61"/>
      <c r="LFT15" s="61"/>
      <c r="LFU15" s="61"/>
      <c r="LFV15" s="61"/>
      <c r="LFW15" s="61"/>
      <c r="LFX15" s="61"/>
      <c r="LFY15" s="61"/>
      <c r="LFZ15" s="61"/>
      <c r="LGA15" s="61"/>
      <c r="LGB15" s="61"/>
      <c r="LGC15" s="61"/>
      <c r="LGD15" s="61"/>
      <c r="LGE15" s="61"/>
      <c r="LGF15" s="61"/>
      <c r="LGG15" s="61"/>
      <c r="LGH15" s="61"/>
      <c r="LGI15" s="61"/>
      <c r="LGJ15" s="61"/>
      <c r="LGK15" s="61"/>
      <c r="LGL15" s="61"/>
      <c r="LGM15" s="61"/>
      <c r="LGN15" s="61"/>
      <c r="LGO15" s="61"/>
      <c r="LGP15" s="61"/>
      <c r="LGQ15" s="61"/>
      <c r="LGR15" s="61"/>
      <c r="LGS15" s="61"/>
      <c r="LGT15" s="61"/>
      <c r="LGU15" s="61"/>
      <c r="LGV15" s="61"/>
      <c r="LGW15" s="61"/>
      <c r="LGX15" s="61"/>
      <c r="LGY15" s="61"/>
      <c r="LGZ15" s="61"/>
      <c r="LHA15" s="61"/>
      <c r="LHB15" s="61"/>
      <c r="LHC15" s="61"/>
      <c r="LHD15" s="61"/>
      <c r="LHE15" s="61"/>
      <c r="LHF15" s="61"/>
      <c r="LHG15" s="61"/>
      <c r="LHH15" s="61"/>
      <c r="LHI15" s="61"/>
      <c r="LHJ15" s="61"/>
      <c r="LHK15" s="61"/>
      <c r="LHL15" s="61"/>
      <c r="LHM15" s="61"/>
      <c r="LHN15" s="61"/>
      <c r="LHO15" s="61"/>
      <c r="LHP15" s="61"/>
      <c r="LHQ15" s="61"/>
      <c r="LHR15" s="61"/>
      <c r="LHS15" s="61"/>
      <c r="LHT15" s="61"/>
      <c r="LHU15" s="61"/>
      <c r="LHV15" s="61"/>
      <c r="LHW15" s="61"/>
      <c r="LHX15" s="61"/>
      <c r="LHY15" s="61"/>
      <c r="LHZ15" s="61"/>
      <c r="LIA15" s="61"/>
      <c r="LIB15" s="61"/>
      <c r="LIC15" s="61"/>
      <c r="LID15" s="61"/>
      <c r="LIE15" s="61"/>
      <c r="LIF15" s="61"/>
      <c r="LIG15" s="61"/>
      <c r="LIH15" s="61"/>
      <c r="LII15" s="61"/>
      <c r="LIJ15" s="61"/>
      <c r="LIK15" s="61"/>
      <c r="LIL15" s="61"/>
      <c r="LIM15" s="61"/>
      <c r="LIN15" s="61"/>
      <c r="LIO15" s="61"/>
      <c r="LIP15" s="61"/>
      <c r="LIQ15" s="61"/>
      <c r="LIR15" s="61"/>
      <c r="LIS15" s="61"/>
      <c r="LIT15" s="61"/>
      <c r="LIU15" s="61"/>
      <c r="LIV15" s="61"/>
      <c r="LIW15" s="61"/>
      <c r="LIX15" s="61"/>
      <c r="LIY15" s="61"/>
      <c r="LIZ15" s="61"/>
      <c r="LJA15" s="61"/>
      <c r="LJB15" s="61"/>
      <c r="LJC15" s="61"/>
      <c r="LJD15" s="61"/>
      <c r="LJE15" s="61"/>
      <c r="LJF15" s="61"/>
      <c r="LJG15" s="61"/>
      <c r="LJH15" s="61"/>
      <c r="LJI15" s="61"/>
      <c r="LJJ15" s="61"/>
      <c r="LJK15" s="61"/>
      <c r="LJL15" s="61"/>
      <c r="LJM15" s="61"/>
      <c r="LJN15" s="61"/>
      <c r="LJO15" s="61"/>
      <c r="LJP15" s="61"/>
      <c r="LJQ15" s="61"/>
      <c r="LJR15" s="61"/>
      <c r="LJS15" s="61"/>
      <c r="LJT15" s="61"/>
      <c r="LJU15" s="61"/>
      <c r="LJV15" s="61"/>
      <c r="LJW15" s="61"/>
      <c r="LJX15" s="61"/>
      <c r="LJY15" s="61"/>
      <c r="LJZ15" s="61"/>
      <c r="LKA15" s="61"/>
      <c r="LKB15" s="61"/>
      <c r="LKC15" s="61"/>
      <c r="LKD15" s="61"/>
      <c r="LKE15" s="61"/>
      <c r="LKF15" s="61"/>
      <c r="LKG15" s="61"/>
      <c r="LKH15" s="61"/>
      <c r="LKI15" s="61"/>
      <c r="LKJ15" s="61"/>
      <c r="LKK15" s="61"/>
      <c r="LKL15" s="61"/>
      <c r="LKM15" s="61"/>
      <c r="LKN15" s="61"/>
      <c r="LKO15" s="61"/>
      <c r="LKP15" s="61"/>
      <c r="LKQ15" s="61"/>
      <c r="LKR15" s="61"/>
      <c r="LKS15" s="61"/>
      <c r="LKT15" s="61"/>
      <c r="LKU15" s="61"/>
      <c r="LKV15" s="61"/>
      <c r="LKW15" s="61"/>
      <c r="LKX15" s="61"/>
      <c r="LKY15" s="61"/>
      <c r="LKZ15" s="61"/>
      <c r="LLA15" s="61"/>
      <c r="LLB15" s="61"/>
      <c r="LLC15" s="61"/>
      <c r="LLD15" s="61"/>
      <c r="LLE15" s="61"/>
      <c r="LLF15" s="61"/>
      <c r="LLG15" s="61"/>
      <c r="LLH15" s="61"/>
      <c r="LLI15" s="61"/>
      <c r="LLJ15" s="61"/>
      <c r="LLK15" s="61"/>
      <c r="LLL15" s="61"/>
      <c r="LLM15" s="61"/>
      <c r="LLN15" s="61"/>
      <c r="LLO15" s="61"/>
      <c r="LLP15" s="61"/>
      <c r="LLQ15" s="61"/>
      <c r="LLR15" s="61"/>
      <c r="LLS15" s="61"/>
      <c r="LLT15" s="61"/>
      <c r="LLU15" s="61"/>
      <c r="LLV15" s="61"/>
      <c r="LLW15" s="61"/>
      <c r="LLX15" s="61"/>
      <c r="LLY15" s="61"/>
      <c r="LLZ15" s="61"/>
      <c r="LMA15" s="61"/>
      <c r="LMB15" s="61"/>
      <c r="LMC15" s="61"/>
      <c r="LMD15" s="61"/>
      <c r="LME15" s="61"/>
      <c r="LMF15" s="61"/>
      <c r="LMG15" s="61"/>
      <c r="LMH15" s="61"/>
      <c r="LMI15" s="61"/>
      <c r="LMJ15" s="61"/>
      <c r="LMK15" s="61"/>
      <c r="LML15" s="61"/>
      <c r="LMM15" s="61"/>
      <c r="LMN15" s="61"/>
      <c r="LMO15" s="61"/>
      <c r="LMP15" s="61"/>
      <c r="LMQ15" s="61"/>
      <c r="LMR15" s="61"/>
      <c r="LMS15" s="61"/>
      <c r="LMT15" s="61"/>
      <c r="LMU15" s="61"/>
      <c r="LMV15" s="61"/>
      <c r="LMW15" s="61"/>
      <c r="LMX15" s="61"/>
      <c r="LMY15" s="61"/>
      <c r="LMZ15" s="61"/>
      <c r="LNA15" s="61"/>
      <c r="LNB15" s="61"/>
      <c r="LNC15" s="61"/>
      <c r="LND15" s="61"/>
      <c r="LNE15" s="61"/>
      <c r="LNF15" s="61"/>
      <c r="LNG15" s="61"/>
      <c r="LNH15" s="61"/>
      <c r="LNI15" s="61"/>
      <c r="LNJ15" s="61"/>
      <c r="LNK15" s="61"/>
      <c r="LNL15" s="61"/>
      <c r="LNM15" s="61"/>
      <c r="LNN15" s="61"/>
      <c r="LNO15" s="61"/>
      <c r="LNP15" s="61"/>
      <c r="LNQ15" s="61"/>
      <c r="LNR15" s="61"/>
      <c r="LNS15" s="61"/>
      <c r="LNT15" s="61"/>
      <c r="LNU15" s="61"/>
      <c r="LNV15" s="61"/>
      <c r="LNW15" s="61"/>
      <c r="LNX15" s="61"/>
      <c r="LNY15" s="61"/>
      <c r="LNZ15" s="61"/>
      <c r="LOA15" s="61"/>
      <c r="LOB15" s="61"/>
      <c r="LOC15" s="61"/>
      <c r="LOD15" s="61"/>
      <c r="LOE15" s="61"/>
      <c r="LOF15" s="61"/>
      <c r="LOG15" s="61"/>
      <c r="LOH15" s="61"/>
      <c r="LOI15" s="61"/>
      <c r="LOJ15" s="61"/>
      <c r="LOK15" s="61"/>
      <c r="LOL15" s="61"/>
      <c r="LOM15" s="61"/>
      <c r="LON15" s="61"/>
      <c r="LOO15" s="61"/>
      <c r="LOP15" s="61"/>
      <c r="LOQ15" s="61"/>
      <c r="LOR15" s="61"/>
      <c r="LOS15" s="61"/>
      <c r="LOT15" s="61"/>
      <c r="LOU15" s="61"/>
      <c r="LOV15" s="61"/>
      <c r="LOW15" s="61"/>
      <c r="LOX15" s="61"/>
      <c r="LOY15" s="61"/>
      <c r="LOZ15" s="61"/>
      <c r="LPA15" s="61"/>
      <c r="LPB15" s="61"/>
      <c r="LPC15" s="61"/>
      <c r="LPD15" s="61"/>
      <c r="LPE15" s="61"/>
      <c r="LPF15" s="61"/>
      <c r="LPG15" s="61"/>
      <c r="LPH15" s="61"/>
      <c r="LPI15" s="61"/>
      <c r="LPJ15" s="61"/>
      <c r="LPK15" s="61"/>
      <c r="LPL15" s="61"/>
      <c r="LPM15" s="61"/>
      <c r="LPN15" s="61"/>
      <c r="LPO15" s="61"/>
      <c r="LPP15" s="61"/>
      <c r="LPQ15" s="61"/>
      <c r="LPR15" s="61"/>
      <c r="LPS15" s="61"/>
      <c r="LPT15" s="61"/>
      <c r="LPU15" s="61"/>
      <c r="LPV15" s="61"/>
      <c r="LPW15" s="61"/>
      <c r="LPX15" s="61"/>
      <c r="LPY15" s="61"/>
      <c r="LPZ15" s="61"/>
      <c r="LQA15" s="61"/>
      <c r="LQB15" s="61"/>
      <c r="LQC15" s="61"/>
      <c r="LQD15" s="61"/>
      <c r="LQE15" s="61"/>
      <c r="LQF15" s="61"/>
      <c r="LQG15" s="61"/>
      <c r="LQH15" s="61"/>
      <c r="LQI15" s="61"/>
      <c r="LQJ15" s="61"/>
      <c r="LQK15" s="61"/>
      <c r="LQL15" s="61"/>
      <c r="LQM15" s="61"/>
      <c r="LQN15" s="61"/>
      <c r="LQO15" s="61"/>
      <c r="LQP15" s="61"/>
      <c r="LQQ15" s="61"/>
      <c r="LQR15" s="61"/>
      <c r="LQS15" s="61"/>
      <c r="LQT15" s="61"/>
      <c r="LQU15" s="61"/>
      <c r="LQV15" s="61"/>
      <c r="LQW15" s="61"/>
      <c r="LQX15" s="61"/>
      <c r="LQY15" s="61"/>
      <c r="LQZ15" s="61"/>
      <c r="LRA15" s="61"/>
      <c r="LRB15" s="61"/>
      <c r="LRC15" s="61"/>
      <c r="LRD15" s="61"/>
      <c r="LRE15" s="61"/>
      <c r="LRF15" s="61"/>
      <c r="LRG15" s="61"/>
      <c r="LRH15" s="61"/>
      <c r="LRI15" s="61"/>
      <c r="LRJ15" s="61"/>
      <c r="LRK15" s="61"/>
      <c r="LRL15" s="61"/>
      <c r="LRM15" s="61"/>
      <c r="LRN15" s="61"/>
      <c r="LRO15" s="61"/>
      <c r="LRP15" s="61"/>
      <c r="LRQ15" s="61"/>
      <c r="LRR15" s="61"/>
      <c r="LRS15" s="61"/>
      <c r="LRT15" s="61"/>
      <c r="LRU15" s="61"/>
      <c r="LRV15" s="61"/>
      <c r="LRW15" s="61"/>
      <c r="LRX15" s="61"/>
      <c r="LRY15" s="61"/>
      <c r="LRZ15" s="61"/>
      <c r="LSA15" s="61"/>
      <c r="LSB15" s="61"/>
      <c r="LSC15" s="61"/>
      <c r="LSD15" s="61"/>
      <c r="LSE15" s="61"/>
      <c r="LSF15" s="61"/>
      <c r="LSG15" s="61"/>
      <c r="LSH15" s="61"/>
      <c r="LSI15" s="61"/>
      <c r="LSJ15" s="61"/>
      <c r="LSK15" s="61"/>
      <c r="LSL15" s="61"/>
      <c r="LSM15" s="61"/>
      <c r="LSN15" s="61"/>
      <c r="LSO15" s="61"/>
      <c r="LSP15" s="61"/>
      <c r="LSQ15" s="61"/>
      <c r="LSR15" s="61"/>
      <c r="LSS15" s="61"/>
      <c r="LST15" s="61"/>
      <c r="LSU15" s="61"/>
      <c r="LSV15" s="61"/>
      <c r="LSW15" s="61"/>
      <c r="LSX15" s="61"/>
      <c r="LSY15" s="61"/>
      <c r="LSZ15" s="61"/>
      <c r="LTA15" s="61"/>
      <c r="LTB15" s="61"/>
      <c r="LTC15" s="61"/>
      <c r="LTD15" s="61"/>
      <c r="LTE15" s="61"/>
      <c r="LTF15" s="61"/>
      <c r="LTG15" s="61"/>
      <c r="LTH15" s="61"/>
      <c r="LTI15" s="61"/>
      <c r="LTJ15" s="61"/>
      <c r="LTK15" s="61"/>
      <c r="LTL15" s="61"/>
      <c r="LTM15" s="61"/>
      <c r="LTN15" s="61"/>
      <c r="LTO15" s="61"/>
      <c r="LTP15" s="61"/>
      <c r="LTQ15" s="61"/>
      <c r="LTR15" s="61"/>
      <c r="LTS15" s="61"/>
      <c r="LTT15" s="61"/>
      <c r="LTU15" s="61"/>
      <c r="LTV15" s="61"/>
      <c r="LTW15" s="61"/>
      <c r="LTX15" s="61"/>
      <c r="LTY15" s="61"/>
      <c r="LTZ15" s="61"/>
      <c r="LUA15" s="61"/>
      <c r="LUB15" s="61"/>
      <c r="LUC15" s="61"/>
      <c r="LUD15" s="61"/>
      <c r="LUE15" s="61"/>
      <c r="LUF15" s="61"/>
      <c r="LUG15" s="61"/>
      <c r="LUH15" s="61"/>
      <c r="LUI15" s="61"/>
      <c r="LUJ15" s="61"/>
      <c r="LUK15" s="61"/>
      <c r="LUL15" s="61"/>
      <c r="LUM15" s="61"/>
      <c r="LUN15" s="61"/>
      <c r="LUO15" s="61"/>
      <c r="LUP15" s="61"/>
      <c r="LUQ15" s="61"/>
      <c r="LUR15" s="61"/>
      <c r="LUS15" s="61"/>
      <c r="LUT15" s="61"/>
      <c r="LUU15" s="61"/>
      <c r="LUV15" s="61"/>
      <c r="LUW15" s="61"/>
      <c r="LUX15" s="61"/>
      <c r="LUY15" s="61"/>
      <c r="LUZ15" s="61"/>
      <c r="LVA15" s="61"/>
      <c r="LVB15" s="61"/>
      <c r="LVC15" s="61"/>
      <c r="LVD15" s="61"/>
      <c r="LVE15" s="61"/>
      <c r="LVF15" s="61"/>
      <c r="LVG15" s="61"/>
      <c r="LVH15" s="61"/>
      <c r="LVI15" s="61"/>
      <c r="LVJ15" s="61"/>
      <c r="LVK15" s="61"/>
      <c r="LVL15" s="61"/>
      <c r="LVM15" s="61"/>
      <c r="LVN15" s="61"/>
      <c r="LVO15" s="61"/>
      <c r="LVP15" s="61"/>
      <c r="LVQ15" s="61"/>
      <c r="LVR15" s="61"/>
      <c r="LVS15" s="61"/>
      <c r="LVT15" s="61"/>
      <c r="LVU15" s="61"/>
      <c r="LVV15" s="61"/>
      <c r="LVW15" s="61"/>
      <c r="LVX15" s="61"/>
      <c r="LVY15" s="61"/>
      <c r="LVZ15" s="61"/>
      <c r="LWA15" s="61"/>
      <c r="LWB15" s="61"/>
      <c r="LWC15" s="61"/>
      <c r="LWD15" s="61"/>
      <c r="LWE15" s="61"/>
      <c r="LWF15" s="61"/>
      <c r="LWG15" s="61"/>
      <c r="LWH15" s="61"/>
      <c r="LWI15" s="61"/>
      <c r="LWJ15" s="61"/>
      <c r="LWK15" s="61"/>
      <c r="LWL15" s="61"/>
      <c r="LWM15" s="61"/>
      <c r="LWN15" s="61"/>
      <c r="LWO15" s="61"/>
      <c r="LWP15" s="61"/>
      <c r="LWQ15" s="61"/>
      <c r="LWR15" s="61"/>
      <c r="LWS15" s="61"/>
      <c r="LWT15" s="61"/>
      <c r="LWU15" s="61"/>
      <c r="LWV15" s="61"/>
      <c r="LWW15" s="61"/>
      <c r="LWX15" s="61"/>
      <c r="LWY15" s="61"/>
      <c r="LWZ15" s="61"/>
      <c r="LXA15" s="61"/>
      <c r="LXB15" s="61"/>
      <c r="LXC15" s="61"/>
      <c r="LXD15" s="61"/>
      <c r="LXE15" s="61"/>
      <c r="LXF15" s="61"/>
      <c r="LXG15" s="61"/>
      <c r="LXH15" s="61"/>
      <c r="LXI15" s="61"/>
      <c r="LXJ15" s="61"/>
      <c r="LXK15" s="61"/>
      <c r="LXL15" s="61"/>
      <c r="LXM15" s="61"/>
      <c r="LXN15" s="61"/>
      <c r="LXO15" s="61"/>
      <c r="LXP15" s="61"/>
      <c r="LXQ15" s="61"/>
      <c r="LXR15" s="61"/>
      <c r="LXS15" s="61"/>
      <c r="LXT15" s="61"/>
      <c r="LXU15" s="61"/>
      <c r="LXV15" s="61"/>
      <c r="LXW15" s="61"/>
      <c r="LXX15" s="61"/>
      <c r="LXY15" s="61"/>
      <c r="LXZ15" s="61"/>
      <c r="LYA15" s="61"/>
      <c r="LYB15" s="61"/>
      <c r="LYC15" s="61"/>
      <c r="LYD15" s="61"/>
      <c r="LYE15" s="61"/>
      <c r="LYF15" s="61"/>
      <c r="LYG15" s="61"/>
      <c r="LYH15" s="61"/>
      <c r="LYI15" s="61"/>
      <c r="LYJ15" s="61"/>
      <c r="LYK15" s="61"/>
      <c r="LYL15" s="61"/>
      <c r="LYM15" s="61"/>
      <c r="LYN15" s="61"/>
      <c r="LYO15" s="61"/>
      <c r="LYP15" s="61"/>
      <c r="LYQ15" s="61"/>
      <c r="LYR15" s="61"/>
      <c r="LYS15" s="61"/>
      <c r="LYT15" s="61"/>
      <c r="LYU15" s="61"/>
      <c r="LYV15" s="61"/>
      <c r="LYW15" s="61"/>
      <c r="LYX15" s="61"/>
      <c r="LYY15" s="61"/>
      <c r="LYZ15" s="61"/>
      <c r="LZA15" s="61"/>
      <c r="LZB15" s="61"/>
      <c r="LZC15" s="61"/>
      <c r="LZD15" s="61"/>
      <c r="LZE15" s="61"/>
      <c r="LZF15" s="61"/>
      <c r="LZG15" s="61"/>
      <c r="LZH15" s="61"/>
      <c r="LZI15" s="61"/>
      <c r="LZJ15" s="61"/>
      <c r="LZK15" s="61"/>
      <c r="LZL15" s="61"/>
      <c r="LZM15" s="61"/>
      <c r="LZN15" s="61"/>
      <c r="LZO15" s="61"/>
      <c r="LZP15" s="61"/>
      <c r="LZQ15" s="61"/>
      <c r="LZR15" s="61"/>
      <c r="LZS15" s="61"/>
      <c r="LZT15" s="61"/>
      <c r="LZU15" s="61"/>
      <c r="LZV15" s="61"/>
      <c r="LZW15" s="61"/>
      <c r="LZX15" s="61"/>
      <c r="LZY15" s="61"/>
      <c r="LZZ15" s="61"/>
      <c r="MAA15" s="61"/>
      <c r="MAB15" s="61"/>
      <c r="MAC15" s="61"/>
      <c r="MAD15" s="61"/>
      <c r="MAE15" s="61"/>
      <c r="MAF15" s="61"/>
      <c r="MAG15" s="61"/>
      <c r="MAH15" s="61"/>
      <c r="MAI15" s="61"/>
      <c r="MAJ15" s="61"/>
      <c r="MAK15" s="61"/>
      <c r="MAL15" s="61"/>
      <c r="MAM15" s="61"/>
      <c r="MAN15" s="61"/>
      <c r="MAO15" s="61"/>
      <c r="MAP15" s="61"/>
      <c r="MAQ15" s="61"/>
      <c r="MAR15" s="61"/>
      <c r="MAS15" s="61"/>
      <c r="MAT15" s="61"/>
      <c r="MAU15" s="61"/>
      <c r="MAV15" s="61"/>
      <c r="MAW15" s="61"/>
      <c r="MAX15" s="61"/>
      <c r="MAY15" s="61"/>
      <c r="MAZ15" s="61"/>
      <c r="MBA15" s="61"/>
      <c r="MBB15" s="61"/>
      <c r="MBC15" s="61"/>
      <c r="MBD15" s="61"/>
      <c r="MBE15" s="61"/>
      <c r="MBF15" s="61"/>
      <c r="MBG15" s="61"/>
      <c r="MBH15" s="61"/>
      <c r="MBI15" s="61"/>
      <c r="MBJ15" s="61"/>
      <c r="MBK15" s="61"/>
      <c r="MBL15" s="61"/>
      <c r="MBM15" s="61"/>
      <c r="MBN15" s="61"/>
      <c r="MBO15" s="61"/>
      <c r="MBP15" s="61"/>
      <c r="MBQ15" s="61"/>
      <c r="MBR15" s="61"/>
      <c r="MBS15" s="61"/>
      <c r="MBT15" s="61"/>
      <c r="MBU15" s="61"/>
      <c r="MBV15" s="61"/>
      <c r="MBW15" s="61"/>
      <c r="MBX15" s="61"/>
      <c r="MBY15" s="61"/>
      <c r="MBZ15" s="61"/>
      <c r="MCA15" s="61"/>
      <c r="MCB15" s="61"/>
      <c r="MCC15" s="61"/>
      <c r="MCD15" s="61"/>
      <c r="MCE15" s="61"/>
      <c r="MCF15" s="61"/>
      <c r="MCG15" s="61"/>
      <c r="MCH15" s="61"/>
      <c r="MCI15" s="61"/>
      <c r="MCJ15" s="61"/>
      <c r="MCK15" s="61"/>
      <c r="MCL15" s="61"/>
      <c r="MCM15" s="61"/>
      <c r="MCN15" s="61"/>
      <c r="MCO15" s="61"/>
      <c r="MCP15" s="61"/>
      <c r="MCQ15" s="61"/>
      <c r="MCR15" s="61"/>
      <c r="MCS15" s="61"/>
      <c r="MCT15" s="61"/>
      <c r="MCU15" s="61"/>
      <c r="MCV15" s="61"/>
      <c r="MCW15" s="61"/>
      <c r="MCX15" s="61"/>
      <c r="MCY15" s="61"/>
      <c r="MCZ15" s="61"/>
      <c r="MDA15" s="61"/>
      <c r="MDB15" s="61"/>
      <c r="MDC15" s="61"/>
      <c r="MDD15" s="61"/>
      <c r="MDE15" s="61"/>
      <c r="MDF15" s="61"/>
      <c r="MDG15" s="61"/>
      <c r="MDH15" s="61"/>
      <c r="MDI15" s="61"/>
      <c r="MDJ15" s="61"/>
      <c r="MDK15" s="61"/>
      <c r="MDL15" s="61"/>
      <c r="MDM15" s="61"/>
      <c r="MDN15" s="61"/>
      <c r="MDO15" s="61"/>
      <c r="MDP15" s="61"/>
      <c r="MDQ15" s="61"/>
      <c r="MDR15" s="61"/>
      <c r="MDS15" s="61"/>
      <c r="MDT15" s="61"/>
      <c r="MDU15" s="61"/>
      <c r="MDV15" s="61"/>
      <c r="MDW15" s="61"/>
      <c r="MDX15" s="61"/>
      <c r="MDY15" s="61"/>
      <c r="MDZ15" s="61"/>
      <c r="MEA15" s="61"/>
      <c r="MEB15" s="61"/>
      <c r="MEC15" s="61"/>
      <c r="MED15" s="61"/>
      <c r="MEE15" s="61"/>
      <c r="MEF15" s="61"/>
      <c r="MEG15" s="61"/>
      <c r="MEH15" s="61"/>
      <c r="MEI15" s="61"/>
      <c r="MEJ15" s="61"/>
      <c r="MEK15" s="61"/>
      <c r="MEL15" s="61"/>
      <c r="MEM15" s="61"/>
      <c r="MEN15" s="61"/>
      <c r="MEO15" s="61"/>
      <c r="MEP15" s="61"/>
      <c r="MEQ15" s="61"/>
      <c r="MER15" s="61"/>
      <c r="MES15" s="61"/>
      <c r="MET15" s="61"/>
      <c r="MEU15" s="61"/>
      <c r="MEV15" s="61"/>
      <c r="MEW15" s="61"/>
      <c r="MEX15" s="61"/>
      <c r="MEY15" s="61"/>
      <c r="MEZ15" s="61"/>
      <c r="MFA15" s="61"/>
      <c r="MFB15" s="61"/>
      <c r="MFC15" s="61"/>
      <c r="MFD15" s="61"/>
      <c r="MFE15" s="61"/>
      <c r="MFF15" s="61"/>
      <c r="MFG15" s="61"/>
      <c r="MFH15" s="61"/>
      <c r="MFI15" s="61"/>
      <c r="MFJ15" s="61"/>
      <c r="MFK15" s="61"/>
      <c r="MFL15" s="61"/>
      <c r="MFM15" s="61"/>
      <c r="MFN15" s="61"/>
      <c r="MFO15" s="61"/>
      <c r="MFP15" s="61"/>
      <c r="MFQ15" s="61"/>
      <c r="MFR15" s="61"/>
      <c r="MFS15" s="61"/>
      <c r="MFT15" s="61"/>
      <c r="MFU15" s="61"/>
      <c r="MFV15" s="61"/>
      <c r="MFW15" s="61"/>
      <c r="MFX15" s="61"/>
      <c r="MFY15" s="61"/>
      <c r="MFZ15" s="61"/>
      <c r="MGA15" s="61"/>
      <c r="MGB15" s="61"/>
      <c r="MGC15" s="61"/>
      <c r="MGD15" s="61"/>
      <c r="MGE15" s="61"/>
      <c r="MGF15" s="61"/>
      <c r="MGG15" s="61"/>
      <c r="MGH15" s="61"/>
      <c r="MGI15" s="61"/>
      <c r="MGJ15" s="61"/>
      <c r="MGK15" s="61"/>
      <c r="MGL15" s="61"/>
      <c r="MGM15" s="61"/>
      <c r="MGN15" s="61"/>
      <c r="MGO15" s="61"/>
      <c r="MGP15" s="61"/>
      <c r="MGQ15" s="61"/>
      <c r="MGR15" s="61"/>
      <c r="MGS15" s="61"/>
      <c r="MGT15" s="61"/>
      <c r="MGU15" s="61"/>
      <c r="MGV15" s="61"/>
      <c r="MGW15" s="61"/>
      <c r="MGX15" s="61"/>
      <c r="MGY15" s="61"/>
      <c r="MGZ15" s="61"/>
      <c r="MHA15" s="61"/>
      <c r="MHB15" s="61"/>
      <c r="MHC15" s="61"/>
      <c r="MHD15" s="61"/>
      <c r="MHE15" s="61"/>
      <c r="MHF15" s="61"/>
      <c r="MHG15" s="61"/>
      <c r="MHH15" s="61"/>
      <c r="MHI15" s="61"/>
      <c r="MHJ15" s="61"/>
      <c r="MHK15" s="61"/>
      <c r="MHL15" s="61"/>
      <c r="MHM15" s="61"/>
      <c r="MHN15" s="61"/>
      <c r="MHO15" s="61"/>
      <c r="MHP15" s="61"/>
      <c r="MHQ15" s="61"/>
      <c r="MHR15" s="61"/>
      <c r="MHS15" s="61"/>
      <c r="MHT15" s="61"/>
      <c r="MHU15" s="61"/>
      <c r="MHV15" s="61"/>
      <c r="MHW15" s="61"/>
      <c r="MHX15" s="61"/>
      <c r="MHY15" s="61"/>
      <c r="MHZ15" s="61"/>
      <c r="MIA15" s="61"/>
      <c r="MIB15" s="61"/>
      <c r="MIC15" s="61"/>
      <c r="MID15" s="61"/>
      <c r="MIE15" s="61"/>
      <c r="MIF15" s="61"/>
      <c r="MIG15" s="61"/>
      <c r="MIH15" s="61"/>
      <c r="MII15" s="61"/>
      <c r="MIJ15" s="61"/>
      <c r="MIK15" s="61"/>
      <c r="MIL15" s="61"/>
      <c r="MIM15" s="61"/>
      <c r="MIN15" s="61"/>
      <c r="MIO15" s="61"/>
      <c r="MIP15" s="61"/>
      <c r="MIQ15" s="61"/>
      <c r="MIR15" s="61"/>
      <c r="MIS15" s="61"/>
      <c r="MIT15" s="61"/>
      <c r="MIU15" s="61"/>
      <c r="MIV15" s="61"/>
      <c r="MIW15" s="61"/>
      <c r="MIX15" s="61"/>
      <c r="MIY15" s="61"/>
      <c r="MIZ15" s="61"/>
      <c r="MJA15" s="61"/>
      <c r="MJB15" s="61"/>
      <c r="MJC15" s="61"/>
      <c r="MJD15" s="61"/>
      <c r="MJE15" s="61"/>
      <c r="MJF15" s="61"/>
      <c r="MJG15" s="61"/>
      <c r="MJH15" s="61"/>
      <c r="MJI15" s="61"/>
      <c r="MJJ15" s="61"/>
      <c r="MJK15" s="61"/>
      <c r="MJL15" s="61"/>
      <c r="MJM15" s="61"/>
      <c r="MJN15" s="61"/>
      <c r="MJO15" s="61"/>
      <c r="MJP15" s="61"/>
      <c r="MJQ15" s="61"/>
      <c r="MJR15" s="61"/>
      <c r="MJS15" s="61"/>
      <c r="MJT15" s="61"/>
      <c r="MJU15" s="61"/>
      <c r="MJV15" s="61"/>
      <c r="MJW15" s="61"/>
      <c r="MJX15" s="61"/>
      <c r="MJY15" s="61"/>
      <c r="MJZ15" s="61"/>
      <c r="MKA15" s="61"/>
      <c r="MKB15" s="61"/>
      <c r="MKC15" s="61"/>
      <c r="MKD15" s="61"/>
      <c r="MKE15" s="61"/>
      <c r="MKF15" s="61"/>
      <c r="MKG15" s="61"/>
      <c r="MKH15" s="61"/>
      <c r="MKI15" s="61"/>
      <c r="MKJ15" s="61"/>
      <c r="MKK15" s="61"/>
      <c r="MKL15" s="61"/>
      <c r="MKM15" s="61"/>
      <c r="MKN15" s="61"/>
      <c r="MKO15" s="61"/>
      <c r="MKP15" s="61"/>
      <c r="MKQ15" s="61"/>
      <c r="MKR15" s="61"/>
      <c r="MKS15" s="61"/>
      <c r="MKT15" s="61"/>
      <c r="MKU15" s="61"/>
      <c r="MKV15" s="61"/>
      <c r="MKW15" s="61"/>
      <c r="MKX15" s="61"/>
      <c r="MKY15" s="61"/>
      <c r="MKZ15" s="61"/>
      <c r="MLA15" s="61"/>
      <c r="MLB15" s="61"/>
      <c r="MLC15" s="61"/>
      <c r="MLD15" s="61"/>
      <c r="MLE15" s="61"/>
      <c r="MLF15" s="61"/>
      <c r="MLG15" s="61"/>
      <c r="MLH15" s="61"/>
      <c r="MLI15" s="61"/>
      <c r="MLJ15" s="61"/>
      <c r="MLK15" s="61"/>
      <c r="MLL15" s="61"/>
      <c r="MLM15" s="61"/>
      <c r="MLN15" s="61"/>
      <c r="MLO15" s="61"/>
      <c r="MLP15" s="61"/>
      <c r="MLQ15" s="61"/>
      <c r="MLR15" s="61"/>
      <c r="MLS15" s="61"/>
      <c r="MLT15" s="61"/>
      <c r="MLU15" s="61"/>
      <c r="MLV15" s="61"/>
      <c r="MLW15" s="61"/>
      <c r="MLX15" s="61"/>
      <c r="MLY15" s="61"/>
      <c r="MLZ15" s="61"/>
      <c r="MMA15" s="61"/>
      <c r="MMB15" s="61"/>
      <c r="MMC15" s="61"/>
      <c r="MMD15" s="61"/>
      <c r="MME15" s="61"/>
      <c r="MMF15" s="61"/>
      <c r="MMG15" s="61"/>
      <c r="MMH15" s="61"/>
      <c r="MMI15" s="61"/>
      <c r="MMJ15" s="61"/>
      <c r="MMK15" s="61"/>
      <c r="MML15" s="61"/>
      <c r="MMM15" s="61"/>
      <c r="MMN15" s="61"/>
      <c r="MMO15" s="61"/>
      <c r="MMP15" s="61"/>
      <c r="MMQ15" s="61"/>
      <c r="MMR15" s="61"/>
      <c r="MMS15" s="61"/>
      <c r="MMT15" s="61"/>
      <c r="MMU15" s="61"/>
      <c r="MMV15" s="61"/>
      <c r="MMW15" s="61"/>
      <c r="MMX15" s="61"/>
      <c r="MMY15" s="61"/>
      <c r="MMZ15" s="61"/>
      <c r="MNA15" s="61"/>
      <c r="MNB15" s="61"/>
      <c r="MNC15" s="61"/>
      <c r="MND15" s="61"/>
      <c r="MNE15" s="61"/>
      <c r="MNF15" s="61"/>
      <c r="MNG15" s="61"/>
      <c r="MNH15" s="61"/>
      <c r="MNI15" s="61"/>
      <c r="MNJ15" s="61"/>
      <c r="MNK15" s="61"/>
      <c r="MNL15" s="61"/>
      <c r="MNM15" s="61"/>
      <c r="MNN15" s="61"/>
      <c r="MNO15" s="61"/>
      <c r="MNP15" s="61"/>
      <c r="MNQ15" s="61"/>
      <c r="MNR15" s="61"/>
      <c r="MNS15" s="61"/>
      <c r="MNT15" s="61"/>
      <c r="MNU15" s="61"/>
      <c r="MNV15" s="61"/>
      <c r="MNW15" s="61"/>
      <c r="MNX15" s="61"/>
      <c r="MNY15" s="61"/>
      <c r="MNZ15" s="61"/>
      <c r="MOA15" s="61"/>
      <c r="MOB15" s="61"/>
      <c r="MOC15" s="61"/>
      <c r="MOD15" s="61"/>
      <c r="MOE15" s="61"/>
      <c r="MOF15" s="61"/>
      <c r="MOG15" s="61"/>
      <c r="MOH15" s="61"/>
      <c r="MOI15" s="61"/>
      <c r="MOJ15" s="61"/>
      <c r="MOK15" s="61"/>
      <c r="MOL15" s="61"/>
      <c r="MOM15" s="61"/>
      <c r="MON15" s="61"/>
      <c r="MOO15" s="61"/>
      <c r="MOP15" s="61"/>
      <c r="MOQ15" s="61"/>
      <c r="MOR15" s="61"/>
      <c r="MOS15" s="61"/>
      <c r="MOT15" s="61"/>
      <c r="MOU15" s="61"/>
      <c r="MOV15" s="61"/>
      <c r="MOW15" s="61"/>
      <c r="MOX15" s="61"/>
      <c r="MOY15" s="61"/>
      <c r="MOZ15" s="61"/>
      <c r="MPA15" s="61"/>
      <c r="MPB15" s="61"/>
      <c r="MPC15" s="61"/>
      <c r="MPD15" s="61"/>
      <c r="MPE15" s="61"/>
      <c r="MPF15" s="61"/>
      <c r="MPG15" s="61"/>
      <c r="MPH15" s="61"/>
      <c r="MPI15" s="61"/>
      <c r="MPJ15" s="61"/>
      <c r="MPK15" s="61"/>
      <c r="MPL15" s="61"/>
      <c r="MPM15" s="61"/>
      <c r="MPN15" s="61"/>
      <c r="MPO15" s="61"/>
      <c r="MPP15" s="61"/>
      <c r="MPQ15" s="61"/>
      <c r="MPR15" s="61"/>
      <c r="MPS15" s="61"/>
      <c r="MPT15" s="61"/>
      <c r="MPU15" s="61"/>
      <c r="MPV15" s="61"/>
      <c r="MPW15" s="61"/>
      <c r="MPX15" s="61"/>
      <c r="MPY15" s="61"/>
      <c r="MPZ15" s="61"/>
      <c r="MQA15" s="61"/>
      <c r="MQB15" s="61"/>
      <c r="MQC15" s="61"/>
      <c r="MQD15" s="61"/>
      <c r="MQE15" s="61"/>
      <c r="MQF15" s="61"/>
      <c r="MQG15" s="61"/>
      <c r="MQH15" s="61"/>
      <c r="MQI15" s="61"/>
      <c r="MQJ15" s="61"/>
      <c r="MQK15" s="61"/>
      <c r="MQL15" s="61"/>
      <c r="MQM15" s="61"/>
      <c r="MQN15" s="61"/>
      <c r="MQO15" s="61"/>
      <c r="MQP15" s="61"/>
      <c r="MQQ15" s="61"/>
      <c r="MQR15" s="61"/>
      <c r="MQS15" s="61"/>
      <c r="MQT15" s="61"/>
      <c r="MQU15" s="61"/>
      <c r="MQV15" s="61"/>
      <c r="MQW15" s="61"/>
      <c r="MQX15" s="61"/>
      <c r="MQY15" s="61"/>
      <c r="MQZ15" s="61"/>
      <c r="MRA15" s="61"/>
      <c r="MRB15" s="61"/>
      <c r="MRC15" s="61"/>
      <c r="MRD15" s="61"/>
      <c r="MRE15" s="61"/>
      <c r="MRF15" s="61"/>
      <c r="MRG15" s="61"/>
      <c r="MRH15" s="61"/>
      <c r="MRI15" s="61"/>
      <c r="MRJ15" s="61"/>
      <c r="MRK15" s="61"/>
      <c r="MRL15" s="61"/>
      <c r="MRM15" s="61"/>
      <c r="MRN15" s="61"/>
      <c r="MRO15" s="61"/>
      <c r="MRP15" s="61"/>
      <c r="MRQ15" s="61"/>
      <c r="MRR15" s="61"/>
      <c r="MRS15" s="61"/>
      <c r="MRT15" s="61"/>
      <c r="MRU15" s="61"/>
      <c r="MRV15" s="61"/>
      <c r="MRW15" s="61"/>
      <c r="MRX15" s="61"/>
      <c r="MRY15" s="61"/>
      <c r="MRZ15" s="61"/>
      <c r="MSA15" s="61"/>
      <c r="MSB15" s="61"/>
      <c r="MSC15" s="61"/>
      <c r="MSD15" s="61"/>
      <c r="MSE15" s="61"/>
      <c r="MSF15" s="61"/>
      <c r="MSG15" s="61"/>
      <c r="MSH15" s="61"/>
      <c r="MSI15" s="61"/>
      <c r="MSJ15" s="61"/>
      <c r="MSK15" s="61"/>
      <c r="MSL15" s="61"/>
      <c r="MSM15" s="61"/>
      <c r="MSN15" s="61"/>
      <c r="MSO15" s="61"/>
      <c r="MSP15" s="61"/>
      <c r="MSQ15" s="61"/>
      <c r="MSR15" s="61"/>
      <c r="MSS15" s="61"/>
      <c r="MST15" s="61"/>
      <c r="MSU15" s="61"/>
      <c r="MSV15" s="61"/>
      <c r="MSW15" s="61"/>
      <c r="MSX15" s="61"/>
      <c r="MSY15" s="61"/>
      <c r="MSZ15" s="61"/>
      <c r="MTA15" s="61"/>
      <c r="MTB15" s="61"/>
      <c r="MTC15" s="61"/>
      <c r="MTD15" s="61"/>
      <c r="MTE15" s="61"/>
      <c r="MTF15" s="61"/>
      <c r="MTG15" s="61"/>
      <c r="MTH15" s="61"/>
      <c r="MTI15" s="61"/>
      <c r="MTJ15" s="61"/>
      <c r="MTK15" s="61"/>
      <c r="MTL15" s="61"/>
      <c r="MTM15" s="61"/>
      <c r="MTN15" s="61"/>
      <c r="MTO15" s="61"/>
      <c r="MTP15" s="61"/>
      <c r="MTQ15" s="61"/>
      <c r="MTR15" s="61"/>
      <c r="MTS15" s="61"/>
      <c r="MTT15" s="61"/>
      <c r="MTU15" s="61"/>
      <c r="MTV15" s="61"/>
      <c r="MTW15" s="61"/>
      <c r="MTX15" s="61"/>
      <c r="MTY15" s="61"/>
      <c r="MTZ15" s="61"/>
      <c r="MUA15" s="61"/>
      <c r="MUB15" s="61"/>
      <c r="MUC15" s="61"/>
      <c r="MUD15" s="61"/>
      <c r="MUE15" s="61"/>
      <c r="MUF15" s="61"/>
      <c r="MUG15" s="61"/>
      <c r="MUH15" s="61"/>
      <c r="MUI15" s="61"/>
      <c r="MUJ15" s="61"/>
      <c r="MUK15" s="61"/>
      <c r="MUL15" s="61"/>
      <c r="MUM15" s="61"/>
      <c r="MUN15" s="61"/>
      <c r="MUO15" s="61"/>
      <c r="MUP15" s="61"/>
      <c r="MUQ15" s="61"/>
      <c r="MUR15" s="61"/>
      <c r="MUS15" s="61"/>
      <c r="MUT15" s="61"/>
      <c r="MUU15" s="61"/>
      <c r="MUV15" s="61"/>
      <c r="MUW15" s="61"/>
      <c r="MUX15" s="61"/>
      <c r="MUY15" s="61"/>
      <c r="MUZ15" s="61"/>
      <c r="MVA15" s="61"/>
      <c r="MVB15" s="61"/>
      <c r="MVC15" s="61"/>
      <c r="MVD15" s="61"/>
      <c r="MVE15" s="61"/>
      <c r="MVF15" s="61"/>
      <c r="MVG15" s="61"/>
      <c r="MVH15" s="61"/>
      <c r="MVI15" s="61"/>
      <c r="MVJ15" s="61"/>
      <c r="MVK15" s="61"/>
      <c r="MVL15" s="61"/>
      <c r="MVM15" s="61"/>
      <c r="MVN15" s="61"/>
      <c r="MVO15" s="61"/>
      <c r="MVP15" s="61"/>
      <c r="MVQ15" s="61"/>
      <c r="MVR15" s="61"/>
      <c r="MVS15" s="61"/>
      <c r="MVT15" s="61"/>
      <c r="MVU15" s="61"/>
      <c r="MVV15" s="61"/>
      <c r="MVW15" s="61"/>
      <c r="MVX15" s="61"/>
      <c r="MVY15" s="61"/>
      <c r="MVZ15" s="61"/>
      <c r="MWA15" s="61"/>
      <c r="MWB15" s="61"/>
      <c r="MWC15" s="61"/>
      <c r="MWD15" s="61"/>
      <c r="MWE15" s="61"/>
      <c r="MWF15" s="61"/>
      <c r="MWG15" s="61"/>
      <c r="MWH15" s="61"/>
      <c r="MWI15" s="61"/>
      <c r="MWJ15" s="61"/>
      <c r="MWK15" s="61"/>
      <c r="MWL15" s="61"/>
      <c r="MWM15" s="61"/>
      <c r="MWN15" s="61"/>
      <c r="MWO15" s="61"/>
      <c r="MWP15" s="61"/>
      <c r="MWQ15" s="61"/>
      <c r="MWR15" s="61"/>
      <c r="MWS15" s="61"/>
      <c r="MWT15" s="61"/>
      <c r="MWU15" s="61"/>
      <c r="MWV15" s="61"/>
      <c r="MWW15" s="61"/>
      <c r="MWX15" s="61"/>
      <c r="MWY15" s="61"/>
      <c r="MWZ15" s="61"/>
      <c r="MXA15" s="61"/>
      <c r="MXB15" s="61"/>
      <c r="MXC15" s="61"/>
      <c r="MXD15" s="61"/>
      <c r="MXE15" s="61"/>
      <c r="MXF15" s="61"/>
      <c r="MXG15" s="61"/>
      <c r="MXH15" s="61"/>
      <c r="MXI15" s="61"/>
      <c r="MXJ15" s="61"/>
      <c r="MXK15" s="61"/>
      <c r="MXL15" s="61"/>
      <c r="MXM15" s="61"/>
      <c r="MXN15" s="61"/>
      <c r="MXO15" s="61"/>
      <c r="MXP15" s="61"/>
      <c r="MXQ15" s="61"/>
      <c r="MXR15" s="61"/>
      <c r="MXS15" s="61"/>
      <c r="MXT15" s="61"/>
      <c r="MXU15" s="61"/>
      <c r="MXV15" s="61"/>
      <c r="MXW15" s="61"/>
      <c r="MXX15" s="61"/>
      <c r="MXY15" s="61"/>
      <c r="MXZ15" s="61"/>
      <c r="MYA15" s="61"/>
      <c r="MYB15" s="61"/>
      <c r="MYC15" s="61"/>
      <c r="MYD15" s="61"/>
      <c r="MYE15" s="61"/>
      <c r="MYF15" s="61"/>
      <c r="MYG15" s="61"/>
      <c r="MYH15" s="61"/>
      <c r="MYI15" s="61"/>
      <c r="MYJ15" s="61"/>
      <c r="MYK15" s="61"/>
      <c r="MYL15" s="61"/>
      <c r="MYM15" s="61"/>
      <c r="MYN15" s="61"/>
      <c r="MYO15" s="61"/>
      <c r="MYP15" s="61"/>
      <c r="MYQ15" s="61"/>
      <c r="MYR15" s="61"/>
      <c r="MYS15" s="61"/>
      <c r="MYT15" s="61"/>
      <c r="MYU15" s="61"/>
      <c r="MYV15" s="61"/>
      <c r="MYW15" s="61"/>
      <c r="MYX15" s="61"/>
      <c r="MYY15" s="61"/>
      <c r="MYZ15" s="61"/>
      <c r="MZA15" s="61"/>
      <c r="MZB15" s="61"/>
      <c r="MZC15" s="61"/>
      <c r="MZD15" s="61"/>
      <c r="MZE15" s="61"/>
      <c r="MZF15" s="61"/>
      <c r="MZG15" s="61"/>
      <c r="MZH15" s="61"/>
      <c r="MZI15" s="61"/>
      <c r="MZJ15" s="61"/>
      <c r="MZK15" s="61"/>
      <c r="MZL15" s="61"/>
      <c r="MZM15" s="61"/>
      <c r="MZN15" s="61"/>
      <c r="MZO15" s="61"/>
      <c r="MZP15" s="61"/>
      <c r="MZQ15" s="61"/>
      <c r="MZR15" s="61"/>
      <c r="MZS15" s="61"/>
      <c r="MZT15" s="61"/>
      <c r="MZU15" s="61"/>
      <c r="MZV15" s="61"/>
      <c r="MZW15" s="61"/>
      <c r="MZX15" s="61"/>
      <c r="MZY15" s="61"/>
      <c r="MZZ15" s="61"/>
      <c r="NAA15" s="61"/>
      <c r="NAB15" s="61"/>
      <c r="NAC15" s="61"/>
      <c r="NAD15" s="61"/>
      <c r="NAE15" s="61"/>
      <c r="NAF15" s="61"/>
      <c r="NAG15" s="61"/>
      <c r="NAH15" s="61"/>
      <c r="NAI15" s="61"/>
      <c r="NAJ15" s="61"/>
      <c r="NAK15" s="61"/>
      <c r="NAL15" s="61"/>
      <c r="NAM15" s="61"/>
      <c r="NAN15" s="61"/>
      <c r="NAO15" s="61"/>
      <c r="NAP15" s="61"/>
      <c r="NAQ15" s="61"/>
      <c r="NAR15" s="61"/>
      <c r="NAS15" s="61"/>
      <c r="NAT15" s="61"/>
      <c r="NAU15" s="61"/>
      <c r="NAV15" s="61"/>
      <c r="NAW15" s="61"/>
      <c r="NAX15" s="61"/>
      <c r="NAY15" s="61"/>
      <c r="NAZ15" s="61"/>
      <c r="NBA15" s="61"/>
      <c r="NBB15" s="61"/>
      <c r="NBC15" s="61"/>
      <c r="NBD15" s="61"/>
      <c r="NBE15" s="61"/>
      <c r="NBF15" s="61"/>
      <c r="NBG15" s="61"/>
      <c r="NBH15" s="61"/>
      <c r="NBI15" s="61"/>
      <c r="NBJ15" s="61"/>
      <c r="NBK15" s="61"/>
      <c r="NBL15" s="61"/>
      <c r="NBM15" s="61"/>
      <c r="NBN15" s="61"/>
      <c r="NBO15" s="61"/>
      <c r="NBP15" s="61"/>
      <c r="NBQ15" s="61"/>
      <c r="NBR15" s="61"/>
      <c r="NBS15" s="61"/>
      <c r="NBT15" s="61"/>
      <c r="NBU15" s="61"/>
      <c r="NBV15" s="61"/>
      <c r="NBW15" s="61"/>
      <c r="NBX15" s="61"/>
      <c r="NBY15" s="61"/>
      <c r="NBZ15" s="61"/>
      <c r="NCA15" s="61"/>
      <c r="NCB15" s="61"/>
      <c r="NCC15" s="61"/>
      <c r="NCD15" s="61"/>
      <c r="NCE15" s="61"/>
      <c r="NCF15" s="61"/>
      <c r="NCG15" s="61"/>
      <c r="NCH15" s="61"/>
      <c r="NCI15" s="61"/>
      <c r="NCJ15" s="61"/>
      <c r="NCK15" s="61"/>
      <c r="NCL15" s="61"/>
      <c r="NCM15" s="61"/>
      <c r="NCN15" s="61"/>
      <c r="NCO15" s="61"/>
      <c r="NCP15" s="61"/>
      <c r="NCQ15" s="61"/>
      <c r="NCR15" s="61"/>
      <c r="NCS15" s="61"/>
      <c r="NCT15" s="61"/>
      <c r="NCU15" s="61"/>
      <c r="NCV15" s="61"/>
      <c r="NCW15" s="61"/>
      <c r="NCX15" s="61"/>
      <c r="NCY15" s="61"/>
      <c r="NCZ15" s="61"/>
      <c r="NDA15" s="61"/>
      <c r="NDB15" s="61"/>
      <c r="NDC15" s="61"/>
      <c r="NDD15" s="61"/>
      <c r="NDE15" s="61"/>
      <c r="NDF15" s="61"/>
      <c r="NDG15" s="61"/>
      <c r="NDH15" s="61"/>
      <c r="NDI15" s="61"/>
      <c r="NDJ15" s="61"/>
      <c r="NDK15" s="61"/>
      <c r="NDL15" s="61"/>
      <c r="NDM15" s="61"/>
      <c r="NDN15" s="61"/>
      <c r="NDO15" s="61"/>
      <c r="NDP15" s="61"/>
      <c r="NDQ15" s="61"/>
      <c r="NDR15" s="61"/>
      <c r="NDS15" s="61"/>
      <c r="NDT15" s="61"/>
      <c r="NDU15" s="61"/>
      <c r="NDV15" s="61"/>
      <c r="NDW15" s="61"/>
      <c r="NDX15" s="61"/>
      <c r="NDY15" s="61"/>
      <c r="NDZ15" s="61"/>
      <c r="NEA15" s="61"/>
      <c r="NEB15" s="61"/>
      <c r="NEC15" s="61"/>
      <c r="NED15" s="61"/>
      <c r="NEE15" s="61"/>
      <c r="NEF15" s="61"/>
      <c r="NEG15" s="61"/>
      <c r="NEH15" s="61"/>
      <c r="NEI15" s="61"/>
      <c r="NEJ15" s="61"/>
      <c r="NEK15" s="61"/>
      <c r="NEL15" s="61"/>
      <c r="NEM15" s="61"/>
      <c r="NEN15" s="61"/>
      <c r="NEO15" s="61"/>
      <c r="NEP15" s="61"/>
      <c r="NEQ15" s="61"/>
      <c r="NER15" s="61"/>
      <c r="NES15" s="61"/>
      <c r="NET15" s="61"/>
      <c r="NEU15" s="61"/>
      <c r="NEV15" s="61"/>
      <c r="NEW15" s="61"/>
      <c r="NEX15" s="61"/>
      <c r="NEY15" s="61"/>
      <c r="NEZ15" s="61"/>
      <c r="NFA15" s="61"/>
      <c r="NFB15" s="61"/>
      <c r="NFC15" s="61"/>
      <c r="NFD15" s="61"/>
      <c r="NFE15" s="61"/>
      <c r="NFF15" s="61"/>
      <c r="NFG15" s="61"/>
      <c r="NFH15" s="61"/>
      <c r="NFI15" s="61"/>
      <c r="NFJ15" s="61"/>
      <c r="NFK15" s="61"/>
      <c r="NFL15" s="61"/>
      <c r="NFM15" s="61"/>
      <c r="NFN15" s="61"/>
      <c r="NFO15" s="61"/>
      <c r="NFP15" s="61"/>
      <c r="NFQ15" s="61"/>
      <c r="NFR15" s="61"/>
      <c r="NFS15" s="61"/>
      <c r="NFT15" s="61"/>
      <c r="NFU15" s="61"/>
      <c r="NFV15" s="61"/>
      <c r="NFW15" s="61"/>
      <c r="NFX15" s="61"/>
      <c r="NFY15" s="61"/>
      <c r="NFZ15" s="61"/>
      <c r="NGA15" s="61"/>
      <c r="NGB15" s="61"/>
      <c r="NGC15" s="61"/>
      <c r="NGD15" s="61"/>
      <c r="NGE15" s="61"/>
      <c r="NGF15" s="61"/>
      <c r="NGG15" s="61"/>
      <c r="NGH15" s="61"/>
      <c r="NGI15" s="61"/>
      <c r="NGJ15" s="61"/>
      <c r="NGK15" s="61"/>
      <c r="NGL15" s="61"/>
      <c r="NGM15" s="61"/>
      <c r="NGN15" s="61"/>
      <c r="NGO15" s="61"/>
      <c r="NGP15" s="61"/>
      <c r="NGQ15" s="61"/>
      <c r="NGR15" s="61"/>
      <c r="NGS15" s="61"/>
      <c r="NGT15" s="61"/>
      <c r="NGU15" s="61"/>
      <c r="NGV15" s="61"/>
      <c r="NGW15" s="61"/>
      <c r="NGX15" s="61"/>
      <c r="NGY15" s="61"/>
      <c r="NGZ15" s="61"/>
      <c r="NHA15" s="61"/>
      <c r="NHB15" s="61"/>
      <c r="NHC15" s="61"/>
      <c r="NHD15" s="61"/>
      <c r="NHE15" s="61"/>
      <c r="NHF15" s="61"/>
      <c r="NHG15" s="61"/>
      <c r="NHH15" s="61"/>
      <c r="NHI15" s="61"/>
      <c r="NHJ15" s="61"/>
      <c r="NHK15" s="61"/>
      <c r="NHL15" s="61"/>
      <c r="NHM15" s="61"/>
      <c r="NHN15" s="61"/>
      <c r="NHO15" s="61"/>
      <c r="NHP15" s="61"/>
      <c r="NHQ15" s="61"/>
      <c r="NHR15" s="61"/>
      <c r="NHS15" s="61"/>
      <c r="NHT15" s="61"/>
      <c r="NHU15" s="61"/>
      <c r="NHV15" s="61"/>
      <c r="NHW15" s="61"/>
      <c r="NHX15" s="61"/>
      <c r="NHY15" s="61"/>
      <c r="NHZ15" s="61"/>
      <c r="NIA15" s="61"/>
      <c r="NIB15" s="61"/>
      <c r="NIC15" s="61"/>
      <c r="NID15" s="61"/>
      <c r="NIE15" s="61"/>
      <c r="NIF15" s="61"/>
      <c r="NIG15" s="61"/>
      <c r="NIH15" s="61"/>
      <c r="NII15" s="61"/>
      <c r="NIJ15" s="61"/>
      <c r="NIK15" s="61"/>
      <c r="NIL15" s="61"/>
      <c r="NIM15" s="61"/>
      <c r="NIN15" s="61"/>
      <c r="NIO15" s="61"/>
      <c r="NIP15" s="61"/>
      <c r="NIQ15" s="61"/>
      <c r="NIR15" s="61"/>
      <c r="NIS15" s="61"/>
      <c r="NIT15" s="61"/>
      <c r="NIU15" s="61"/>
      <c r="NIV15" s="61"/>
      <c r="NIW15" s="61"/>
      <c r="NIX15" s="61"/>
      <c r="NIY15" s="61"/>
      <c r="NIZ15" s="61"/>
      <c r="NJA15" s="61"/>
      <c r="NJB15" s="61"/>
      <c r="NJC15" s="61"/>
      <c r="NJD15" s="61"/>
      <c r="NJE15" s="61"/>
      <c r="NJF15" s="61"/>
      <c r="NJG15" s="61"/>
      <c r="NJH15" s="61"/>
      <c r="NJI15" s="61"/>
      <c r="NJJ15" s="61"/>
      <c r="NJK15" s="61"/>
      <c r="NJL15" s="61"/>
      <c r="NJM15" s="61"/>
      <c r="NJN15" s="61"/>
      <c r="NJO15" s="61"/>
      <c r="NJP15" s="61"/>
      <c r="NJQ15" s="61"/>
      <c r="NJR15" s="61"/>
      <c r="NJS15" s="61"/>
      <c r="NJT15" s="61"/>
      <c r="NJU15" s="61"/>
      <c r="NJV15" s="61"/>
      <c r="NJW15" s="61"/>
      <c r="NJX15" s="61"/>
      <c r="NJY15" s="61"/>
      <c r="NJZ15" s="61"/>
      <c r="NKA15" s="61"/>
      <c r="NKB15" s="61"/>
      <c r="NKC15" s="61"/>
      <c r="NKD15" s="61"/>
      <c r="NKE15" s="61"/>
      <c r="NKF15" s="61"/>
      <c r="NKG15" s="61"/>
      <c r="NKH15" s="61"/>
      <c r="NKI15" s="61"/>
      <c r="NKJ15" s="61"/>
      <c r="NKK15" s="61"/>
      <c r="NKL15" s="61"/>
      <c r="NKM15" s="61"/>
      <c r="NKN15" s="61"/>
      <c r="NKO15" s="61"/>
      <c r="NKP15" s="61"/>
      <c r="NKQ15" s="61"/>
      <c r="NKR15" s="61"/>
      <c r="NKS15" s="61"/>
      <c r="NKT15" s="61"/>
      <c r="NKU15" s="61"/>
      <c r="NKV15" s="61"/>
      <c r="NKW15" s="61"/>
      <c r="NKX15" s="61"/>
      <c r="NKY15" s="61"/>
      <c r="NKZ15" s="61"/>
      <c r="NLA15" s="61"/>
      <c r="NLB15" s="61"/>
      <c r="NLC15" s="61"/>
      <c r="NLD15" s="61"/>
      <c r="NLE15" s="61"/>
      <c r="NLF15" s="61"/>
      <c r="NLG15" s="61"/>
      <c r="NLH15" s="61"/>
      <c r="NLI15" s="61"/>
      <c r="NLJ15" s="61"/>
      <c r="NLK15" s="61"/>
      <c r="NLL15" s="61"/>
      <c r="NLM15" s="61"/>
      <c r="NLN15" s="61"/>
      <c r="NLO15" s="61"/>
      <c r="NLP15" s="61"/>
      <c r="NLQ15" s="61"/>
      <c r="NLR15" s="61"/>
      <c r="NLS15" s="61"/>
      <c r="NLT15" s="61"/>
      <c r="NLU15" s="61"/>
      <c r="NLV15" s="61"/>
      <c r="NLW15" s="61"/>
      <c r="NLX15" s="61"/>
      <c r="NLY15" s="61"/>
      <c r="NLZ15" s="61"/>
      <c r="NMA15" s="61"/>
      <c r="NMB15" s="61"/>
      <c r="NMC15" s="61"/>
      <c r="NMD15" s="61"/>
      <c r="NME15" s="61"/>
      <c r="NMF15" s="61"/>
      <c r="NMG15" s="61"/>
      <c r="NMH15" s="61"/>
      <c r="NMI15" s="61"/>
      <c r="NMJ15" s="61"/>
      <c r="NMK15" s="61"/>
      <c r="NML15" s="61"/>
      <c r="NMM15" s="61"/>
      <c r="NMN15" s="61"/>
      <c r="NMO15" s="61"/>
      <c r="NMP15" s="61"/>
      <c r="NMQ15" s="61"/>
      <c r="NMR15" s="61"/>
      <c r="NMS15" s="61"/>
      <c r="NMT15" s="61"/>
      <c r="NMU15" s="61"/>
      <c r="NMV15" s="61"/>
      <c r="NMW15" s="61"/>
      <c r="NMX15" s="61"/>
      <c r="NMY15" s="61"/>
      <c r="NMZ15" s="61"/>
      <c r="NNA15" s="61"/>
      <c r="NNB15" s="61"/>
      <c r="NNC15" s="61"/>
      <c r="NND15" s="61"/>
      <c r="NNE15" s="61"/>
      <c r="NNF15" s="61"/>
      <c r="NNG15" s="61"/>
      <c r="NNH15" s="61"/>
      <c r="NNI15" s="61"/>
      <c r="NNJ15" s="61"/>
      <c r="NNK15" s="61"/>
      <c r="NNL15" s="61"/>
      <c r="NNM15" s="61"/>
      <c r="NNN15" s="61"/>
      <c r="NNO15" s="61"/>
      <c r="NNP15" s="61"/>
      <c r="NNQ15" s="61"/>
      <c r="NNR15" s="61"/>
      <c r="NNS15" s="61"/>
      <c r="NNT15" s="61"/>
      <c r="NNU15" s="61"/>
      <c r="NNV15" s="61"/>
      <c r="NNW15" s="61"/>
      <c r="NNX15" s="61"/>
      <c r="NNY15" s="61"/>
      <c r="NNZ15" s="61"/>
      <c r="NOA15" s="61"/>
      <c r="NOB15" s="61"/>
      <c r="NOC15" s="61"/>
      <c r="NOD15" s="61"/>
      <c r="NOE15" s="61"/>
      <c r="NOF15" s="61"/>
      <c r="NOG15" s="61"/>
      <c r="NOH15" s="61"/>
      <c r="NOI15" s="61"/>
      <c r="NOJ15" s="61"/>
      <c r="NOK15" s="61"/>
      <c r="NOL15" s="61"/>
      <c r="NOM15" s="61"/>
      <c r="NON15" s="61"/>
      <c r="NOO15" s="61"/>
      <c r="NOP15" s="61"/>
      <c r="NOQ15" s="61"/>
      <c r="NOR15" s="61"/>
      <c r="NOS15" s="61"/>
      <c r="NOT15" s="61"/>
      <c r="NOU15" s="61"/>
      <c r="NOV15" s="61"/>
      <c r="NOW15" s="61"/>
      <c r="NOX15" s="61"/>
      <c r="NOY15" s="61"/>
      <c r="NOZ15" s="61"/>
      <c r="NPA15" s="61"/>
      <c r="NPB15" s="61"/>
      <c r="NPC15" s="61"/>
      <c r="NPD15" s="61"/>
      <c r="NPE15" s="61"/>
      <c r="NPF15" s="61"/>
      <c r="NPG15" s="61"/>
      <c r="NPH15" s="61"/>
      <c r="NPI15" s="61"/>
      <c r="NPJ15" s="61"/>
      <c r="NPK15" s="61"/>
      <c r="NPL15" s="61"/>
      <c r="NPM15" s="61"/>
      <c r="NPN15" s="61"/>
      <c r="NPO15" s="61"/>
      <c r="NPP15" s="61"/>
      <c r="NPQ15" s="61"/>
      <c r="NPR15" s="61"/>
      <c r="NPS15" s="61"/>
      <c r="NPT15" s="61"/>
      <c r="NPU15" s="61"/>
      <c r="NPV15" s="61"/>
      <c r="NPW15" s="61"/>
      <c r="NPX15" s="61"/>
      <c r="NPY15" s="61"/>
      <c r="NPZ15" s="61"/>
      <c r="NQA15" s="61"/>
      <c r="NQB15" s="61"/>
      <c r="NQC15" s="61"/>
      <c r="NQD15" s="61"/>
      <c r="NQE15" s="61"/>
      <c r="NQF15" s="61"/>
      <c r="NQG15" s="61"/>
      <c r="NQH15" s="61"/>
      <c r="NQI15" s="61"/>
      <c r="NQJ15" s="61"/>
      <c r="NQK15" s="61"/>
      <c r="NQL15" s="61"/>
      <c r="NQM15" s="61"/>
      <c r="NQN15" s="61"/>
      <c r="NQO15" s="61"/>
      <c r="NQP15" s="61"/>
      <c r="NQQ15" s="61"/>
      <c r="NQR15" s="61"/>
      <c r="NQS15" s="61"/>
      <c r="NQT15" s="61"/>
      <c r="NQU15" s="61"/>
      <c r="NQV15" s="61"/>
      <c r="NQW15" s="61"/>
      <c r="NQX15" s="61"/>
      <c r="NQY15" s="61"/>
      <c r="NQZ15" s="61"/>
      <c r="NRA15" s="61"/>
      <c r="NRB15" s="61"/>
      <c r="NRC15" s="61"/>
      <c r="NRD15" s="61"/>
      <c r="NRE15" s="61"/>
      <c r="NRF15" s="61"/>
      <c r="NRG15" s="61"/>
      <c r="NRH15" s="61"/>
      <c r="NRI15" s="61"/>
      <c r="NRJ15" s="61"/>
      <c r="NRK15" s="61"/>
      <c r="NRL15" s="61"/>
      <c r="NRM15" s="61"/>
      <c r="NRN15" s="61"/>
      <c r="NRO15" s="61"/>
      <c r="NRP15" s="61"/>
      <c r="NRQ15" s="61"/>
      <c r="NRR15" s="61"/>
      <c r="NRS15" s="61"/>
      <c r="NRT15" s="61"/>
      <c r="NRU15" s="61"/>
      <c r="NRV15" s="61"/>
      <c r="NRW15" s="61"/>
      <c r="NRX15" s="61"/>
      <c r="NRY15" s="61"/>
      <c r="NRZ15" s="61"/>
      <c r="NSA15" s="61"/>
      <c r="NSB15" s="61"/>
      <c r="NSC15" s="61"/>
      <c r="NSD15" s="61"/>
      <c r="NSE15" s="61"/>
      <c r="NSF15" s="61"/>
      <c r="NSG15" s="61"/>
      <c r="NSH15" s="61"/>
      <c r="NSI15" s="61"/>
      <c r="NSJ15" s="61"/>
      <c r="NSK15" s="61"/>
      <c r="NSL15" s="61"/>
      <c r="NSM15" s="61"/>
      <c r="NSN15" s="61"/>
      <c r="NSO15" s="61"/>
      <c r="NSP15" s="61"/>
      <c r="NSQ15" s="61"/>
      <c r="NSR15" s="61"/>
      <c r="NSS15" s="61"/>
      <c r="NST15" s="61"/>
      <c r="NSU15" s="61"/>
      <c r="NSV15" s="61"/>
      <c r="NSW15" s="61"/>
      <c r="NSX15" s="61"/>
      <c r="NSY15" s="61"/>
      <c r="NSZ15" s="61"/>
      <c r="NTA15" s="61"/>
      <c r="NTB15" s="61"/>
      <c r="NTC15" s="61"/>
      <c r="NTD15" s="61"/>
      <c r="NTE15" s="61"/>
      <c r="NTF15" s="61"/>
      <c r="NTG15" s="61"/>
      <c r="NTH15" s="61"/>
      <c r="NTI15" s="61"/>
      <c r="NTJ15" s="61"/>
      <c r="NTK15" s="61"/>
      <c r="NTL15" s="61"/>
      <c r="NTM15" s="61"/>
      <c r="NTN15" s="61"/>
      <c r="NTO15" s="61"/>
      <c r="NTP15" s="61"/>
      <c r="NTQ15" s="61"/>
      <c r="NTR15" s="61"/>
      <c r="NTS15" s="61"/>
      <c r="NTT15" s="61"/>
      <c r="NTU15" s="61"/>
      <c r="NTV15" s="61"/>
      <c r="NTW15" s="61"/>
      <c r="NTX15" s="61"/>
      <c r="NTY15" s="61"/>
      <c r="NTZ15" s="61"/>
      <c r="NUA15" s="61"/>
      <c r="NUB15" s="61"/>
      <c r="NUC15" s="61"/>
      <c r="NUD15" s="61"/>
      <c r="NUE15" s="61"/>
      <c r="NUF15" s="61"/>
      <c r="NUG15" s="61"/>
      <c r="NUH15" s="61"/>
      <c r="NUI15" s="61"/>
      <c r="NUJ15" s="61"/>
      <c r="NUK15" s="61"/>
      <c r="NUL15" s="61"/>
      <c r="NUM15" s="61"/>
      <c r="NUN15" s="61"/>
      <c r="NUO15" s="61"/>
      <c r="NUP15" s="61"/>
      <c r="NUQ15" s="61"/>
      <c r="NUR15" s="61"/>
      <c r="NUS15" s="61"/>
      <c r="NUT15" s="61"/>
      <c r="NUU15" s="61"/>
      <c r="NUV15" s="61"/>
      <c r="NUW15" s="61"/>
      <c r="NUX15" s="61"/>
      <c r="NUY15" s="61"/>
      <c r="NUZ15" s="61"/>
      <c r="NVA15" s="61"/>
      <c r="NVB15" s="61"/>
      <c r="NVC15" s="61"/>
      <c r="NVD15" s="61"/>
      <c r="NVE15" s="61"/>
      <c r="NVF15" s="61"/>
      <c r="NVG15" s="61"/>
      <c r="NVH15" s="61"/>
      <c r="NVI15" s="61"/>
      <c r="NVJ15" s="61"/>
      <c r="NVK15" s="61"/>
      <c r="NVL15" s="61"/>
      <c r="NVM15" s="61"/>
      <c r="NVN15" s="61"/>
      <c r="NVO15" s="61"/>
      <c r="NVP15" s="61"/>
      <c r="NVQ15" s="61"/>
      <c r="NVR15" s="61"/>
      <c r="NVS15" s="61"/>
      <c r="NVT15" s="61"/>
      <c r="NVU15" s="61"/>
      <c r="NVV15" s="61"/>
      <c r="NVW15" s="61"/>
      <c r="NVX15" s="61"/>
      <c r="NVY15" s="61"/>
      <c r="NVZ15" s="61"/>
      <c r="NWA15" s="61"/>
      <c r="NWB15" s="61"/>
      <c r="NWC15" s="61"/>
      <c r="NWD15" s="61"/>
      <c r="NWE15" s="61"/>
      <c r="NWF15" s="61"/>
      <c r="NWG15" s="61"/>
      <c r="NWH15" s="61"/>
      <c r="NWI15" s="61"/>
      <c r="NWJ15" s="61"/>
      <c r="NWK15" s="61"/>
      <c r="NWL15" s="61"/>
      <c r="NWM15" s="61"/>
      <c r="NWN15" s="61"/>
      <c r="NWO15" s="61"/>
      <c r="NWP15" s="61"/>
      <c r="NWQ15" s="61"/>
      <c r="NWR15" s="61"/>
      <c r="NWS15" s="61"/>
      <c r="NWT15" s="61"/>
      <c r="NWU15" s="61"/>
      <c r="NWV15" s="61"/>
      <c r="NWW15" s="61"/>
      <c r="NWX15" s="61"/>
      <c r="NWY15" s="61"/>
      <c r="NWZ15" s="61"/>
      <c r="NXA15" s="61"/>
      <c r="NXB15" s="61"/>
      <c r="NXC15" s="61"/>
      <c r="NXD15" s="61"/>
      <c r="NXE15" s="61"/>
      <c r="NXF15" s="61"/>
      <c r="NXG15" s="61"/>
      <c r="NXH15" s="61"/>
      <c r="NXI15" s="61"/>
      <c r="NXJ15" s="61"/>
      <c r="NXK15" s="61"/>
      <c r="NXL15" s="61"/>
      <c r="NXM15" s="61"/>
      <c r="NXN15" s="61"/>
      <c r="NXO15" s="61"/>
      <c r="NXP15" s="61"/>
      <c r="NXQ15" s="61"/>
      <c r="NXR15" s="61"/>
      <c r="NXS15" s="61"/>
      <c r="NXT15" s="61"/>
      <c r="NXU15" s="61"/>
      <c r="NXV15" s="61"/>
      <c r="NXW15" s="61"/>
      <c r="NXX15" s="61"/>
      <c r="NXY15" s="61"/>
      <c r="NXZ15" s="61"/>
      <c r="NYA15" s="61"/>
      <c r="NYB15" s="61"/>
      <c r="NYC15" s="61"/>
      <c r="NYD15" s="61"/>
      <c r="NYE15" s="61"/>
      <c r="NYF15" s="61"/>
      <c r="NYG15" s="61"/>
      <c r="NYH15" s="61"/>
      <c r="NYI15" s="61"/>
      <c r="NYJ15" s="61"/>
      <c r="NYK15" s="61"/>
      <c r="NYL15" s="61"/>
      <c r="NYM15" s="61"/>
      <c r="NYN15" s="61"/>
      <c r="NYO15" s="61"/>
      <c r="NYP15" s="61"/>
      <c r="NYQ15" s="61"/>
      <c r="NYR15" s="61"/>
      <c r="NYS15" s="61"/>
      <c r="NYT15" s="61"/>
      <c r="NYU15" s="61"/>
      <c r="NYV15" s="61"/>
      <c r="NYW15" s="61"/>
      <c r="NYX15" s="61"/>
      <c r="NYY15" s="61"/>
      <c r="NYZ15" s="61"/>
      <c r="NZA15" s="61"/>
      <c r="NZB15" s="61"/>
      <c r="NZC15" s="61"/>
      <c r="NZD15" s="61"/>
      <c r="NZE15" s="61"/>
      <c r="NZF15" s="61"/>
      <c r="NZG15" s="61"/>
      <c r="NZH15" s="61"/>
      <c r="NZI15" s="61"/>
      <c r="NZJ15" s="61"/>
      <c r="NZK15" s="61"/>
      <c r="NZL15" s="61"/>
      <c r="NZM15" s="61"/>
      <c r="NZN15" s="61"/>
      <c r="NZO15" s="61"/>
      <c r="NZP15" s="61"/>
      <c r="NZQ15" s="61"/>
      <c r="NZR15" s="61"/>
      <c r="NZS15" s="61"/>
      <c r="NZT15" s="61"/>
      <c r="NZU15" s="61"/>
      <c r="NZV15" s="61"/>
      <c r="NZW15" s="61"/>
      <c r="NZX15" s="61"/>
      <c r="NZY15" s="61"/>
      <c r="NZZ15" s="61"/>
      <c r="OAA15" s="61"/>
      <c r="OAB15" s="61"/>
      <c r="OAC15" s="61"/>
      <c r="OAD15" s="61"/>
      <c r="OAE15" s="61"/>
      <c r="OAF15" s="61"/>
      <c r="OAG15" s="61"/>
      <c r="OAH15" s="61"/>
      <c r="OAI15" s="61"/>
      <c r="OAJ15" s="61"/>
      <c r="OAK15" s="61"/>
      <c r="OAL15" s="61"/>
      <c r="OAM15" s="61"/>
      <c r="OAN15" s="61"/>
      <c r="OAO15" s="61"/>
      <c r="OAP15" s="61"/>
      <c r="OAQ15" s="61"/>
      <c r="OAR15" s="61"/>
      <c r="OAS15" s="61"/>
      <c r="OAT15" s="61"/>
      <c r="OAU15" s="61"/>
      <c r="OAV15" s="61"/>
      <c r="OAW15" s="61"/>
      <c r="OAX15" s="61"/>
      <c r="OAY15" s="61"/>
      <c r="OAZ15" s="61"/>
      <c r="OBA15" s="61"/>
      <c r="OBB15" s="61"/>
      <c r="OBC15" s="61"/>
      <c r="OBD15" s="61"/>
      <c r="OBE15" s="61"/>
      <c r="OBF15" s="61"/>
      <c r="OBG15" s="61"/>
      <c r="OBH15" s="61"/>
      <c r="OBI15" s="61"/>
      <c r="OBJ15" s="61"/>
      <c r="OBK15" s="61"/>
      <c r="OBL15" s="61"/>
      <c r="OBM15" s="61"/>
      <c r="OBN15" s="61"/>
      <c r="OBO15" s="61"/>
      <c r="OBP15" s="61"/>
      <c r="OBQ15" s="61"/>
      <c r="OBR15" s="61"/>
      <c r="OBS15" s="61"/>
      <c r="OBT15" s="61"/>
      <c r="OBU15" s="61"/>
      <c r="OBV15" s="61"/>
      <c r="OBW15" s="61"/>
      <c r="OBX15" s="61"/>
      <c r="OBY15" s="61"/>
      <c r="OBZ15" s="61"/>
      <c r="OCA15" s="61"/>
      <c r="OCB15" s="61"/>
      <c r="OCC15" s="61"/>
      <c r="OCD15" s="61"/>
      <c r="OCE15" s="61"/>
      <c r="OCF15" s="61"/>
      <c r="OCG15" s="61"/>
      <c r="OCH15" s="61"/>
      <c r="OCI15" s="61"/>
      <c r="OCJ15" s="61"/>
      <c r="OCK15" s="61"/>
      <c r="OCL15" s="61"/>
      <c r="OCM15" s="61"/>
      <c r="OCN15" s="61"/>
      <c r="OCO15" s="61"/>
      <c r="OCP15" s="61"/>
      <c r="OCQ15" s="61"/>
      <c r="OCR15" s="61"/>
      <c r="OCS15" s="61"/>
      <c r="OCT15" s="61"/>
      <c r="OCU15" s="61"/>
      <c r="OCV15" s="61"/>
      <c r="OCW15" s="61"/>
      <c r="OCX15" s="61"/>
      <c r="OCY15" s="61"/>
      <c r="OCZ15" s="61"/>
      <c r="ODA15" s="61"/>
      <c r="ODB15" s="61"/>
      <c r="ODC15" s="61"/>
      <c r="ODD15" s="61"/>
      <c r="ODE15" s="61"/>
      <c r="ODF15" s="61"/>
      <c r="ODG15" s="61"/>
      <c r="ODH15" s="61"/>
      <c r="ODI15" s="61"/>
      <c r="ODJ15" s="61"/>
      <c r="ODK15" s="61"/>
      <c r="ODL15" s="61"/>
      <c r="ODM15" s="61"/>
      <c r="ODN15" s="61"/>
      <c r="ODO15" s="61"/>
      <c r="ODP15" s="61"/>
      <c r="ODQ15" s="61"/>
      <c r="ODR15" s="61"/>
      <c r="ODS15" s="61"/>
      <c r="ODT15" s="61"/>
      <c r="ODU15" s="61"/>
      <c r="ODV15" s="61"/>
      <c r="ODW15" s="61"/>
      <c r="ODX15" s="61"/>
      <c r="ODY15" s="61"/>
      <c r="ODZ15" s="61"/>
      <c r="OEA15" s="61"/>
      <c r="OEB15" s="61"/>
      <c r="OEC15" s="61"/>
      <c r="OED15" s="61"/>
      <c r="OEE15" s="61"/>
      <c r="OEF15" s="61"/>
      <c r="OEG15" s="61"/>
      <c r="OEH15" s="61"/>
      <c r="OEI15" s="61"/>
      <c r="OEJ15" s="61"/>
      <c r="OEK15" s="61"/>
      <c r="OEL15" s="61"/>
      <c r="OEM15" s="61"/>
      <c r="OEN15" s="61"/>
      <c r="OEO15" s="61"/>
      <c r="OEP15" s="61"/>
      <c r="OEQ15" s="61"/>
      <c r="OER15" s="61"/>
      <c r="OES15" s="61"/>
      <c r="OET15" s="61"/>
      <c r="OEU15" s="61"/>
      <c r="OEV15" s="61"/>
      <c r="OEW15" s="61"/>
      <c r="OEX15" s="61"/>
      <c r="OEY15" s="61"/>
      <c r="OEZ15" s="61"/>
      <c r="OFA15" s="61"/>
      <c r="OFB15" s="61"/>
      <c r="OFC15" s="61"/>
      <c r="OFD15" s="61"/>
      <c r="OFE15" s="61"/>
      <c r="OFF15" s="61"/>
      <c r="OFG15" s="61"/>
      <c r="OFH15" s="61"/>
      <c r="OFI15" s="61"/>
      <c r="OFJ15" s="61"/>
      <c r="OFK15" s="61"/>
      <c r="OFL15" s="61"/>
      <c r="OFM15" s="61"/>
      <c r="OFN15" s="61"/>
      <c r="OFO15" s="61"/>
      <c r="OFP15" s="61"/>
      <c r="OFQ15" s="61"/>
      <c r="OFR15" s="61"/>
      <c r="OFS15" s="61"/>
      <c r="OFT15" s="61"/>
      <c r="OFU15" s="61"/>
      <c r="OFV15" s="61"/>
      <c r="OFW15" s="61"/>
      <c r="OFX15" s="61"/>
      <c r="OFY15" s="61"/>
      <c r="OFZ15" s="61"/>
      <c r="OGA15" s="61"/>
      <c r="OGB15" s="61"/>
      <c r="OGC15" s="61"/>
      <c r="OGD15" s="61"/>
      <c r="OGE15" s="61"/>
      <c r="OGF15" s="61"/>
      <c r="OGG15" s="61"/>
      <c r="OGH15" s="61"/>
      <c r="OGI15" s="61"/>
      <c r="OGJ15" s="61"/>
      <c r="OGK15" s="61"/>
      <c r="OGL15" s="61"/>
      <c r="OGM15" s="61"/>
      <c r="OGN15" s="61"/>
      <c r="OGO15" s="61"/>
      <c r="OGP15" s="61"/>
      <c r="OGQ15" s="61"/>
      <c r="OGR15" s="61"/>
      <c r="OGS15" s="61"/>
      <c r="OGT15" s="61"/>
      <c r="OGU15" s="61"/>
      <c r="OGV15" s="61"/>
      <c r="OGW15" s="61"/>
      <c r="OGX15" s="61"/>
      <c r="OGY15" s="61"/>
      <c r="OGZ15" s="61"/>
      <c r="OHA15" s="61"/>
      <c r="OHB15" s="61"/>
      <c r="OHC15" s="61"/>
      <c r="OHD15" s="61"/>
      <c r="OHE15" s="61"/>
      <c r="OHF15" s="61"/>
      <c r="OHG15" s="61"/>
      <c r="OHH15" s="61"/>
      <c r="OHI15" s="61"/>
      <c r="OHJ15" s="61"/>
      <c r="OHK15" s="61"/>
      <c r="OHL15" s="61"/>
      <c r="OHM15" s="61"/>
      <c r="OHN15" s="61"/>
      <c r="OHO15" s="61"/>
      <c r="OHP15" s="61"/>
      <c r="OHQ15" s="61"/>
      <c r="OHR15" s="61"/>
      <c r="OHS15" s="61"/>
      <c r="OHT15" s="61"/>
      <c r="OHU15" s="61"/>
      <c r="OHV15" s="61"/>
      <c r="OHW15" s="61"/>
      <c r="OHX15" s="61"/>
      <c r="OHY15" s="61"/>
      <c r="OHZ15" s="61"/>
      <c r="OIA15" s="61"/>
      <c r="OIB15" s="61"/>
      <c r="OIC15" s="61"/>
      <c r="OID15" s="61"/>
      <c r="OIE15" s="61"/>
      <c r="OIF15" s="61"/>
      <c r="OIG15" s="61"/>
      <c r="OIH15" s="61"/>
      <c r="OII15" s="61"/>
      <c r="OIJ15" s="61"/>
      <c r="OIK15" s="61"/>
      <c r="OIL15" s="61"/>
      <c r="OIM15" s="61"/>
      <c r="OIN15" s="61"/>
      <c r="OIO15" s="61"/>
      <c r="OIP15" s="61"/>
      <c r="OIQ15" s="61"/>
      <c r="OIR15" s="61"/>
      <c r="OIS15" s="61"/>
      <c r="OIT15" s="61"/>
      <c r="OIU15" s="61"/>
      <c r="OIV15" s="61"/>
      <c r="OIW15" s="61"/>
      <c r="OIX15" s="61"/>
      <c r="OIY15" s="61"/>
      <c r="OIZ15" s="61"/>
      <c r="OJA15" s="61"/>
      <c r="OJB15" s="61"/>
      <c r="OJC15" s="61"/>
      <c r="OJD15" s="61"/>
      <c r="OJE15" s="61"/>
      <c r="OJF15" s="61"/>
      <c r="OJG15" s="61"/>
      <c r="OJH15" s="61"/>
      <c r="OJI15" s="61"/>
      <c r="OJJ15" s="61"/>
      <c r="OJK15" s="61"/>
      <c r="OJL15" s="61"/>
      <c r="OJM15" s="61"/>
      <c r="OJN15" s="61"/>
      <c r="OJO15" s="61"/>
      <c r="OJP15" s="61"/>
      <c r="OJQ15" s="61"/>
      <c r="OJR15" s="61"/>
      <c r="OJS15" s="61"/>
      <c r="OJT15" s="61"/>
      <c r="OJU15" s="61"/>
      <c r="OJV15" s="61"/>
      <c r="OJW15" s="61"/>
      <c r="OJX15" s="61"/>
      <c r="OJY15" s="61"/>
      <c r="OJZ15" s="61"/>
      <c r="OKA15" s="61"/>
      <c r="OKB15" s="61"/>
      <c r="OKC15" s="61"/>
      <c r="OKD15" s="61"/>
      <c r="OKE15" s="61"/>
      <c r="OKF15" s="61"/>
      <c r="OKG15" s="61"/>
      <c r="OKH15" s="61"/>
      <c r="OKI15" s="61"/>
      <c r="OKJ15" s="61"/>
      <c r="OKK15" s="61"/>
      <c r="OKL15" s="61"/>
      <c r="OKM15" s="61"/>
      <c r="OKN15" s="61"/>
      <c r="OKO15" s="61"/>
      <c r="OKP15" s="61"/>
      <c r="OKQ15" s="61"/>
      <c r="OKR15" s="61"/>
      <c r="OKS15" s="61"/>
      <c r="OKT15" s="61"/>
      <c r="OKU15" s="61"/>
      <c r="OKV15" s="61"/>
      <c r="OKW15" s="61"/>
      <c r="OKX15" s="61"/>
      <c r="OKY15" s="61"/>
      <c r="OKZ15" s="61"/>
      <c r="OLA15" s="61"/>
      <c r="OLB15" s="61"/>
      <c r="OLC15" s="61"/>
      <c r="OLD15" s="61"/>
      <c r="OLE15" s="61"/>
      <c r="OLF15" s="61"/>
      <c r="OLG15" s="61"/>
      <c r="OLH15" s="61"/>
      <c r="OLI15" s="61"/>
      <c r="OLJ15" s="61"/>
      <c r="OLK15" s="61"/>
      <c r="OLL15" s="61"/>
      <c r="OLM15" s="61"/>
      <c r="OLN15" s="61"/>
      <c r="OLO15" s="61"/>
      <c r="OLP15" s="61"/>
      <c r="OLQ15" s="61"/>
      <c r="OLR15" s="61"/>
      <c r="OLS15" s="61"/>
      <c r="OLT15" s="61"/>
      <c r="OLU15" s="61"/>
      <c r="OLV15" s="61"/>
      <c r="OLW15" s="61"/>
      <c r="OLX15" s="61"/>
      <c r="OLY15" s="61"/>
      <c r="OLZ15" s="61"/>
      <c r="OMA15" s="61"/>
      <c r="OMB15" s="61"/>
      <c r="OMC15" s="61"/>
      <c r="OMD15" s="61"/>
      <c r="OME15" s="61"/>
      <c r="OMF15" s="61"/>
      <c r="OMG15" s="61"/>
      <c r="OMH15" s="61"/>
      <c r="OMI15" s="61"/>
      <c r="OMJ15" s="61"/>
      <c r="OMK15" s="61"/>
      <c r="OML15" s="61"/>
      <c r="OMM15" s="61"/>
      <c r="OMN15" s="61"/>
      <c r="OMO15" s="61"/>
      <c r="OMP15" s="61"/>
      <c r="OMQ15" s="61"/>
      <c r="OMR15" s="61"/>
      <c r="OMS15" s="61"/>
      <c r="OMT15" s="61"/>
      <c r="OMU15" s="61"/>
      <c r="OMV15" s="61"/>
      <c r="OMW15" s="61"/>
      <c r="OMX15" s="61"/>
      <c r="OMY15" s="61"/>
      <c r="OMZ15" s="61"/>
      <c r="ONA15" s="61"/>
      <c r="ONB15" s="61"/>
      <c r="ONC15" s="61"/>
      <c r="OND15" s="61"/>
      <c r="ONE15" s="61"/>
      <c r="ONF15" s="61"/>
      <c r="ONG15" s="61"/>
      <c r="ONH15" s="61"/>
      <c r="ONI15" s="61"/>
      <c r="ONJ15" s="61"/>
      <c r="ONK15" s="61"/>
      <c r="ONL15" s="61"/>
      <c r="ONM15" s="61"/>
      <c r="ONN15" s="61"/>
      <c r="ONO15" s="61"/>
      <c r="ONP15" s="61"/>
      <c r="ONQ15" s="61"/>
      <c r="ONR15" s="61"/>
      <c r="ONS15" s="61"/>
      <c r="ONT15" s="61"/>
      <c r="ONU15" s="61"/>
      <c r="ONV15" s="61"/>
      <c r="ONW15" s="61"/>
      <c r="ONX15" s="61"/>
      <c r="ONY15" s="61"/>
      <c r="ONZ15" s="61"/>
      <c r="OOA15" s="61"/>
      <c r="OOB15" s="61"/>
      <c r="OOC15" s="61"/>
      <c r="OOD15" s="61"/>
      <c r="OOE15" s="61"/>
      <c r="OOF15" s="61"/>
      <c r="OOG15" s="61"/>
      <c r="OOH15" s="61"/>
      <c r="OOI15" s="61"/>
      <c r="OOJ15" s="61"/>
      <c r="OOK15" s="61"/>
      <c r="OOL15" s="61"/>
      <c r="OOM15" s="61"/>
      <c r="OON15" s="61"/>
      <c r="OOO15" s="61"/>
      <c r="OOP15" s="61"/>
      <c r="OOQ15" s="61"/>
      <c r="OOR15" s="61"/>
      <c r="OOS15" s="61"/>
      <c r="OOT15" s="61"/>
      <c r="OOU15" s="61"/>
      <c r="OOV15" s="61"/>
      <c r="OOW15" s="61"/>
      <c r="OOX15" s="61"/>
      <c r="OOY15" s="61"/>
      <c r="OOZ15" s="61"/>
      <c r="OPA15" s="61"/>
      <c r="OPB15" s="61"/>
      <c r="OPC15" s="61"/>
      <c r="OPD15" s="61"/>
      <c r="OPE15" s="61"/>
      <c r="OPF15" s="61"/>
      <c r="OPG15" s="61"/>
      <c r="OPH15" s="61"/>
      <c r="OPI15" s="61"/>
      <c r="OPJ15" s="61"/>
      <c r="OPK15" s="61"/>
      <c r="OPL15" s="61"/>
      <c r="OPM15" s="61"/>
      <c r="OPN15" s="61"/>
      <c r="OPO15" s="61"/>
      <c r="OPP15" s="61"/>
      <c r="OPQ15" s="61"/>
      <c r="OPR15" s="61"/>
      <c r="OPS15" s="61"/>
      <c r="OPT15" s="61"/>
      <c r="OPU15" s="61"/>
      <c r="OPV15" s="61"/>
      <c r="OPW15" s="61"/>
      <c r="OPX15" s="61"/>
      <c r="OPY15" s="61"/>
      <c r="OPZ15" s="61"/>
      <c r="OQA15" s="61"/>
      <c r="OQB15" s="61"/>
      <c r="OQC15" s="61"/>
      <c r="OQD15" s="61"/>
      <c r="OQE15" s="61"/>
      <c r="OQF15" s="61"/>
      <c r="OQG15" s="61"/>
      <c r="OQH15" s="61"/>
      <c r="OQI15" s="61"/>
      <c r="OQJ15" s="61"/>
      <c r="OQK15" s="61"/>
      <c r="OQL15" s="61"/>
      <c r="OQM15" s="61"/>
      <c r="OQN15" s="61"/>
      <c r="OQO15" s="61"/>
      <c r="OQP15" s="61"/>
      <c r="OQQ15" s="61"/>
      <c r="OQR15" s="61"/>
      <c r="OQS15" s="61"/>
      <c r="OQT15" s="61"/>
      <c r="OQU15" s="61"/>
      <c r="OQV15" s="61"/>
      <c r="OQW15" s="61"/>
      <c r="OQX15" s="61"/>
      <c r="OQY15" s="61"/>
      <c r="OQZ15" s="61"/>
      <c r="ORA15" s="61"/>
      <c r="ORB15" s="61"/>
      <c r="ORC15" s="61"/>
      <c r="ORD15" s="61"/>
      <c r="ORE15" s="61"/>
      <c r="ORF15" s="61"/>
      <c r="ORG15" s="61"/>
      <c r="ORH15" s="61"/>
      <c r="ORI15" s="61"/>
      <c r="ORJ15" s="61"/>
      <c r="ORK15" s="61"/>
      <c r="ORL15" s="61"/>
      <c r="ORM15" s="61"/>
      <c r="ORN15" s="61"/>
      <c r="ORO15" s="61"/>
      <c r="ORP15" s="61"/>
      <c r="ORQ15" s="61"/>
      <c r="ORR15" s="61"/>
      <c r="ORS15" s="61"/>
      <c r="ORT15" s="61"/>
      <c r="ORU15" s="61"/>
      <c r="ORV15" s="61"/>
      <c r="ORW15" s="61"/>
      <c r="ORX15" s="61"/>
      <c r="ORY15" s="61"/>
      <c r="ORZ15" s="61"/>
      <c r="OSA15" s="61"/>
      <c r="OSB15" s="61"/>
      <c r="OSC15" s="61"/>
      <c r="OSD15" s="61"/>
      <c r="OSE15" s="61"/>
      <c r="OSF15" s="61"/>
      <c r="OSG15" s="61"/>
      <c r="OSH15" s="61"/>
      <c r="OSI15" s="61"/>
      <c r="OSJ15" s="61"/>
      <c r="OSK15" s="61"/>
      <c r="OSL15" s="61"/>
      <c r="OSM15" s="61"/>
      <c r="OSN15" s="61"/>
      <c r="OSO15" s="61"/>
      <c r="OSP15" s="61"/>
      <c r="OSQ15" s="61"/>
      <c r="OSR15" s="61"/>
      <c r="OSS15" s="61"/>
      <c r="OST15" s="61"/>
      <c r="OSU15" s="61"/>
      <c r="OSV15" s="61"/>
      <c r="OSW15" s="61"/>
      <c r="OSX15" s="61"/>
      <c r="OSY15" s="61"/>
      <c r="OSZ15" s="61"/>
      <c r="OTA15" s="61"/>
      <c r="OTB15" s="61"/>
      <c r="OTC15" s="61"/>
      <c r="OTD15" s="61"/>
      <c r="OTE15" s="61"/>
      <c r="OTF15" s="61"/>
      <c r="OTG15" s="61"/>
      <c r="OTH15" s="61"/>
      <c r="OTI15" s="61"/>
      <c r="OTJ15" s="61"/>
      <c r="OTK15" s="61"/>
      <c r="OTL15" s="61"/>
      <c r="OTM15" s="61"/>
      <c r="OTN15" s="61"/>
      <c r="OTO15" s="61"/>
      <c r="OTP15" s="61"/>
      <c r="OTQ15" s="61"/>
      <c r="OTR15" s="61"/>
      <c r="OTS15" s="61"/>
      <c r="OTT15" s="61"/>
      <c r="OTU15" s="61"/>
      <c r="OTV15" s="61"/>
      <c r="OTW15" s="61"/>
      <c r="OTX15" s="61"/>
      <c r="OTY15" s="61"/>
      <c r="OTZ15" s="61"/>
      <c r="OUA15" s="61"/>
      <c r="OUB15" s="61"/>
      <c r="OUC15" s="61"/>
      <c r="OUD15" s="61"/>
      <c r="OUE15" s="61"/>
      <c r="OUF15" s="61"/>
      <c r="OUG15" s="61"/>
      <c r="OUH15" s="61"/>
      <c r="OUI15" s="61"/>
      <c r="OUJ15" s="61"/>
      <c r="OUK15" s="61"/>
      <c r="OUL15" s="61"/>
      <c r="OUM15" s="61"/>
      <c r="OUN15" s="61"/>
      <c r="OUO15" s="61"/>
      <c r="OUP15" s="61"/>
      <c r="OUQ15" s="61"/>
      <c r="OUR15" s="61"/>
      <c r="OUS15" s="61"/>
      <c r="OUT15" s="61"/>
      <c r="OUU15" s="61"/>
      <c r="OUV15" s="61"/>
      <c r="OUW15" s="61"/>
      <c r="OUX15" s="61"/>
      <c r="OUY15" s="61"/>
      <c r="OUZ15" s="61"/>
      <c r="OVA15" s="61"/>
      <c r="OVB15" s="61"/>
      <c r="OVC15" s="61"/>
      <c r="OVD15" s="61"/>
      <c r="OVE15" s="61"/>
      <c r="OVF15" s="61"/>
      <c r="OVG15" s="61"/>
      <c r="OVH15" s="61"/>
      <c r="OVI15" s="61"/>
      <c r="OVJ15" s="61"/>
      <c r="OVK15" s="61"/>
      <c r="OVL15" s="61"/>
      <c r="OVM15" s="61"/>
      <c r="OVN15" s="61"/>
      <c r="OVO15" s="61"/>
      <c r="OVP15" s="61"/>
      <c r="OVQ15" s="61"/>
      <c r="OVR15" s="61"/>
      <c r="OVS15" s="61"/>
      <c r="OVT15" s="61"/>
      <c r="OVU15" s="61"/>
      <c r="OVV15" s="61"/>
      <c r="OVW15" s="61"/>
      <c r="OVX15" s="61"/>
      <c r="OVY15" s="61"/>
      <c r="OVZ15" s="61"/>
      <c r="OWA15" s="61"/>
      <c r="OWB15" s="61"/>
      <c r="OWC15" s="61"/>
      <c r="OWD15" s="61"/>
      <c r="OWE15" s="61"/>
      <c r="OWF15" s="61"/>
      <c r="OWG15" s="61"/>
      <c r="OWH15" s="61"/>
      <c r="OWI15" s="61"/>
      <c r="OWJ15" s="61"/>
      <c r="OWK15" s="61"/>
      <c r="OWL15" s="61"/>
      <c r="OWM15" s="61"/>
      <c r="OWN15" s="61"/>
      <c r="OWO15" s="61"/>
      <c r="OWP15" s="61"/>
      <c r="OWQ15" s="61"/>
      <c r="OWR15" s="61"/>
      <c r="OWS15" s="61"/>
      <c r="OWT15" s="61"/>
      <c r="OWU15" s="61"/>
      <c r="OWV15" s="61"/>
      <c r="OWW15" s="61"/>
      <c r="OWX15" s="61"/>
      <c r="OWY15" s="61"/>
      <c r="OWZ15" s="61"/>
      <c r="OXA15" s="61"/>
      <c r="OXB15" s="61"/>
      <c r="OXC15" s="61"/>
      <c r="OXD15" s="61"/>
      <c r="OXE15" s="61"/>
      <c r="OXF15" s="61"/>
      <c r="OXG15" s="61"/>
      <c r="OXH15" s="61"/>
      <c r="OXI15" s="61"/>
      <c r="OXJ15" s="61"/>
      <c r="OXK15" s="61"/>
      <c r="OXL15" s="61"/>
      <c r="OXM15" s="61"/>
      <c r="OXN15" s="61"/>
      <c r="OXO15" s="61"/>
      <c r="OXP15" s="61"/>
      <c r="OXQ15" s="61"/>
      <c r="OXR15" s="61"/>
      <c r="OXS15" s="61"/>
      <c r="OXT15" s="61"/>
      <c r="OXU15" s="61"/>
      <c r="OXV15" s="61"/>
      <c r="OXW15" s="61"/>
      <c r="OXX15" s="61"/>
      <c r="OXY15" s="61"/>
      <c r="OXZ15" s="61"/>
      <c r="OYA15" s="61"/>
      <c r="OYB15" s="61"/>
      <c r="OYC15" s="61"/>
      <c r="OYD15" s="61"/>
      <c r="OYE15" s="61"/>
      <c r="OYF15" s="61"/>
      <c r="OYG15" s="61"/>
      <c r="OYH15" s="61"/>
      <c r="OYI15" s="61"/>
      <c r="OYJ15" s="61"/>
      <c r="OYK15" s="61"/>
      <c r="OYL15" s="61"/>
      <c r="OYM15" s="61"/>
      <c r="OYN15" s="61"/>
      <c r="OYO15" s="61"/>
      <c r="OYP15" s="61"/>
      <c r="OYQ15" s="61"/>
      <c r="OYR15" s="61"/>
      <c r="OYS15" s="61"/>
      <c r="OYT15" s="61"/>
      <c r="OYU15" s="61"/>
      <c r="OYV15" s="61"/>
      <c r="OYW15" s="61"/>
      <c r="OYX15" s="61"/>
      <c r="OYY15" s="61"/>
      <c r="OYZ15" s="61"/>
      <c r="OZA15" s="61"/>
      <c r="OZB15" s="61"/>
      <c r="OZC15" s="61"/>
      <c r="OZD15" s="61"/>
      <c r="OZE15" s="61"/>
      <c r="OZF15" s="61"/>
      <c r="OZG15" s="61"/>
      <c r="OZH15" s="61"/>
      <c r="OZI15" s="61"/>
      <c r="OZJ15" s="61"/>
      <c r="OZK15" s="61"/>
      <c r="OZL15" s="61"/>
      <c r="OZM15" s="61"/>
      <c r="OZN15" s="61"/>
      <c r="OZO15" s="61"/>
      <c r="OZP15" s="61"/>
      <c r="OZQ15" s="61"/>
      <c r="OZR15" s="61"/>
      <c r="OZS15" s="61"/>
      <c r="OZT15" s="61"/>
      <c r="OZU15" s="61"/>
      <c r="OZV15" s="61"/>
      <c r="OZW15" s="61"/>
      <c r="OZX15" s="61"/>
      <c r="OZY15" s="61"/>
      <c r="OZZ15" s="61"/>
      <c r="PAA15" s="61"/>
      <c r="PAB15" s="61"/>
      <c r="PAC15" s="61"/>
      <c r="PAD15" s="61"/>
      <c r="PAE15" s="61"/>
      <c r="PAF15" s="61"/>
      <c r="PAG15" s="61"/>
      <c r="PAH15" s="61"/>
      <c r="PAI15" s="61"/>
      <c r="PAJ15" s="61"/>
      <c r="PAK15" s="61"/>
      <c r="PAL15" s="61"/>
      <c r="PAM15" s="61"/>
      <c r="PAN15" s="61"/>
      <c r="PAO15" s="61"/>
      <c r="PAP15" s="61"/>
      <c r="PAQ15" s="61"/>
      <c r="PAR15" s="61"/>
      <c r="PAS15" s="61"/>
      <c r="PAT15" s="61"/>
      <c r="PAU15" s="61"/>
      <c r="PAV15" s="61"/>
      <c r="PAW15" s="61"/>
      <c r="PAX15" s="61"/>
      <c r="PAY15" s="61"/>
      <c r="PAZ15" s="61"/>
      <c r="PBA15" s="61"/>
      <c r="PBB15" s="61"/>
      <c r="PBC15" s="61"/>
      <c r="PBD15" s="61"/>
      <c r="PBE15" s="61"/>
      <c r="PBF15" s="61"/>
      <c r="PBG15" s="61"/>
      <c r="PBH15" s="61"/>
      <c r="PBI15" s="61"/>
      <c r="PBJ15" s="61"/>
      <c r="PBK15" s="61"/>
      <c r="PBL15" s="61"/>
      <c r="PBM15" s="61"/>
      <c r="PBN15" s="61"/>
      <c r="PBO15" s="61"/>
      <c r="PBP15" s="61"/>
      <c r="PBQ15" s="61"/>
      <c r="PBR15" s="61"/>
      <c r="PBS15" s="61"/>
      <c r="PBT15" s="61"/>
      <c r="PBU15" s="61"/>
      <c r="PBV15" s="61"/>
      <c r="PBW15" s="61"/>
      <c r="PBX15" s="61"/>
      <c r="PBY15" s="61"/>
      <c r="PBZ15" s="61"/>
      <c r="PCA15" s="61"/>
      <c r="PCB15" s="61"/>
      <c r="PCC15" s="61"/>
      <c r="PCD15" s="61"/>
      <c r="PCE15" s="61"/>
      <c r="PCF15" s="61"/>
      <c r="PCG15" s="61"/>
      <c r="PCH15" s="61"/>
      <c r="PCI15" s="61"/>
      <c r="PCJ15" s="61"/>
      <c r="PCK15" s="61"/>
      <c r="PCL15" s="61"/>
      <c r="PCM15" s="61"/>
      <c r="PCN15" s="61"/>
      <c r="PCO15" s="61"/>
      <c r="PCP15" s="61"/>
      <c r="PCQ15" s="61"/>
      <c r="PCR15" s="61"/>
      <c r="PCS15" s="61"/>
      <c r="PCT15" s="61"/>
      <c r="PCU15" s="61"/>
      <c r="PCV15" s="61"/>
      <c r="PCW15" s="61"/>
      <c r="PCX15" s="61"/>
      <c r="PCY15" s="61"/>
      <c r="PCZ15" s="61"/>
      <c r="PDA15" s="61"/>
      <c r="PDB15" s="61"/>
      <c r="PDC15" s="61"/>
      <c r="PDD15" s="61"/>
      <c r="PDE15" s="61"/>
      <c r="PDF15" s="61"/>
      <c r="PDG15" s="61"/>
      <c r="PDH15" s="61"/>
      <c r="PDI15" s="61"/>
      <c r="PDJ15" s="61"/>
      <c r="PDK15" s="61"/>
      <c r="PDL15" s="61"/>
      <c r="PDM15" s="61"/>
      <c r="PDN15" s="61"/>
      <c r="PDO15" s="61"/>
      <c r="PDP15" s="61"/>
      <c r="PDQ15" s="61"/>
      <c r="PDR15" s="61"/>
      <c r="PDS15" s="61"/>
      <c r="PDT15" s="61"/>
      <c r="PDU15" s="61"/>
      <c r="PDV15" s="61"/>
      <c r="PDW15" s="61"/>
      <c r="PDX15" s="61"/>
      <c r="PDY15" s="61"/>
      <c r="PDZ15" s="61"/>
      <c r="PEA15" s="61"/>
      <c r="PEB15" s="61"/>
      <c r="PEC15" s="61"/>
      <c r="PED15" s="61"/>
      <c r="PEE15" s="61"/>
      <c r="PEF15" s="61"/>
      <c r="PEG15" s="61"/>
      <c r="PEH15" s="61"/>
      <c r="PEI15" s="61"/>
      <c r="PEJ15" s="61"/>
      <c r="PEK15" s="61"/>
      <c r="PEL15" s="61"/>
      <c r="PEM15" s="61"/>
      <c r="PEN15" s="61"/>
      <c r="PEO15" s="61"/>
      <c r="PEP15" s="61"/>
      <c r="PEQ15" s="61"/>
      <c r="PER15" s="61"/>
      <c r="PES15" s="61"/>
      <c r="PET15" s="61"/>
      <c r="PEU15" s="61"/>
      <c r="PEV15" s="61"/>
      <c r="PEW15" s="61"/>
      <c r="PEX15" s="61"/>
      <c r="PEY15" s="61"/>
      <c r="PEZ15" s="61"/>
      <c r="PFA15" s="61"/>
      <c r="PFB15" s="61"/>
      <c r="PFC15" s="61"/>
      <c r="PFD15" s="61"/>
      <c r="PFE15" s="61"/>
      <c r="PFF15" s="61"/>
      <c r="PFG15" s="61"/>
      <c r="PFH15" s="61"/>
      <c r="PFI15" s="61"/>
      <c r="PFJ15" s="61"/>
      <c r="PFK15" s="61"/>
      <c r="PFL15" s="61"/>
      <c r="PFM15" s="61"/>
      <c r="PFN15" s="61"/>
      <c r="PFO15" s="61"/>
      <c r="PFP15" s="61"/>
      <c r="PFQ15" s="61"/>
      <c r="PFR15" s="61"/>
      <c r="PFS15" s="61"/>
      <c r="PFT15" s="61"/>
      <c r="PFU15" s="61"/>
      <c r="PFV15" s="61"/>
      <c r="PFW15" s="61"/>
      <c r="PFX15" s="61"/>
      <c r="PFY15" s="61"/>
      <c r="PFZ15" s="61"/>
      <c r="PGA15" s="61"/>
      <c r="PGB15" s="61"/>
      <c r="PGC15" s="61"/>
      <c r="PGD15" s="61"/>
      <c r="PGE15" s="61"/>
      <c r="PGF15" s="61"/>
      <c r="PGG15" s="61"/>
      <c r="PGH15" s="61"/>
      <c r="PGI15" s="61"/>
      <c r="PGJ15" s="61"/>
      <c r="PGK15" s="61"/>
      <c r="PGL15" s="61"/>
      <c r="PGM15" s="61"/>
      <c r="PGN15" s="61"/>
      <c r="PGO15" s="61"/>
      <c r="PGP15" s="61"/>
      <c r="PGQ15" s="61"/>
      <c r="PGR15" s="61"/>
      <c r="PGS15" s="61"/>
      <c r="PGT15" s="61"/>
      <c r="PGU15" s="61"/>
      <c r="PGV15" s="61"/>
      <c r="PGW15" s="61"/>
      <c r="PGX15" s="61"/>
      <c r="PGY15" s="61"/>
      <c r="PGZ15" s="61"/>
      <c r="PHA15" s="61"/>
      <c r="PHB15" s="61"/>
      <c r="PHC15" s="61"/>
      <c r="PHD15" s="61"/>
      <c r="PHE15" s="61"/>
      <c r="PHF15" s="61"/>
      <c r="PHG15" s="61"/>
      <c r="PHH15" s="61"/>
      <c r="PHI15" s="61"/>
      <c r="PHJ15" s="61"/>
      <c r="PHK15" s="61"/>
      <c r="PHL15" s="61"/>
      <c r="PHM15" s="61"/>
      <c r="PHN15" s="61"/>
      <c r="PHO15" s="61"/>
      <c r="PHP15" s="61"/>
      <c r="PHQ15" s="61"/>
      <c r="PHR15" s="61"/>
      <c r="PHS15" s="61"/>
      <c r="PHT15" s="61"/>
      <c r="PHU15" s="61"/>
      <c r="PHV15" s="61"/>
      <c r="PHW15" s="61"/>
      <c r="PHX15" s="61"/>
      <c r="PHY15" s="61"/>
      <c r="PHZ15" s="61"/>
      <c r="PIA15" s="61"/>
      <c r="PIB15" s="61"/>
      <c r="PIC15" s="61"/>
      <c r="PID15" s="61"/>
      <c r="PIE15" s="61"/>
      <c r="PIF15" s="61"/>
      <c r="PIG15" s="61"/>
      <c r="PIH15" s="61"/>
      <c r="PII15" s="61"/>
      <c r="PIJ15" s="61"/>
      <c r="PIK15" s="61"/>
      <c r="PIL15" s="61"/>
      <c r="PIM15" s="61"/>
      <c r="PIN15" s="61"/>
      <c r="PIO15" s="61"/>
      <c r="PIP15" s="61"/>
      <c r="PIQ15" s="61"/>
      <c r="PIR15" s="61"/>
      <c r="PIS15" s="61"/>
      <c r="PIT15" s="61"/>
      <c r="PIU15" s="61"/>
      <c r="PIV15" s="61"/>
      <c r="PIW15" s="61"/>
      <c r="PIX15" s="61"/>
      <c r="PIY15" s="61"/>
      <c r="PIZ15" s="61"/>
      <c r="PJA15" s="61"/>
      <c r="PJB15" s="61"/>
      <c r="PJC15" s="61"/>
      <c r="PJD15" s="61"/>
      <c r="PJE15" s="61"/>
      <c r="PJF15" s="61"/>
      <c r="PJG15" s="61"/>
      <c r="PJH15" s="61"/>
      <c r="PJI15" s="61"/>
      <c r="PJJ15" s="61"/>
      <c r="PJK15" s="61"/>
      <c r="PJL15" s="61"/>
      <c r="PJM15" s="61"/>
      <c r="PJN15" s="61"/>
      <c r="PJO15" s="61"/>
      <c r="PJP15" s="61"/>
      <c r="PJQ15" s="61"/>
      <c r="PJR15" s="61"/>
      <c r="PJS15" s="61"/>
      <c r="PJT15" s="61"/>
      <c r="PJU15" s="61"/>
      <c r="PJV15" s="61"/>
      <c r="PJW15" s="61"/>
      <c r="PJX15" s="61"/>
      <c r="PJY15" s="61"/>
      <c r="PJZ15" s="61"/>
      <c r="PKA15" s="61"/>
      <c r="PKB15" s="61"/>
      <c r="PKC15" s="61"/>
      <c r="PKD15" s="61"/>
      <c r="PKE15" s="61"/>
      <c r="PKF15" s="61"/>
      <c r="PKG15" s="61"/>
      <c r="PKH15" s="61"/>
      <c r="PKI15" s="61"/>
      <c r="PKJ15" s="61"/>
      <c r="PKK15" s="61"/>
      <c r="PKL15" s="61"/>
      <c r="PKM15" s="61"/>
      <c r="PKN15" s="61"/>
      <c r="PKO15" s="61"/>
      <c r="PKP15" s="61"/>
      <c r="PKQ15" s="61"/>
      <c r="PKR15" s="61"/>
      <c r="PKS15" s="61"/>
      <c r="PKT15" s="61"/>
      <c r="PKU15" s="61"/>
      <c r="PKV15" s="61"/>
      <c r="PKW15" s="61"/>
      <c r="PKX15" s="61"/>
      <c r="PKY15" s="61"/>
      <c r="PKZ15" s="61"/>
      <c r="PLA15" s="61"/>
      <c r="PLB15" s="61"/>
      <c r="PLC15" s="61"/>
      <c r="PLD15" s="61"/>
      <c r="PLE15" s="61"/>
      <c r="PLF15" s="61"/>
      <c r="PLG15" s="61"/>
      <c r="PLH15" s="61"/>
      <c r="PLI15" s="61"/>
      <c r="PLJ15" s="61"/>
      <c r="PLK15" s="61"/>
      <c r="PLL15" s="61"/>
      <c r="PLM15" s="61"/>
      <c r="PLN15" s="61"/>
      <c r="PLO15" s="61"/>
      <c r="PLP15" s="61"/>
      <c r="PLQ15" s="61"/>
      <c r="PLR15" s="61"/>
      <c r="PLS15" s="61"/>
      <c r="PLT15" s="61"/>
      <c r="PLU15" s="61"/>
      <c r="PLV15" s="61"/>
      <c r="PLW15" s="61"/>
      <c r="PLX15" s="61"/>
      <c r="PLY15" s="61"/>
      <c r="PLZ15" s="61"/>
      <c r="PMA15" s="61"/>
      <c r="PMB15" s="61"/>
      <c r="PMC15" s="61"/>
      <c r="PMD15" s="61"/>
      <c r="PME15" s="61"/>
      <c r="PMF15" s="61"/>
      <c r="PMG15" s="61"/>
      <c r="PMH15" s="61"/>
      <c r="PMI15" s="61"/>
      <c r="PMJ15" s="61"/>
      <c r="PMK15" s="61"/>
      <c r="PML15" s="61"/>
      <c r="PMM15" s="61"/>
      <c r="PMN15" s="61"/>
      <c r="PMO15" s="61"/>
      <c r="PMP15" s="61"/>
      <c r="PMQ15" s="61"/>
      <c r="PMR15" s="61"/>
      <c r="PMS15" s="61"/>
      <c r="PMT15" s="61"/>
      <c r="PMU15" s="61"/>
      <c r="PMV15" s="61"/>
      <c r="PMW15" s="61"/>
      <c r="PMX15" s="61"/>
      <c r="PMY15" s="61"/>
      <c r="PMZ15" s="61"/>
      <c r="PNA15" s="61"/>
      <c r="PNB15" s="61"/>
      <c r="PNC15" s="61"/>
      <c r="PND15" s="61"/>
      <c r="PNE15" s="61"/>
      <c r="PNF15" s="61"/>
      <c r="PNG15" s="61"/>
      <c r="PNH15" s="61"/>
      <c r="PNI15" s="61"/>
      <c r="PNJ15" s="61"/>
      <c r="PNK15" s="61"/>
      <c r="PNL15" s="61"/>
      <c r="PNM15" s="61"/>
      <c r="PNN15" s="61"/>
      <c r="PNO15" s="61"/>
      <c r="PNP15" s="61"/>
      <c r="PNQ15" s="61"/>
      <c r="PNR15" s="61"/>
      <c r="PNS15" s="61"/>
      <c r="PNT15" s="61"/>
      <c r="PNU15" s="61"/>
      <c r="PNV15" s="61"/>
      <c r="PNW15" s="61"/>
      <c r="PNX15" s="61"/>
      <c r="PNY15" s="61"/>
      <c r="PNZ15" s="61"/>
      <c r="POA15" s="61"/>
      <c r="POB15" s="61"/>
      <c r="POC15" s="61"/>
      <c r="POD15" s="61"/>
      <c r="POE15" s="61"/>
      <c r="POF15" s="61"/>
      <c r="POG15" s="61"/>
      <c r="POH15" s="61"/>
      <c r="POI15" s="61"/>
      <c r="POJ15" s="61"/>
      <c r="POK15" s="61"/>
      <c r="POL15" s="61"/>
      <c r="POM15" s="61"/>
      <c r="PON15" s="61"/>
      <c r="POO15" s="61"/>
      <c r="POP15" s="61"/>
      <c r="POQ15" s="61"/>
      <c r="POR15" s="61"/>
      <c r="POS15" s="61"/>
      <c r="POT15" s="61"/>
      <c r="POU15" s="61"/>
      <c r="POV15" s="61"/>
      <c r="POW15" s="61"/>
      <c r="POX15" s="61"/>
      <c r="POY15" s="61"/>
      <c r="POZ15" s="61"/>
      <c r="PPA15" s="61"/>
      <c r="PPB15" s="61"/>
      <c r="PPC15" s="61"/>
      <c r="PPD15" s="61"/>
      <c r="PPE15" s="61"/>
      <c r="PPF15" s="61"/>
      <c r="PPG15" s="61"/>
      <c r="PPH15" s="61"/>
      <c r="PPI15" s="61"/>
      <c r="PPJ15" s="61"/>
      <c r="PPK15" s="61"/>
      <c r="PPL15" s="61"/>
      <c r="PPM15" s="61"/>
      <c r="PPN15" s="61"/>
      <c r="PPO15" s="61"/>
      <c r="PPP15" s="61"/>
      <c r="PPQ15" s="61"/>
      <c r="PPR15" s="61"/>
      <c r="PPS15" s="61"/>
      <c r="PPT15" s="61"/>
      <c r="PPU15" s="61"/>
      <c r="PPV15" s="61"/>
      <c r="PPW15" s="61"/>
      <c r="PPX15" s="61"/>
      <c r="PPY15" s="61"/>
      <c r="PPZ15" s="61"/>
      <c r="PQA15" s="61"/>
      <c r="PQB15" s="61"/>
      <c r="PQC15" s="61"/>
      <c r="PQD15" s="61"/>
      <c r="PQE15" s="61"/>
      <c r="PQF15" s="61"/>
      <c r="PQG15" s="61"/>
      <c r="PQH15" s="61"/>
      <c r="PQI15" s="61"/>
      <c r="PQJ15" s="61"/>
      <c r="PQK15" s="61"/>
      <c r="PQL15" s="61"/>
      <c r="PQM15" s="61"/>
      <c r="PQN15" s="61"/>
      <c r="PQO15" s="61"/>
      <c r="PQP15" s="61"/>
      <c r="PQQ15" s="61"/>
      <c r="PQR15" s="61"/>
      <c r="PQS15" s="61"/>
      <c r="PQT15" s="61"/>
      <c r="PQU15" s="61"/>
      <c r="PQV15" s="61"/>
      <c r="PQW15" s="61"/>
      <c r="PQX15" s="61"/>
      <c r="PQY15" s="61"/>
      <c r="PQZ15" s="61"/>
      <c r="PRA15" s="61"/>
      <c r="PRB15" s="61"/>
      <c r="PRC15" s="61"/>
      <c r="PRD15" s="61"/>
      <c r="PRE15" s="61"/>
      <c r="PRF15" s="61"/>
      <c r="PRG15" s="61"/>
      <c r="PRH15" s="61"/>
      <c r="PRI15" s="61"/>
      <c r="PRJ15" s="61"/>
      <c r="PRK15" s="61"/>
      <c r="PRL15" s="61"/>
      <c r="PRM15" s="61"/>
      <c r="PRN15" s="61"/>
      <c r="PRO15" s="61"/>
      <c r="PRP15" s="61"/>
      <c r="PRQ15" s="61"/>
      <c r="PRR15" s="61"/>
      <c r="PRS15" s="61"/>
      <c r="PRT15" s="61"/>
      <c r="PRU15" s="61"/>
      <c r="PRV15" s="61"/>
      <c r="PRW15" s="61"/>
      <c r="PRX15" s="61"/>
      <c r="PRY15" s="61"/>
      <c r="PRZ15" s="61"/>
      <c r="PSA15" s="61"/>
      <c r="PSB15" s="61"/>
      <c r="PSC15" s="61"/>
      <c r="PSD15" s="61"/>
      <c r="PSE15" s="61"/>
      <c r="PSF15" s="61"/>
      <c r="PSG15" s="61"/>
      <c r="PSH15" s="61"/>
      <c r="PSI15" s="61"/>
      <c r="PSJ15" s="61"/>
      <c r="PSK15" s="61"/>
      <c r="PSL15" s="61"/>
      <c r="PSM15" s="61"/>
      <c r="PSN15" s="61"/>
      <c r="PSO15" s="61"/>
      <c r="PSP15" s="61"/>
      <c r="PSQ15" s="61"/>
      <c r="PSR15" s="61"/>
      <c r="PSS15" s="61"/>
      <c r="PST15" s="61"/>
      <c r="PSU15" s="61"/>
      <c r="PSV15" s="61"/>
      <c r="PSW15" s="61"/>
      <c r="PSX15" s="61"/>
      <c r="PSY15" s="61"/>
      <c r="PSZ15" s="61"/>
      <c r="PTA15" s="61"/>
      <c r="PTB15" s="61"/>
      <c r="PTC15" s="61"/>
      <c r="PTD15" s="61"/>
      <c r="PTE15" s="61"/>
      <c r="PTF15" s="61"/>
      <c r="PTG15" s="61"/>
      <c r="PTH15" s="61"/>
      <c r="PTI15" s="61"/>
      <c r="PTJ15" s="61"/>
      <c r="PTK15" s="61"/>
      <c r="PTL15" s="61"/>
      <c r="PTM15" s="61"/>
      <c r="PTN15" s="61"/>
      <c r="PTO15" s="61"/>
      <c r="PTP15" s="61"/>
      <c r="PTQ15" s="61"/>
      <c r="PTR15" s="61"/>
      <c r="PTS15" s="61"/>
      <c r="PTT15" s="61"/>
      <c r="PTU15" s="61"/>
      <c r="PTV15" s="61"/>
      <c r="PTW15" s="61"/>
      <c r="PTX15" s="61"/>
      <c r="PTY15" s="61"/>
      <c r="PTZ15" s="61"/>
      <c r="PUA15" s="61"/>
      <c r="PUB15" s="61"/>
      <c r="PUC15" s="61"/>
      <c r="PUD15" s="61"/>
      <c r="PUE15" s="61"/>
      <c r="PUF15" s="61"/>
      <c r="PUG15" s="61"/>
      <c r="PUH15" s="61"/>
      <c r="PUI15" s="61"/>
      <c r="PUJ15" s="61"/>
      <c r="PUK15" s="61"/>
      <c r="PUL15" s="61"/>
      <c r="PUM15" s="61"/>
      <c r="PUN15" s="61"/>
      <c r="PUO15" s="61"/>
      <c r="PUP15" s="61"/>
      <c r="PUQ15" s="61"/>
      <c r="PUR15" s="61"/>
      <c r="PUS15" s="61"/>
      <c r="PUT15" s="61"/>
      <c r="PUU15" s="61"/>
      <c r="PUV15" s="61"/>
      <c r="PUW15" s="61"/>
      <c r="PUX15" s="61"/>
      <c r="PUY15" s="61"/>
      <c r="PUZ15" s="61"/>
      <c r="PVA15" s="61"/>
      <c r="PVB15" s="61"/>
      <c r="PVC15" s="61"/>
      <c r="PVD15" s="61"/>
      <c r="PVE15" s="61"/>
      <c r="PVF15" s="61"/>
      <c r="PVG15" s="61"/>
      <c r="PVH15" s="61"/>
      <c r="PVI15" s="61"/>
      <c r="PVJ15" s="61"/>
      <c r="PVK15" s="61"/>
      <c r="PVL15" s="61"/>
      <c r="PVM15" s="61"/>
      <c r="PVN15" s="61"/>
      <c r="PVO15" s="61"/>
      <c r="PVP15" s="61"/>
      <c r="PVQ15" s="61"/>
      <c r="PVR15" s="61"/>
      <c r="PVS15" s="61"/>
      <c r="PVT15" s="61"/>
      <c r="PVU15" s="61"/>
      <c r="PVV15" s="61"/>
      <c r="PVW15" s="61"/>
      <c r="PVX15" s="61"/>
      <c r="PVY15" s="61"/>
      <c r="PVZ15" s="61"/>
      <c r="PWA15" s="61"/>
      <c r="PWB15" s="61"/>
      <c r="PWC15" s="61"/>
      <c r="PWD15" s="61"/>
      <c r="PWE15" s="61"/>
      <c r="PWF15" s="61"/>
      <c r="PWG15" s="61"/>
      <c r="PWH15" s="61"/>
      <c r="PWI15" s="61"/>
      <c r="PWJ15" s="61"/>
      <c r="PWK15" s="61"/>
      <c r="PWL15" s="61"/>
      <c r="PWM15" s="61"/>
      <c r="PWN15" s="61"/>
      <c r="PWO15" s="61"/>
      <c r="PWP15" s="61"/>
      <c r="PWQ15" s="61"/>
      <c r="PWR15" s="61"/>
      <c r="PWS15" s="61"/>
      <c r="PWT15" s="61"/>
      <c r="PWU15" s="61"/>
      <c r="PWV15" s="61"/>
      <c r="PWW15" s="61"/>
      <c r="PWX15" s="61"/>
      <c r="PWY15" s="61"/>
      <c r="PWZ15" s="61"/>
      <c r="PXA15" s="61"/>
      <c r="PXB15" s="61"/>
      <c r="PXC15" s="61"/>
      <c r="PXD15" s="61"/>
      <c r="PXE15" s="61"/>
      <c r="PXF15" s="61"/>
      <c r="PXG15" s="61"/>
      <c r="PXH15" s="61"/>
      <c r="PXI15" s="61"/>
      <c r="PXJ15" s="61"/>
      <c r="PXK15" s="61"/>
      <c r="PXL15" s="61"/>
      <c r="PXM15" s="61"/>
      <c r="PXN15" s="61"/>
      <c r="PXO15" s="61"/>
      <c r="PXP15" s="61"/>
      <c r="PXQ15" s="61"/>
      <c r="PXR15" s="61"/>
      <c r="PXS15" s="61"/>
      <c r="PXT15" s="61"/>
      <c r="PXU15" s="61"/>
      <c r="PXV15" s="61"/>
      <c r="PXW15" s="61"/>
      <c r="PXX15" s="61"/>
      <c r="PXY15" s="61"/>
      <c r="PXZ15" s="61"/>
      <c r="PYA15" s="61"/>
      <c r="PYB15" s="61"/>
      <c r="PYC15" s="61"/>
      <c r="PYD15" s="61"/>
      <c r="PYE15" s="61"/>
      <c r="PYF15" s="61"/>
      <c r="PYG15" s="61"/>
      <c r="PYH15" s="61"/>
      <c r="PYI15" s="61"/>
      <c r="PYJ15" s="61"/>
      <c r="PYK15" s="61"/>
      <c r="PYL15" s="61"/>
      <c r="PYM15" s="61"/>
      <c r="PYN15" s="61"/>
      <c r="PYO15" s="61"/>
      <c r="PYP15" s="61"/>
      <c r="PYQ15" s="61"/>
      <c r="PYR15" s="61"/>
      <c r="PYS15" s="61"/>
      <c r="PYT15" s="61"/>
      <c r="PYU15" s="61"/>
      <c r="PYV15" s="61"/>
      <c r="PYW15" s="61"/>
      <c r="PYX15" s="61"/>
      <c r="PYY15" s="61"/>
      <c r="PYZ15" s="61"/>
      <c r="PZA15" s="61"/>
      <c r="PZB15" s="61"/>
      <c r="PZC15" s="61"/>
      <c r="PZD15" s="61"/>
      <c r="PZE15" s="61"/>
      <c r="PZF15" s="61"/>
      <c r="PZG15" s="61"/>
      <c r="PZH15" s="61"/>
      <c r="PZI15" s="61"/>
      <c r="PZJ15" s="61"/>
      <c r="PZK15" s="61"/>
      <c r="PZL15" s="61"/>
      <c r="PZM15" s="61"/>
      <c r="PZN15" s="61"/>
      <c r="PZO15" s="61"/>
      <c r="PZP15" s="61"/>
      <c r="PZQ15" s="61"/>
      <c r="PZR15" s="61"/>
      <c r="PZS15" s="61"/>
      <c r="PZT15" s="61"/>
      <c r="PZU15" s="61"/>
      <c r="PZV15" s="61"/>
      <c r="PZW15" s="61"/>
      <c r="PZX15" s="61"/>
      <c r="PZY15" s="61"/>
      <c r="PZZ15" s="61"/>
      <c r="QAA15" s="61"/>
      <c r="QAB15" s="61"/>
      <c r="QAC15" s="61"/>
      <c r="QAD15" s="61"/>
      <c r="QAE15" s="61"/>
      <c r="QAF15" s="61"/>
      <c r="QAG15" s="61"/>
      <c r="QAH15" s="61"/>
      <c r="QAI15" s="61"/>
      <c r="QAJ15" s="61"/>
      <c r="QAK15" s="61"/>
      <c r="QAL15" s="61"/>
      <c r="QAM15" s="61"/>
      <c r="QAN15" s="61"/>
      <c r="QAO15" s="61"/>
      <c r="QAP15" s="61"/>
      <c r="QAQ15" s="61"/>
      <c r="QAR15" s="61"/>
      <c r="QAS15" s="61"/>
      <c r="QAT15" s="61"/>
      <c r="QAU15" s="61"/>
      <c r="QAV15" s="61"/>
      <c r="QAW15" s="61"/>
      <c r="QAX15" s="61"/>
      <c r="QAY15" s="61"/>
      <c r="QAZ15" s="61"/>
      <c r="QBA15" s="61"/>
      <c r="QBB15" s="61"/>
      <c r="QBC15" s="61"/>
      <c r="QBD15" s="61"/>
      <c r="QBE15" s="61"/>
      <c r="QBF15" s="61"/>
      <c r="QBG15" s="61"/>
      <c r="QBH15" s="61"/>
      <c r="QBI15" s="61"/>
      <c r="QBJ15" s="61"/>
      <c r="QBK15" s="61"/>
      <c r="QBL15" s="61"/>
      <c r="QBM15" s="61"/>
      <c r="QBN15" s="61"/>
      <c r="QBO15" s="61"/>
      <c r="QBP15" s="61"/>
      <c r="QBQ15" s="61"/>
      <c r="QBR15" s="61"/>
      <c r="QBS15" s="61"/>
      <c r="QBT15" s="61"/>
      <c r="QBU15" s="61"/>
      <c r="QBV15" s="61"/>
      <c r="QBW15" s="61"/>
      <c r="QBX15" s="61"/>
      <c r="QBY15" s="61"/>
      <c r="QBZ15" s="61"/>
      <c r="QCA15" s="61"/>
      <c r="QCB15" s="61"/>
      <c r="QCC15" s="61"/>
      <c r="QCD15" s="61"/>
      <c r="QCE15" s="61"/>
      <c r="QCF15" s="61"/>
      <c r="QCG15" s="61"/>
      <c r="QCH15" s="61"/>
      <c r="QCI15" s="61"/>
      <c r="QCJ15" s="61"/>
      <c r="QCK15" s="61"/>
      <c r="QCL15" s="61"/>
      <c r="QCM15" s="61"/>
      <c r="QCN15" s="61"/>
      <c r="QCO15" s="61"/>
      <c r="QCP15" s="61"/>
      <c r="QCQ15" s="61"/>
      <c r="QCR15" s="61"/>
      <c r="QCS15" s="61"/>
      <c r="QCT15" s="61"/>
      <c r="QCU15" s="61"/>
      <c r="QCV15" s="61"/>
      <c r="QCW15" s="61"/>
      <c r="QCX15" s="61"/>
      <c r="QCY15" s="61"/>
      <c r="QCZ15" s="61"/>
      <c r="QDA15" s="61"/>
      <c r="QDB15" s="61"/>
      <c r="QDC15" s="61"/>
      <c r="QDD15" s="61"/>
      <c r="QDE15" s="61"/>
      <c r="QDF15" s="61"/>
      <c r="QDG15" s="61"/>
      <c r="QDH15" s="61"/>
      <c r="QDI15" s="61"/>
      <c r="QDJ15" s="61"/>
      <c r="QDK15" s="61"/>
      <c r="QDL15" s="61"/>
      <c r="QDM15" s="61"/>
      <c r="QDN15" s="61"/>
      <c r="QDO15" s="61"/>
      <c r="QDP15" s="61"/>
      <c r="QDQ15" s="61"/>
      <c r="QDR15" s="61"/>
      <c r="QDS15" s="61"/>
      <c r="QDT15" s="61"/>
      <c r="QDU15" s="61"/>
      <c r="QDV15" s="61"/>
      <c r="QDW15" s="61"/>
      <c r="QDX15" s="61"/>
      <c r="QDY15" s="61"/>
      <c r="QDZ15" s="61"/>
      <c r="QEA15" s="61"/>
      <c r="QEB15" s="61"/>
      <c r="QEC15" s="61"/>
      <c r="QED15" s="61"/>
      <c r="QEE15" s="61"/>
      <c r="QEF15" s="61"/>
      <c r="QEG15" s="61"/>
      <c r="QEH15" s="61"/>
      <c r="QEI15" s="61"/>
      <c r="QEJ15" s="61"/>
      <c r="QEK15" s="61"/>
      <c r="QEL15" s="61"/>
      <c r="QEM15" s="61"/>
      <c r="QEN15" s="61"/>
      <c r="QEO15" s="61"/>
      <c r="QEP15" s="61"/>
      <c r="QEQ15" s="61"/>
      <c r="QER15" s="61"/>
      <c r="QES15" s="61"/>
      <c r="QET15" s="61"/>
      <c r="QEU15" s="61"/>
      <c r="QEV15" s="61"/>
      <c r="QEW15" s="61"/>
      <c r="QEX15" s="61"/>
      <c r="QEY15" s="61"/>
      <c r="QEZ15" s="61"/>
      <c r="QFA15" s="61"/>
      <c r="QFB15" s="61"/>
      <c r="QFC15" s="61"/>
      <c r="QFD15" s="61"/>
      <c r="QFE15" s="61"/>
      <c r="QFF15" s="61"/>
      <c r="QFG15" s="61"/>
      <c r="QFH15" s="61"/>
      <c r="QFI15" s="61"/>
      <c r="QFJ15" s="61"/>
      <c r="QFK15" s="61"/>
      <c r="QFL15" s="61"/>
      <c r="QFM15" s="61"/>
      <c r="QFN15" s="61"/>
      <c r="QFO15" s="61"/>
      <c r="QFP15" s="61"/>
      <c r="QFQ15" s="61"/>
      <c r="QFR15" s="61"/>
      <c r="QFS15" s="61"/>
      <c r="QFT15" s="61"/>
      <c r="QFU15" s="61"/>
      <c r="QFV15" s="61"/>
      <c r="QFW15" s="61"/>
      <c r="QFX15" s="61"/>
      <c r="QFY15" s="61"/>
      <c r="QFZ15" s="61"/>
      <c r="QGA15" s="61"/>
      <c r="QGB15" s="61"/>
      <c r="QGC15" s="61"/>
      <c r="QGD15" s="61"/>
      <c r="QGE15" s="61"/>
      <c r="QGF15" s="61"/>
      <c r="QGG15" s="61"/>
      <c r="QGH15" s="61"/>
      <c r="QGI15" s="61"/>
      <c r="QGJ15" s="61"/>
      <c r="QGK15" s="61"/>
      <c r="QGL15" s="61"/>
      <c r="QGM15" s="61"/>
      <c r="QGN15" s="61"/>
      <c r="QGO15" s="61"/>
      <c r="QGP15" s="61"/>
      <c r="QGQ15" s="61"/>
      <c r="QGR15" s="61"/>
      <c r="QGS15" s="61"/>
      <c r="QGT15" s="61"/>
      <c r="QGU15" s="61"/>
      <c r="QGV15" s="61"/>
      <c r="QGW15" s="61"/>
      <c r="QGX15" s="61"/>
      <c r="QGY15" s="61"/>
      <c r="QGZ15" s="61"/>
      <c r="QHA15" s="61"/>
      <c r="QHB15" s="61"/>
      <c r="QHC15" s="61"/>
      <c r="QHD15" s="61"/>
      <c r="QHE15" s="61"/>
      <c r="QHF15" s="61"/>
      <c r="QHG15" s="61"/>
      <c r="QHH15" s="61"/>
      <c r="QHI15" s="61"/>
      <c r="QHJ15" s="61"/>
      <c r="QHK15" s="61"/>
      <c r="QHL15" s="61"/>
      <c r="QHM15" s="61"/>
      <c r="QHN15" s="61"/>
      <c r="QHO15" s="61"/>
      <c r="QHP15" s="61"/>
      <c r="QHQ15" s="61"/>
      <c r="QHR15" s="61"/>
      <c r="QHS15" s="61"/>
      <c r="QHT15" s="61"/>
      <c r="QHU15" s="61"/>
      <c r="QHV15" s="61"/>
      <c r="QHW15" s="61"/>
      <c r="QHX15" s="61"/>
      <c r="QHY15" s="61"/>
      <c r="QHZ15" s="61"/>
      <c r="QIA15" s="61"/>
      <c r="QIB15" s="61"/>
      <c r="QIC15" s="61"/>
      <c r="QID15" s="61"/>
      <c r="QIE15" s="61"/>
      <c r="QIF15" s="61"/>
      <c r="QIG15" s="61"/>
      <c r="QIH15" s="61"/>
      <c r="QII15" s="61"/>
      <c r="QIJ15" s="61"/>
      <c r="QIK15" s="61"/>
      <c r="QIL15" s="61"/>
      <c r="QIM15" s="61"/>
      <c r="QIN15" s="61"/>
      <c r="QIO15" s="61"/>
      <c r="QIP15" s="61"/>
      <c r="QIQ15" s="61"/>
      <c r="QIR15" s="61"/>
      <c r="QIS15" s="61"/>
      <c r="QIT15" s="61"/>
      <c r="QIU15" s="61"/>
      <c r="QIV15" s="61"/>
      <c r="QIW15" s="61"/>
      <c r="QIX15" s="61"/>
      <c r="QIY15" s="61"/>
      <c r="QIZ15" s="61"/>
      <c r="QJA15" s="61"/>
      <c r="QJB15" s="61"/>
      <c r="QJC15" s="61"/>
      <c r="QJD15" s="61"/>
      <c r="QJE15" s="61"/>
      <c r="QJF15" s="61"/>
      <c r="QJG15" s="61"/>
      <c r="QJH15" s="61"/>
      <c r="QJI15" s="61"/>
      <c r="QJJ15" s="61"/>
      <c r="QJK15" s="61"/>
      <c r="QJL15" s="61"/>
      <c r="QJM15" s="61"/>
      <c r="QJN15" s="61"/>
      <c r="QJO15" s="61"/>
      <c r="QJP15" s="61"/>
      <c r="QJQ15" s="61"/>
      <c r="QJR15" s="61"/>
      <c r="QJS15" s="61"/>
      <c r="QJT15" s="61"/>
      <c r="QJU15" s="61"/>
      <c r="QJV15" s="61"/>
      <c r="QJW15" s="61"/>
      <c r="QJX15" s="61"/>
      <c r="QJY15" s="61"/>
      <c r="QJZ15" s="61"/>
      <c r="QKA15" s="61"/>
      <c r="QKB15" s="61"/>
      <c r="QKC15" s="61"/>
      <c r="QKD15" s="61"/>
      <c r="QKE15" s="61"/>
      <c r="QKF15" s="61"/>
      <c r="QKG15" s="61"/>
      <c r="QKH15" s="61"/>
      <c r="QKI15" s="61"/>
      <c r="QKJ15" s="61"/>
      <c r="QKK15" s="61"/>
      <c r="QKL15" s="61"/>
      <c r="QKM15" s="61"/>
      <c r="QKN15" s="61"/>
      <c r="QKO15" s="61"/>
      <c r="QKP15" s="61"/>
      <c r="QKQ15" s="61"/>
      <c r="QKR15" s="61"/>
      <c r="QKS15" s="61"/>
      <c r="QKT15" s="61"/>
      <c r="QKU15" s="61"/>
      <c r="QKV15" s="61"/>
      <c r="QKW15" s="61"/>
      <c r="QKX15" s="61"/>
      <c r="QKY15" s="61"/>
      <c r="QKZ15" s="61"/>
      <c r="QLA15" s="61"/>
      <c r="QLB15" s="61"/>
      <c r="QLC15" s="61"/>
      <c r="QLD15" s="61"/>
      <c r="QLE15" s="61"/>
      <c r="QLF15" s="61"/>
      <c r="QLG15" s="61"/>
      <c r="QLH15" s="61"/>
      <c r="QLI15" s="61"/>
      <c r="QLJ15" s="61"/>
      <c r="QLK15" s="61"/>
      <c r="QLL15" s="61"/>
      <c r="QLM15" s="61"/>
      <c r="QLN15" s="61"/>
      <c r="QLO15" s="61"/>
      <c r="QLP15" s="61"/>
      <c r="QLQ15" s="61"/>
      <c r="QLR15" s="61"/>
      <c r="QLS15" s="61"/>
      <c r="QLT15" s="61"/>
      <c r="QLU15" s="61"/>
      <c r="QLV15" s="61"/>
      <c r="QLW15" s="61"/>
      <c r="QLX15" s="61"/>
      <c r="QLY15" s="61"/>
      <c r="QLZ15" s="61"/>
      <c r="QMA15" s="61"/>
      <c r="QMB15" s="61"/>
      <c r="QMC15" s="61"/>
      <c r="QMD15" s="61"/>
      <c r="QME15" s="61"/>
      <c r="QMF15" s="61"/>
      <c r="QMG15" s="61"/>
      <c r="QMH15" s="61"/>
      <c r="QMI15" s="61"/>
      <c r="QMJ15" s="61"/>
      <c r="QMK15" s="61"/>
      <c r="QML15" s="61"/>
      <c r="QMM15" s="61"/>
      <c r="QMN15" s="61"/>
      <c r="QMO15" s="61"/>
      <c r="QMP15" s="61"/>
      <c r="QMQ15" s="61"/>
      <c r="QMR15" s="61"/>
      <c r="QMS15" s="61"/>
      <c r="QMT15" s="61"/>
      <c r="QMU15" s="61"/>
      <c r="QMV15" s="61"/>
      <c r="QMW15" s="61"/>
      <c r="QMX15" s="61"/>
      <c r="QMY15" s="61"/>
      <c r="QMZ15" s="61"/>
      <c r="QNA15" s="61"/>
      <c r="QNB15" s="61"/>
      <c r="QNC15" s="61"/>
      <c r="QND15" s="61"/>
      <c r="QNE15" s="61"/>
      <c r="QNF15" s="61"/>
      <c r="QNG15" s="61"/>
      <c r="QNH15" s="61"/>
      <c r="QNI15" s="61"/>
      <c r="QNJ15" s="61"/>
      <c r="QNK15" s="61"/>
      <c r="QNL15" s="61"/>
      <c r="QNM15" s="61"/>
      <c r="QNN15" s="61"/>
      <c r="QNO15" s="61"/>
      <c r="QNP15" s="61"/>
      <c r="QNQ15" s="61"/>
      <c r="QNR15" s="61"/>
      <c r="QNS15" s="61"/>
      <c r="QNT15" s="61"/>
      <c r="QNU15" s="61"/>
      <c r="QNV15" s="61"/>
      <c r="QNW15" s="61"/>
      <c r="QNX15" s="61"/>
      <c r="QNY15" s="61"/>
      <c r="QNZ15" s="61"/>
      <c r="QOA15" s="61"/>
      <c r="QOB15" s="61"/>
      <c r="QOC15" s="61"/>
      <c r="QOD15" s="61"/>
      <c r="QOE15" s="61"/>
      <c r="QOF15" s="61"/>
      <c r="QOG15" s="61"/>
      <c r="QOH15" s="61"/>
      <c r="QOI15" s="61"/>
      <c r="QOJ15" s="61"/>
      <c r="QOK15" s="61"/>
      <c r="QOL15" s="61"/>
      <c r="QOM15" s="61"/>
      <c r="QON15" s="61"/>
      <c r="QOO15" s="61"/>
      <c r="QOP15" s="61"/>
      <c r="QOQ15" s="61"/>
      <c r="QOR15" s="61"/>
      <c r="QOS15" s="61"/>
      <c r="QOT15" s="61"/>
      <c r="QOU15" s="61"/>
      <c r="QOV15" s="61"/>
      <c r="QOW15" s="61"/>
      <c r="QOX15" s="61"/>
      <c r="QOY15" s="61"/>
      <c r="QOZ15" s="61"/>
      <c r="QPA15" s="61"/>
      <c r="QPB15" s="61"/>
      <c r="QPC15" s="61"/>
      <c r="QPD15" s="61"/>
      <c r="QPE15" s="61"/>
      <c r="QPF15" s="61"/>
      <c r="QPG15" s="61"/>
      <c r="QPH15" s="61"/>
      <c r="QPI15" s="61"/>
      <c r="QPJ15" s="61"/>
      <c r="QPK15" s="61"/>
      <c r="QPL15" s="61"/>
      <c r="QPM15" s="61"/>
      <c r="QPN15" s="61"/>
      <c r="QPO15" s="61"/>
      <c r="QPP15" s="61"/>
      <c r="QPQ15" s="61"/>
      <c r="QPR15" s="61"/>
      <c r="QPS15" s="61"/>
      <c r="QPT15" s="61"/>
      <c r="QPU15" s="61"/>
      <c r="QPV15" s="61"/>
      <c r="QPW15" s="61"/>
      <c r="QPX15" s="61"/>
      <c r="QPY15" s="61"/>
      <c r="QPZ15" s="61"/>
      <c r="QQA15" s="61"/>
      <c r="QQB15" s="61"/>
      <c r="QQC15" s="61"/>
      <c r="QQD15" s="61"/>
      <c r="QQE15" s="61"/>
      <c r="QQF15" s="61"/>
      <c r="QQG15" s="61"/>
      <c r="QQH15" s="61"/>
      <c r="QQI15" s="61"/>
      <c r="QQJ15" s="61"/>
      <c r="QQK15" s="61"/>
      <c r="QQL15" s="61"/>
      <c r="QQM15" s="61"/>
      <c r="QQN15" s="61"/>
      <c r="QQO15" s="61"/>
      <c r="QQP15" s="61"/>
      <c r="QQQ15" s="61"/>
      <c r="QQR15" s="61"/>
      <c r="QQS15" s="61"/>
      <c r="QQT15" s="61"/>
      <c r="QQU15" s="61"/>
      <c r="QQV15" s="61"/>
      <c r="QQW15" s="61"/>
      <c r="QQX15" s="61"/>
      <c r="QQY15" s="61"/>
      <c r="QQZ15" s="61"/>
      <c r="QRA15" s="61"/>
      <c r="QRB15" s="61"/>
      <c r="QRC15" s="61"/>
      <c r="QRD15" s="61"/>
      <c r="QRE15" s="61"/>
      <c r="QRF15" s="61"/>
      <c r="QRG15" s="61"/>
      <c r="QRH15" s="61"/>
      <c r="QRI15" s="61"/>
      <c r="QRJ15" s="61"/>
      <c r="QRK15" s="61"/>
      <c r="QRL15" s="61"/>
      <c r="QRM15" s="61"/>
      <c r="QRN15" s="61"/>
      <c r="QRO15" s="61"/>
      <c r="QRP15" s="61"/>
      <c r="QRQ15" s="61"/>
      <c r="QRR15" s="61"/>
      <c r="QRS15" s="61"/>
      <c r="QRT15" s="61"/>
      <c r="QRU15" s="61"/>
      <c r="QRV15" s="61"/>
      <c r="QRW15" s="61"/>
      <c r="QRX15" s="61"/>
      <c r="QRY15" s="61"/>
      <c r="QRZ15" s="61"/>
      <c r="QSA15" s="61"/>
      <c r="QSB15" s="61"/>
      <c r="QSC15" s="61"/>
      <c r="QSD15" s="61"/>
      <c r="QSE15" s="61"/>
      <c r="QSF15" s="61"/>
      <c r="QSG15" s="61"/>
      <c r="QSH15" s="61"/>
      <c r="QSI15" s="61"/>
      <c r="QSJ15" s="61"/>
      <c r="QSK15" s="61"/>
      <c r="QSL15" s="61"/>
      <c r="QSM15" s="61"/>
      <c r="QSN15" s="61"/>
      <c r="QSO15" s="61"/>
      <c r="QSP15" s="61"/>
      <c r="QSQ15" s="61"/>
      <c r="QSR15" s="61"/>
      <c r="QSS15" s="61"/>
      <c r="QST15" s="61"/>
      <c r="QSU15" s="61"/>
      <c r="QSV15" s="61"/>
      <c r="QSW15" s="61"/>
      <c r="QSX15" s="61"/>
      <c r="QSY15" s="61"/>
      <c r="QSZ15" s="61"/>
      <c r="QTA15" s="61"/>
      <c r="QTB15" s="61"/>
      <c r="QTC15" s="61"/>
      <c r="QTD15" s="61"/>
      <c r="QTE15" s="61"/>
      <c r="QTF15" s="61"/>
      <c r="QTG15" s="61"/>
      <c r="QTH15" s="61"/>
      <c r="QTI15" s="61"/>
      <c r="QTJ15" s="61"/>
      <c r="QTK15" s="61"/>
      <c r="QTL15" s="61"/>
      <c r="QTM15" s="61"/>
      <c r="QTN15" s="61"/>
      <c r="QTO15" s="61"/>
      <c r="QTP15" s="61"/>
      <c r="QTQ15" s="61"/>
      <c r="QTR15" s="61"/>
      <c r="QTS15" s="61"/>
      <c r="QTT15" s="61"/>
      <c r="QTU15" s="61"/>
      <c r="QTV15" s="61"/>
      <c r="QTW15" s="61"/>
      <c r="QTX15" s="61"/>
      <c r="QTY15" s="61"/>
      <c r="QTZ15" s="61"/>
      <c r="QUA15" s="61"/>
      <c r="QUB15" s="61"/>
      <c r="QUC15" s="61"/>
      <c r="QUD15" s="61"/>
      <c r="QUE15" s="61"/>
      <c r="QUF15" s="61"/>
      <c r="QUG15" s="61"/>
      <c r="QUH15" s="61"/>
      <c r="QUI15" s="61"/>
      <c r="QUJ15" s="61"/>
      <c r="QUK15" s="61"/>
      <c r="QUL15" s="61"/>
      <c r="QUM15" s="61"/>
      <c r="QUN15" s="61"/>
      <c r="QUO15" s="61"/>
      <c r="QUP15" s="61"/>
      <c r="QUQ15" s="61"/>
      <c r="QUR15" s="61"/>
      <c r="QUS15" s="61"/>
      <c r="QUT15" s="61"/>
      <c r="QUU15" s="61"/>
      <c r="QUV15" s="61"/>
      <c r="QUW15" s="61"/>
      <c r="QUX15" s="61"/>
      <c r="QUY15" s="61"/>
      <c r="QUZ15" s="61"/>
      <c r="QVA15" s="61"/>
      <c r="QVB15" s="61"/>
      <c r="QVC15" s="61"/>
      <c r="QVD15" s="61"/>
      <c r="QVE15" s="61"/>
      <c r="QVF15" s="61"/>
      <c r="QVG15" s="61"/>
      <c r="QVH15" s="61"/>
      <c r="QVI15" s="61"/>
      <c r="QVJ15" s="61"/>
      <c r="QVK15" s="61"/>
      <c r="QVL15" s="61"/>
      <c r="QVM15" s="61"/>
      <c r="QVN15" s="61"/>
      <c r="QVO15" s="61"/>
      <c r="QVP15" s="61"/>
      <c r="QVQ15" s="61"/>
      <c r="QVR15" s="61"/>
      <c r="QVS15" s="61"/>
      <c r="QVT15" s="61"/>
      <c r="QVU15" s="61"/>
      <c r="QVV15" s="61"/>
      <c r="QVW15" s="61"/>
      <c r="QVX15" s="61"/>
      <c r="QVY15" s="61"/>
      <c r="QVZ15" s="61"/>
      <c r="QWA15" s="61"/>
      <c r="QWB15" s="61"/>
      <c r="QWC15" s="61"/>
      <c r="QWD15" s="61"/>
      <c r="QWE15" s="61"/>
      <c r="QWF15" s="61"/>
      <c r="QWG15" s="61"/>
      <c r="QWH15" s="61"/>
      <c r="QWI15" s="61"/>
      <c r="QWJ15" s="61"/>
      <c r="QWK15" s="61"/>
      <c r="QWL15" s="61"/>
      <c r="QWM15" s="61"/>
      <c r="QWN15" s="61"/>
      <c r="QWO15" s="61"/>
      <c r="QWP15" s="61"/>
      <c r="QWQ15" s="61"/>
      <c r="QWR15" s="61"/>
      <c r="QWS15" s="61"/>
      <c r="QWT15" s="61"/>
      <c r="QWU15" s="61"/>
      <c r="QWV15" s="61"/>
      <c r="QWW15" s="61"/>
      <c r="QWX15" s="61"/>
      <c r="QWY15" s="61"/>
      <c r="QWZ15" s="61"/>
      <c r="QXA15" s="61"/>
      <c r="QXB15" s="61"/>
      <c r="QXC15" s="61"/>
      <c r="QXD15" s="61"/>
      <c r="QXE15" s="61"/>
      <c r="QXF15" s="61"/>
      <c r="QXG15" s="61"/>
      <c r="QXH15" s="61"/>
      <c r="QXI15" s="61"/>
      <c r="QXJ15" s="61"/>
      <c r="QXK15" s="61"/>
      <c r="QXL15" s="61"/>
      <c r="QXM15" s="61"/>
      <c r="QXN15" s="61"/>
      <c r="QXO15" s="61"/>
      <c r="QXP15" s="61"/>
      <c r="QXQ15" s="61"/>
      <c r="QXR15" s="61"/>
      <c r="QXS15" s="61"/>
      <c r="QXT15" s="61"/>
      <c r="QXU15" s="61"/>
      <c r="QXV15" s="61"/>
      <c r="QXW15" s="61"/>
      <c r="QXX15" s="61"/>
      <c r="QXY15" s="61"/>
      <c r="QXZ15" s="61"/>
      <c r="QYA15" s="61"/>
      <c r="QYB15" s="61"/>
      <c r="QYC15" s="61"/>
      <c r="QYD15" s="61"/>
      <c r="QYE15" s="61"/>
      <c r="QYF15" s="61"/>
      <c r="QYG15" s="61"/>
      <c r="QYH15" s="61"/>
      <c r="QYI15" s="61"/>
      <c r="QYJ15" s="61"/>
      <c r="QYK15" s="61"/>
      <c r="QYL15" s="61"/>
      <c r="QYM15" s="61"/>
      <c r="QYN15" s="61"/>
      <c r="QYO15" s="61"/>
      <c r="QYP15" s="61"/>
      <c r="QYQ15" s="61"/>
      <c r="QYR15" s="61"/>
      <c r="QYS15" s="61"/>
      <c r="QYT15" s="61"/>
      <c r="QYU15" s="61"/>
      <c r="QYV15" s="61"/>
      <c r="QYW15" s="61"/>
      <c r="QYX15" s="61"/>
      <c r="QYY15" s="61"/>
      <c r="QYZ15" s="61"/>
      <c r="QZA15" s="61"/>
      <c r="QZB15" s="61"/>
      <c r="QZC15" s="61"/>
      <c r="QZD15" s="61"/>
      <c r="QZE15" s="61"/>
      <c r="QZF15" s="61"/>
      <c r="QZG15" s="61"/>
      <c r="QZH15" s="61"/>
      <c r="QZI15" s="61"/>
      <c r="QZJ15" s="61"/>
      <c r="QZK15" s="61"/>
      <c r="QZL15" s="61"/>
      <c r="QZM15" s="61"/>
      <c r="QZN15" s="61"/>
      <c r="QZO15" s="61"/>
      <c r="QZP15" s="61"/>
      <c r="QZQ15" s="61"/>
      <c r="QZR15" s="61"/>
      <c r="QZS15" s="61"/>
      <c r="QZT15" s="61"/>
      <c r="QZU15" s="61"/>
      <c r="QZV15" s="61"/>
      <c r="QZW15" s="61"/>
      <c r="QZX15" s="61"/>
      <c r="QZY15" s="61"/>
      <c r="QZZ15" s="61"/>
      <c r="RAA15" s="61"/>
      <c r="RAB15" s="61"/>
      <c r="RAC15" s="61"/>
      <c r="RAD15" s="61"/>
      <c r="RAE15" s="61"/>
      <c r="RAF15" s="61"/>
      <c r="RAG15" s="61"/>
      <c r="RAH15" s="61"/>
      <c r="RAI15" s="61"/>
      <c r="RAJ15" s="61"/>
      <c r="RAK15" s="61"/>
      <c r="RAL15" s="61"/>
      <c r="RAM15" s="61"/>
      <c r="RAN15" s="61"/>
      <c r="RAO15" s="61"/>
      <c r="RAP15" s="61"/>
      <c r="RAQ15" s="61"/>
      <c r="RAR15" s="61"/>
      <c r="RAS15" s="61"/>
      <c r="RAT15" s="61"/>
      <c r="RAU15" s="61"/>
      <c r="RAV15" s="61"/>
      <c r="RAW15" s="61"/>
      <c r="RAX15" s="61"/>
      <c r="RAY15" s="61"/>
      <c r="RAZ15" s="61"/>
      <c r="RBA15" s="61"/>
      <c r="RBB15" s="61"/>
      <c r="RBC15" s="61"/>
      <c r="RBD15" s="61"/>
      <c r="RBE15" s="61"/>
      <c r="RBF15" s="61"/>
      <c r="RBG15" s="61"/>
      <c r="RBH15" s="61"/>
      <c r="RBI15" s="61"/>
      <c r="RBJ15" s="61"/>
      <c r="RBK15" s="61"/>
      <c r="RBL15" s="61"/>
      <c r="RBM15" s="61"/>
      <c r="RBN15" s="61"/>
      <c r="RBO15" s="61"/>
      <c r="RBP15" s="61"/>
      <c r="RBQ15" s="61"/>
      <c r="RBR15" s="61"/>
      <c r="RBS15" s="61"/>
      <c r="RBT15" s="61"/>
      <c r="RBU15" s="61"/>
      <c r="RBV15" s="61"/>
      <c r="RBW15" s="61"/>
      <c r="RBX15" s="61"/>
      <c r="RBY15" s="61"/>
      <c r="RBZ15" s="61"/>
      <c r="RCA15" s="61"/>
      <c r="RCB15" s="61"/>
      <c r="RCC15" s="61"/>
      <c r="RCD15" s="61"/>
      <c r="RCE15" s="61"/>
      <c r="RCF15" s="61"/>
      <c r="RCG15" s="61"/>
      <c r="RCH15" s="61"/>
      <c r="RCI15" s="61"/>
      <c r="RCJ15" s="61"/>
      <c r="RCK15" s="61"/>
      <c r="RCL15" s="61"/>
      <c r="RCM15" s="61"/>
      <c r="RCN15" s="61"/>
      <c r="RCO15" s="61"/>
      <c r="RCP15" s="61"/>
      <c r="RCQ15" s="61"/>
      <c r="RCR15" s="61"/>
      <c r="RCS15" s="61"/>
      <c r="RCT15" s="61"/>
      <c r="RCU15" s="61"/>
      <c r="RCV15" s="61"/>
      <c r="RCW15" s="61"/>
      <c r="RCX15" s="61"/>
      <c r="RCY15" s="61"/>
      <c r="RCZ15" s="61"/>
      <c r="RDA15" s="61"/>
      <c r="RDB15" s="61"/>
      <c r="RDC15" s="61"/>
      <c r="RDD15" s="61"/>
      <c r="RDE15" s="61"/>
      <c r="RDF15" s="61"/>
      <c r="RDG15" s="61"/>
      <c r="RDH15" s="61"/>
      <c r="RDI15" s="61"/>
      <c r="RDJ15" s="61"/>
      <c r="RDK15" s="61"/>
      <c r="RDL15" s="61"/>
      <c r="RDM15" s="61"/>
      <c r="RDN15" s="61"/>
      <c r="RDO15" s="61"/>
      <c r="RDP15" s="61"/>
      <c r="RDQ15" s="61"/>
      <c r="RDR15" s="61"/>
      <c r="RDS15" s="61"/>
      <c r="RDT15" s="61"/>
      <c r="RDU15" s="61"/>
      <c r="RDV15" s="61"/>
      <c r="RDW15" s="61"/>
      <c r="RDX15" s="61"/>
      <c r="RDY15" s="61"/>
      <c r="RDZ15" s="61"/>
      <c r="REA15" s="61"/>
      <c r="REB15" s="61"/>
      <c r="REC15" s="61"/>
      <c r="RED15" s="61"/>
      <c r="REE15" s="61"/>
      <c r="REF15" s="61"/>
      <c r="REG15" s="61"/>
      <c r="REH15" s="61"/>
      <c r="REI15" s="61"/>
      <c r="REJ15" s="61"/>
      <c r="REK15" s="61"/>
      <c r="REL15" s="61"/>
      <c r="REM15" s="61"/>
      <c r="REN15" s="61"/>
      <c r="REO15" s="61"/>
      <c r="REP15" s="61"/>
      <c r="REQ15" s="61"/>
      <c r="RER15" s="61"/>
      <c r="RES15" s="61"/>
      <c r="RET15" s="61"/>
      <c r="REU15" s="61"/>
      <c r="REV15" s="61"/>
      <c r="REW15" s="61"/>
      <c r="REX15" s="61"/>
      <c r="REY15" s="61"/>
      <c r="REZ15" s="61"/>
      <c r="RFA15" s="61"/>
      <c r="RFB15" s="61"/>
      <c r="RFC15" s="61"/>
      <c r="RFD15" s="61"/>
      <c r="RFE15" s="61"/>
      <c r="RFF15" s="61"/>
      <c r="RFG15" s="61"/>
      <c r="RFH15" s="61"/>
      <c r="RFI15" s="61"/>
      <c r="RFJ15" s="61"/>
      <c r="RFK15" s="61"/>
      <c r="RFL15" s="61"/>
      <c r="RFM15" s="61"/>
      <c r="RFN15" s="61"/>
      <c r="RFO15" s="61"/>
      <c r="RFP15" s="61"/>
      <c r="RFQ15" s="61"/>
      <c r="RFR15" s="61"/>
      <c r="RFS15" s="61"/>
      <c r="RFT15" s="61"/>
      <c r="RFU15" s="61"/>
      <c r="RFV15" s="61"/>
      <c r="RFW15" s="61"/>
      <c r="RFX15" s="61"/>
      <c r="RFY15" s="61"/>
      <c r="RFZ15" s="61"/>
      <c r="RGA15" s="61"/>
      <c r="RGB15" s="61"/>
      <c r="RGC15" s="61"/>
      <c r="RGD15" s="61"/>
      <c r="RGE15" s="61"/>
      <c r="RGF15" s="61"/>
      <c r="RGG15" s="61"/>
      <c r="RGH15" s="61"/>
      <c r="RGI15" s="61"/>
      <c r="RGJ15" s="61"/>
      <c r="RGK15" s="61"/>
      <c r="RGL15" s="61"/>
      <c r="RGM15" s="61"/>
      <c r="RGN15" s="61"/>
      <c r="RGO15" s="61"/>
      <c r="RGP15" s="61"/>
      <c r="RGQ15" s="61"/>
      <c r="RGR15" s="61"/>
      <c r="RGS15" s="61"/>
      <c r="RGT15" s="61"/>
      <c r="RGU15" s="61"/>
      <c r="RGV15" s="61"/>
      <c r="RGW15" s="61"/>
      <c r="RGX15" s="61"/>
      <c r="RGY15" s="61"/>
      <c r="RGZ15" s="61"/>
      <c r="RHA15" s="61"/>
      <c r="RHB15" s="61"/>
      <c r="RHC15" s="61"/>
      <c r="RHD15" s="61"/>
      <c r="RHE15" s="61"/>
      <c r="RHF15" s="61"/>
      <c r="RHG15" s="61"/>
      <c r="RHH15" s="61"/>
      <c r="RHI15" s="61"/>
      <c r="RHJ15" s="61"/>
      <c r="RHK15" s="61"/>
      <c r="RHL15" s="61"/>
      <c r="RHM15" s="61"/>
      <c r="RHN15" s="61"/>
      <c r="RHO15" s="61"/>
      <c r="RHP15" s="61"/>
      <c r="RHQ15" s="61"/>
      <c r="RHR15" s="61"/>
      <c r="RHS15" s="61"/>
      <c r="RHT15" s="61"/>
      <c r="RHU15" s="61"/>
      <c r="RHV15" s="61"/>
      <c r="RHW15" s="61"/>
      <c r="RHX15" s="61"/>
      <c r="RHY15" s="61"/>
      <c r="RHZ15" s="61"/>
      <c r="RIA15" s="61"/>
      <c r="RIB15" s="61"/>
      <c r="RIC15" s="61"/>
      <c r="RID15" s="61"/>
      <c r="RIE15" s="61"/>
      <c r="RIF15" s="61"/>
      <c r="RIG15" s="61"/>
      <c r="RIH15" s="61"/>
      <c r="RII15" s="61"/>
      <c r="RIJ15" s="61"/>
      <c r="RIK15" s="61"/>
      <c r="RIL15" s="61"/>
      <c r="RIM15" s="61"/>
      <c r="RIN15" s="61"/>
      <c r="RIO15" s="61"/>
      <c r="RIP15" s="61"/>
      <c r="RIQ15" s="61"/>
      <c r="RIR15" s="61"/>
      <c r="RIS15" s="61"/>
      <c r="RIT15" s="61"/>
      <c r="RIU15" s="61"/>
      <c r="RIV15" s="61"/>
      <c r="RIW15" s="61"/>
      <c r="RIX15" s="61"/>
      <c r="RIY15" s="61"/>
      <c r="RIZ15" s="61"/>
      <c r="RJA15" s="61"/>
      <c r="RJB15" s="61"/>
      <c r="RJC15" s="61"/>
      <c r="RJD15" s="61"/>
      <c r="RJE15" s="61"/>
      <c r="RJF15" s="61"/>
      <c r="RJG15" s="61"/>
      <c r="RJH15" s="61"/>
      <c r="RJI15" s="61"/>
      <c r="RJJ15" s="61"/>
      <c r="RJK15" s="61"/>
      <c r="RJL15" s="61"/>
      <c r="RJM15" s="61"/>
      <c r="RJN15" s="61"/>
      <c r="RJO15" s="61"/>
      <c r="RJP15" s="61"/>
      <c r="RJQ15" s="61"/>
      <c r="RJR15" s="61"/>
      <c r="RJS15" s="61"/>
      <c r="RJT15" s="61"/>
      <c r="RJU15" s="61"/>
      <c r="RJV15" s="61"/>
      <c r="RJW15" s="61"/>
      <c r="RJX15" s="61"/>
      <c r="RJY15" s="61"/>
      <c r="RJZ15" s="61"/>
      <c r="RKA15" s="61"/>
      <c r="RKB15" s="61"/>
      <c r="RKC15" s="61"/>
      <c r="RKD15" s="61"/>
      <c r="RKE15" s="61"/>
      <c r="RKF15" s="61"/>
      <c r="RKG15" s="61"/>
      <c r="RKH15" s="61"/>
      <c r="RKI15" s="61"/>
      <c r="RKJ15" s="61"/>
      <c r="RKK15" s="61"/>
      <c r="RKL15" s="61"/>
      <c r="RKM15" s="61"/>
      <c r="RKN15" s="61"/>
      <c r="RKO15" s="61"/>
      <c r="RKP15" s="61"/>
      <c r="RKQ15" s="61"/>
      <c r="RKR15" s="61"/>
      <c r="RKS15" s="61"/>
      <c r="RKT15" s="61"/>
      <c r="RKU15" s="61"/>
      <c r="RKV15" s="61"/>
      <c r="RKW15" s="61"/>
      <c r="RKX15" s="61"/>
      <c r="RKY15" s="61"/>
      <c r="RKZ15" s="61"/>
      <c r="RLA15" s="61"/>
      <c r="RLB15" s="61"/>
      <c r="RLC15" s="61"/>
      <c r="RLD15" s="61"/>
      <c r="RLE15" s="61"/>
      <c r="RLF15" s="61"/>
      <c r="RLG15" s="61"/>
      <c r="RLH15" s="61"/>
      <c r="RLI15" s="61"/>
      <c r="RLJ15" s="61"/>
      <c r="RLK15" s="61"/>
      <c r="RLL15" s="61"/>
      <c r="RLM15" s="61"/>
      <c r="RLN15" s="61"/>
      <c r="RLO15" s="61"/>
      <c r="RLP15" s="61"/>
      <c r="RLQ15" s="61"/>
      <c r="RLR15" s="61"/>
      <c r="RLS15" s="61"/>
      <c r="RLT15" s="61"/>
      <c r="RLU15" s="61"/>
      <c r="RLV15" s="61"/>
      <c r="RLW15" s="61"/>
      <c r="RLX15" s="61"/>
      <c r="RLY15" s="61"/>
      <c r="RLZ15" s="61"/>
      <c r="RMA15" s="61"/>
      <c r="RMB15" s="61"/>
      <c r="RMC15" s="61"/>
      <c r="RMD15" s="61"/>
      <c r="RME15" s="61"/>
      <c r="RMF15" s="61"/>
      <c r="RMG15" s="61"/>
      <c r="RMH15" s="61"/>
      <c r="RMI15" s="61"/>
      <c r="RMJ15" s="61"/>
      <c r="RMK15" s="61"/>
      <c r="RML15" s="61"/>
      <c r="RMM15" s="61"/>
      <c r="RMN15" s="61"/>
      <c r="RMO15" s="61"/>
      <c r="RMP15" s="61"/>
      <c r="RMQ15" s="61"/>
      <c r="RMR15" s="61"/>
      <c r="RMS15" s="61"/>
      <c r="RMT15" s="61"/>
      <c r="RMU15" s="61"/>
      <c r="RMV15" s="61"/>
      <c r="RMW15" s="61"/>
      <c r="RMX15" s="61"/>
      <c r="RMY15" s="61"/>
      <c r="RMZ15" s="61"/>
      <c r="RNA15" s="61"/>
      <c r="RNB15" s="61"/>
      <c r="RNC15" s="61"/>
      <c r="RND15" s="61"/>
      <c r="RNE15" s="61"/>
      <c r="RNF15" s="61"/>
      <c r="RNG15" s="61"/>
      <c r="RNH15" s="61"/>
      <c r="RNI15" s="61"/>
      <c r="RNJ15" s="61"/>
      <c r="RNK15" s="61"/>
      <c r="RNL15" s="61"/>
      <c r="RNM15" s="61"/>
      <c r="RNN15" s="61"/>
      <c r="RNO15" s="61"/>
      <c r="RNP15" s="61"/>
      <c r="RNQ15" s="61"/>
      <c r="RNR15" s="61"/>
      <c r="RNS15" s="61"/>
      <c r="RNT15" s="61"/>
      <c r="RNU15" s="61"/>
      <c r="RNV15" s="61"/>
      <c r="RNW15" s="61"/>
      <c r="RNX15" s="61"/>
      <c r="RNY15" s="61"/>
      <c r="RNZ15" s="61"/>
      <c r="ROA15" s="61"/>
      <c r="ROB15" s="61"/>
      <c r="ROC15" s="61"/>
      <c r="ROD15" s="61"/>
      <c r="ROE15" s="61"/>
      <c r="ROF15" s="61"/>
      <c r="ROG15" s="61"/>
      <c r="ROH15" s="61"/>
      <c r="ROI15" s="61"/>
      <c r="ROJ15" s="61"/>
      <c r="ROK15" s="61"/>
      <c r="ROL15" s="61"/>
      <c r="ROM15" s="61"/>
      <c r="RON15" s="61"/>
      <c r="ROO15" s="61"/>
      <c r="ROP15" s="61"/>
      <c r="ROQ15" s="61"/>
      <c r="ROR15" s="61"/>
      <c r="ROS15" s="61"/>
      <c r="ROT15" s="61"/>
      <c r="ROU15" s="61"/>
      <c r="ROV15" s="61"/>
      <c r="ROW15" s="61"/>
      <c r="ROX15" s="61"/>
      <c r="ROY15" s="61"/>
      <c r="ROZ15" s="61"/>
      <c r="RPA15" s="61"/>
      <c r="RPB15" s="61"/>
      <c r="RPC15" s="61"/>
      <c r="RPD15" s="61"/>
      <c r="RPE15" s="61"/>
      <c r="RPF15" s="61"/>
      <c r="RPG15" s="61"/>
      <c r="RPH15" s="61"/>
      <c r="RPI15" s="61"/>
      <c r="RPJ15" s="61"/>
      <c r="RPK15" s="61"/>
      <c r="RPL15" s="61"/>
      <c r="RPM15" s="61"/>
      <c r="RPN15" s="61"/>
      <c r="RPO15" s="61"/>
      <c r="RPP15" s="61"/>
      <c r="RPQ15" s="61"/>
      <c r="RPR15" s="61"/>
      <c r="RPS15" s="61"/>
      <c r="RPT15" s="61"/>
      <c r="RPU15" s="61"/>
      <c r="RPV15" s="61"/>
      <c r="RPW15" s="61"/>
      <c r="RPX15" s="61"/>
      <c r="RPY15" s="61"/>
      <c r="RPZ15" s="61"/>
      <c r="RQA15" s="61"/>
      <c r="RQB15" s="61"/>
      <c r="RQC15" s="61"/>
      <c r="RQD15" s="61"/>
      <c r="RQE15" s="61"/>
      <c r="RQF15" s="61"/>
      <c r="RQG15" s="61"/>
      <c r="RQH15" s="61"/>
      <c r="RQI15" s="61"/>
      <c r="RQJ15" s="61"/>
      <c r="RQK15" s="61"/>
      <c r="RQL15" s="61"/>
      <c r="RQM15" s="61"/>
      <c r="RQN15" s="61"/>
      <c r="RQO15" s="61"/>
      <c r="RQP15" s="61"/>
      <c r="RQQ15" s="61"/>
      <c r="RQR15" s="61"/>
      <c r="RQS15" s="61"/>
      <c r="RQT15" s="61"/>
      <c r="RQU15" s="61"/>
      <c r="RQV15" s="61"/>
      <c r="RQW15" s="61"/>
      <c r="RQX15" s="61"/>
      <c r="RQY15" s="61"/>
      <c r="RQZ15" s="61"/>
      <c r="RRA15" s="61"/>
      <c r="RRB15" s="61"/>
      <c r="RRC15" s="61"/>
      <c r="RRD15" s="61"/>
      <c r="RRE15" s="61"/>
      <c r="RRF15" s="61"/>
      <c r="RRG15" s="61"/>
      <c r="RRH15" s="61"/>
      <c r="RRI15" s="61"/>
      <c r="RRJ15" s="61"/>
      <c r="RRK15" s="61"/>
      <c r="RRL15" s="61"/>
      <c r="RRM15" s="61"/>
      <c r="RRN15" s="61"/>
      <c r="RRO15" s="61"/>
      <c r="RRP15" s="61"/>
      <c r="RRQ15" s="61"/>
      <c r="RRR15" s="61"/>
      <c r="RRS15" s="61"/>
      <c r="RRT15" s="61"/>
      <c r="RRU15" s="61"/>
      <c r="RRV15" s="61"/>
      <c r="RRW15" s="61"/>
      <c r="RRX15" s="61"/>
      <c r="RRY15" s="61"/>
      <c r="RRZ15" s="61"/>
      <c r="RSA15" s="61"/>
      <c r="RSB15" s="61"/>
      <c r="RSC15" s="61"/>
      <c r="RSD15" s="61"/>
      <c r="RSE15" s="61"/>
      <c r="RSF15" s="61"/>
      <c r="RSG15" s="61"/>
      <c r="RSH15" s="61"/>
      <c r="RSI15" s="61"/>
      <c r="RSJ15" s="61"/>
      <c r="RSK15" s="61"/>
      <c r="RSL15" s="61"/>
      <c r="RSM15" s="61"/>
      <c r="RSN15" s="61"/>
      <c r="RSO15" s="61"/>
      <c r="RSP15" s="61"/>
      <c r="RSQ15" s="61"/>
      <c r="RSR15" s="61"/>
      <c r="RSS15" s="61"/>
      <c r="RST15" s="61"/>
      <c r="RSU15" s="61"/>
      <c r="RSV15" s="61"/>
      <c r="RSW15" s="61"/>
      <c r="RSX15" s="61"/>
      <c r="RSY15" s="61"/>
      <c r="RSZ15" s="61"/>
      <c r="RTA15" s="61"/>
      <c r="RTB15" s="61"/>
      <c r="RTC15" s="61"/>
      <c r="RTD15" s="61"/>
      <c r="RTE15" s="61"/>
      <c r="RTF15" s="61"/>
      <c r="RTG15" s="61"/>
      <c r="RTH15" s="61"/>
      <c r="RTI15" s="61"/>
      <c r="RTJ15" s="61"/>
      <c r="RTK15" s="61"/>
      <c r="RTL15" s="61"/>
      <c r="RTM15" s="61"/>
      <c r="RTN15" s="61"/>
      <c r="RTO15" s="61"/>
      <c r="RTP15" s="61"/>
      <c r="RTQ15" s="61"/>
      <c r="RTR15" s="61"/>
      <c r="RTS15" s="61"/>
      <c r="RTT15" s="61"/>
      <c r="RTU15" s="61"/>
      <c r="RTV15" s="61"/>
      <c r="RTW15" s="61"/>
      <c r="RTX15" s="61"/>
      <c r="RTY15" s="61"/>
      <c r="RTZ15" s="61"/>
      <c r="RUA15" s="61"/>
      <c r="RUB15" s="61"/>
      <c r="RUC15" s="61"/>
      <c r="RUD15" s="61"/>
      <c r="RUE15" s="61"/>
      <c r="RUF15" s="61"/>
      <c r="RUG15" s="61"/>
      <c r="RUH15" s="61"/>
      <c r="RUI15" s="61"/>
      <c r="RUJ15" s="61"/>
      <c r="RUK15" s="61"/>
      <c r="RUL15" s="61"/>
      <c r="RUM15" s="61"/>
      <c r="RUN15" s="61"/>
      <c r="RUO15" s="61"/>
      <c r="RUP15" s="61"/>
      <c r="RUQ15" s="61"/>
      <c r="RUR15" s="61"/>
      <c r="RUS15" s="61"/>
      <c r="RUT15" s="61"/>
      <c r="RUU15" s="61"/>
      <c r="RUV15" s="61"/>
      <c r="RUW15" s="61"/>
      <c r="RUX15" s="61"/>
      <c r="RUY15" s="61"/>
      <c r="RUZ15" s="61"/>
      <c r="RVA15" s="61"/>
      <c r="RVB15" s="61"/>
      <c r="RVC15" s="61"/>
      <c r="RVD15" s="61"/>
      <c r="RVE15" s="61"/>
      <c r="RVF15" s="61"/>
      <c r="RVG15" s="61"/>
      <c r="RVH15" s="61"/>
      <c r="RVI15" s="61"/>
      <c r="RVJ15" s="61"/>
      <c r="RVK15" s="61"/>
      <c r="RVL15" s="61"/>
      <c r="RVM15" s="61"/>
      <c r="RVN15" s="61"/>
      <c r="RVO15" s="61"/>
      <c r="RVP15" s="61"/>
      <c r="RVQ15" s="61"/>
      <c r="RVR15" s="61"/>
      <c r="RVS15" s="61"/>
      <c r="RVT15" s="61"/>
      <c r="RVU15" s="61"/>
      <c r="RVV15" s="61"/>
      <c r="RVW15" s="61"/>
      <c r="RVX15" s="61"/>
      <c r="RVY15" s="61"/>
      <c r="RVZ15" s="61"/>
      <c r="RWA15" s="61"/>
      <c r="RWB15" s="61"/>
      <c r="RWC15" s="61"/>
      <c r="RWD15" s="61"/>
      <c r="RWE15" s="61"/>
      <c r="RWF15" s="61"/>
      <c r="RWG15" s="61"/>
      <c r="RWH15" s="61"/>
      <c r="RWI15" s="61"/>
      <c r="RWJ15" s="61"/>
      <c r="RWK15" s="61"/>
      <c r="RWL15" s="61"/>
      <c r="RWM15" s="61"/>
      <c r="RWN15" s="61"/>
      <c r="RWO15" s="61"/>
      <c r="RWP15" s="61"/>
      <c r="RWQ15" s="61"/>
      <c r="RWR15" s="61"/>
      <c r="RWS15" s="61"/>
      <c r="RWT15" s="61"/>
      <c r="RWU15" s="61"/>
      <c r="RWV15" s="61"/>
      <c r="RWW15" s="61"/>
      <c r="RWX15" s="61"/>
      <c r="RWY15" s="61"/>
      <c r="RWZ15" s="61"/>
      <c r="RXA15" s="61"/>
      <c r="RXB15" s="61"/>
      <c r="RXC15" s="61"/>
      <c r="RXD15" s="61"/>
      <c r="RXE15" s="61"/>
      <c r="RXF15" s="61"/>
      <c r="RXG15" s="61"/>
      <c r="RXH15" s="61"/>
      <c r="RXI15" s="61"/>
      <c r="RXJ15" s="61"/>
      <c r="RXK15" s="61"/>
      <c r="RXL15" s="61"/>
      <c r="RXM15" s="61"/>
      <c r="RXN15" s="61"/>
      <c r="RXO15" s="61"/>
      <c r="RXP15" s="61"/>
      <c r="RXQ15" s="61"/>
      <c r="RXR15" s="61"/>
      <c r="RXS15" s="61"/>
      <c r="RXT15" s="61"/>
      <c r="RXU15" s="61"/>
      <c r="RXV15" s="61"/>
      <c r="RXW15" s="61"/>
      <c r="RXX15" s="61"/>
      <c r="RXY15" s="61"/>
      <c r="RXZ15" s="61"/>
      <c r="RYA15" s="61"/>
      <c r="RYB15" s="61"/>
      <c r="RYC15" s="61"/>
      <c r="RYD15" s="61"/>
      <c r="RYE15" s="61"/>
      <c r="RYF15" s="61"/>
      <c r="RYG15" s="61"/>
      <c r="RYH15" s="61"/>
      <c r="RYI15" s="61"/>
      <c r="RYJ15" s="61"/>
      <c r="RYK15" s="61"/>
      <c r="RYL15" s="61"/>
      <c r="RYM15" s="61"/>
      <c r="RYN15" s="61"/>
      <c r="RYO15" s="61"/>
      <c r="RYP15" s="61"/>
      <c r="RYQ15" s="61"/>
      <c r="RYR15" s="61"/>
      <c r="RYS15" s="61"/>
      <c r="RYT15" s="61"/>
      <c r="RYU15" s="61"/>
      <c r="RYV15" s="61"/>
      <c r="RYW15" s="61"/>
      <c r="RYX15" s="61"/>
      <c r="RYY15" s="61"/>
      <c r="RYZ15" s="61"/>
      <c r="RZA15" s="61"/>
      <c r="RZB15" s="61"/>
      <c r="RZC15" s="61"/>
      <c r="RZD15" s="61"/>
      <c r="RZE15" s="61"/>
      <c r="RZF15" s="61"/>
      <c r="RZG15" s="61"/>
      <c r="RZH15" s="61"/>
      <c r="RZI15" s="61"/>
      <c r="RZJ15" s="61"/>
      <c r="RZK15" s="61"/>
      <c r="RZL15" s="61"/>
      <c r="RZM15" s="61"/>
      <c r="RZN15" s="61"/>
      <c r="RZO15" s="61"/>
      <c r="RZP15" s="61"/>
      <c r="RZQ15" s="61"/>
      <c r="RZR15" s="61"/>
      <c r="RZS15" s="61"/>
      <c r="RZT15" s="61"/>
      <c r="RZU15" s="61"/>
      <c r="RZV15" s="61"/>
      <c r="RZW15" s="61"/>
      <c r="RZX15" s="61"/>
      <c r="RZY15" s="61"/>
      <c r="RZZ15" s="61"/>
      <c r="SAA15" s="61"/>
      <c r="SAB15" s="61"/>
      <c r="SAC15" s="61"/>
      <c r="SAD15" s="61"/>
      <c r="SAE15" s="61"/>
      <c r="SAF15" s="61"/>
      <c r="SAG15" s="61"/>
      <c r="SAH15" s="61"/>
      <c r="SAI15" s="61"/>
      <c r="SAJ15" s="61"/>
      <c r="SAK15" s="61"/>
      <c r="SAL15" s="61"/>
      <c r="SAM15" s="61"/>
      <c r="SAN15" s="61"/>
      <c r="SAO15" s="61"/>
      <c r="SAP15" s="61"/>
      <c r="SAQ15" s="61"/>
      <c r="SAR15" s="61"/>
      <c r="SAS15" s="61"/>
      <c r="SAT15" s="61"/>
      <c r="SAU15" s="61"/>
      <c r="SAV15" s="61"/>
      <c r="SAW15" s="61"/>
      <c r="SAX15" s="61"/>
      <c r="SAY15" s="61"/>
      <c r="SAZ15" s="61"/>
      <c r="SBA15" s="61"/>
      <c r="SBB15" s="61"/>
      <c r="SBC15" s="61"/>
      <c r="SBD15" s="61"/>
      <c r="SBE15" s="61"/>
      <c r="SBF15" s="61"/>
      <c r="SBG15" s="61"/>
      <c r="SBH15" s="61"/>
      <c r="SBI15" s="61"/>
      <c r="SBJ15" s="61"/>
      <c r="SBK15" s="61"/>
      <c r="SBL15" s="61"/>
      <c r="SBM15" s="61"/>
      <c r="SBN15" s="61"/>
      <c r="SBO15" s="61"/>
      <c r="SBP15" s="61"/>
      <c r="SBQ15" s="61"/>
      <c r="SBR15" s="61"/>
      <c r="SBS15" s="61"/>
      <c r="SBT15" s="61"/>
      <c r="SBU15" s="61"/>
      <c r="SBV15" s="61"/>
      <c r="SBW15" s="61"/>
      <c r="SBX15" s="61"/>
      <c r="SBY15" s="61"/>
      <c r="SBZ15" s="61"/>
      <c r="SCA15" s="61"/>
      <c r="SCB15" s="61"/>
      <c r="SCC15" s="61"/>
      <c r="SCD15" s="61"/>
      <c r="SCE15" s="61"/>
      <c r="SCF15" s="61"/>
      <c r="SCG15" s="61"/>
      <c r="SCH15" s="61"/>
      <c r="SCI15" s="61"/>
      <c r="SCJ15" s="61"/>
      <c r="SCK15" s="61"/>
      <c r="SCL15" s="61"/>
      <c r="SCM15" s="61"/>
      <c r="SCN15" s="61"/>
      <c r="SCO15" s="61"/>
      <c r="SCP15" s="61"/>
      <c r="SCQ15" s="61"/>
      <c r="SCR15" s="61"/>
      <c r="SCS15" s="61"/>
      <c r="SCT15" s="61"/>
      <c r="SCU15" s="61"/>
      <c r="SCV15" s="61"/>
      <c r="SCW15" s="61"/>
      <c r="SCX15" s="61"/>
      <c r="SCY15" s="61"/>
      <c r="SCZ15" s="61"/>
      <c r="SDA15" s="61"/>
      <c r="SDB15" s="61"/>
      <c r="SDC15" s="61"/>
      <c r="SDD15" s="61"/>
      <c r="SDE15" s="61"/>
      <c r="SDF15" s="61"/>
      <c r="SDG15" s="61"/>
      <c r="SDH15" s="61"/>
      <c r="SDI15" s="61"/>
      <c r="SDJ15" s="61"/>
      <c r="SDK15" s="61"/>
      <c r="SDL15" s="61"/>
      <c r="SDM15" s="61"/>
      <c r="SDN15" s="61"/>
      <c r="SDO15" s="61"/>
      <c r="SDP15" s="61"/>
      <c r="SDQ15" s="61"/>
      <c r="SDR15" s="61"/>
      <c r="SDS15" s="61"/>
      <c r="SDT15" s="61"/>
      <c r="SDU15" s="61"/>
      <c r="SDV15" s="61"/>
      <c r="SDW15" s="61"/>
      <c r="SDX15" s="61"/>
      <c r="SDY15" s="61"/>
      <c r="SDZ15" s="61"/>
      <c r="SEA15" s="61"/>
      <c r="SEB15" s="61"/>
      <c r="SEC15" s="61"/>
      <c r="SED15" s="61"/>
      <c r="SEE15" s="61"/>
      <c r="SEF15" s="61"/>
      <c r="SEG15" s="61"/>
      <c r="SEH15" s="61"/>
      <c r="SEI15" s="61"/>
      <c r="SEJ15" s="61"/>
      <c r="SEK15" s="61"/>
      <c r="SEL15" s="61"/>
      <c r="SEM15" s="61"/>
      <c r="SEN15" s="61"/>
      <c r="SEO15" s="61"/>
      <c r="SEP15" s="61"/>
      <c r="SEQ15" s="61"/>
      <c r="SER15" s="61"/>
      <c r="SES15" s="61"/>
      <c r="SET15" s="61"/>
      <c r="SEU15" s="61"/>
      <c r="SEV15" s="61"/>
      <c r="SEW15" s="61"/>
      <c r="SEX15" s="61"/>
      <c r="SEY15" s="61"/>
      <c r="SEZ15" s="61"/>
      <c r="SFA15" s="61"/>
      <c r="SFB15" s="61"/>
      <c r="SFC15" s="61"/>
      <c r="SFD15" s="61"/>
      <c r="SFE15" s="61"/>
      <c r="SFF15" s="61"/>
      <c r="SFG15" s="61"/>
      <c r="SFH15" s="61"/>
      <c r="SFI15" s="61"/>
      <c r="SFJ15" s="61"/>
      <c r="SFK15" s="61"/>
      <c r="SFL15" s="61"/>
      <c r="SFM15" s="61"/>
      <c r="SFN15" s="61"/>
      <c r="SFO15" s="61"/>
      <c r="SFP15" s="61"/>
      <c r="SFQ15" s="61"/>
      <c r="SFR15" s="61"/>
      <c r="SFS15" s="61"/>
      <c r="SFT15" s="61"/>
      <c r="SFU15" s="61"/>
      <c r="SFV15" s="61"/>
      <c r="SFW15" s="61"/>
      <c r="SFX15" s="61"/>
      <c r="SFY15" s="61"/>
      <c r="SFZ15" s="61"/>
      <c r="SGA15" s="61"/>
      <c r="SGB15" s="61"/>
      <c r="SGC15" s="61"/>
      <c r="SGD15" s="61"/>
      <c r="SGE15" s="61"/>
      <c r="SGF15" s="61"/>
      <c r="SGG15" s="61"/>
      <c r="SGH15" s="61"/>
      <c r="SGI15" s="61"/>
      <c r="SGJ15" s="61"/>
      <c r="SGK15" s="61"/>
      <c r="SGL15" s="61"/>
      <c r="SGM15" s="61"/>
      <c r="SGN15" s="61"/>
      <c r="SGO15" s="61"/>
      <c r="SGP15" s="61"/>
      <c r="SGQ15" s="61"/>
      <c r="SGR15" s="61"/>
      <c r="SGS15" s="61"/>
      <c r="SGT15" s="61"/>
      <c r="SGU15" s="61"/>
      <c r="SGV15" s="61"/>
      <c r="SGW15" s="61"/>
      <c r="SGX15" s="61"/>
      <c r="SGY15" s="61"/>
      <c r="SGZ15" s="61"/>
      <c r="SHA15" s="61"/>
      <c r="SHB15" s="61"/>
      <c r="SHC15" s="61"/>
      <c r="SHD15" s="61"/>
      <c r="SHE15" s="61"/>
      <c r="SHF15" s="61"/>
      <c r="SHG15" s="61"/>
      <c r="SHH15" s="61"/>
      <c r="SHI15" s="61"/>
      <c r="SHJ15" s="61"/>
      <c r="SHK15" s="61"/>
      <c r="SHL15" s="61"/>
      <c r="SHM15" s="61"/>
      <c r="SHN15" s="61"/>
      <c r="SHO15" s="61"/>
      <c r="SHP15" s="61"/>
      <c r="SHQ15" s="61"/>
      <c r="SHR15" s="61"/>
      <c r="SHS15" s="61"/>
      <c r="SHT15" s="61"/>
      <c r="SHU15" s="61"/>
      <c r="SHV15" s="61"/>
      <c r="SHW15" s="61"/>
      <c r="SHX15" s="61"/>
      <c r="SHY15" s="61"/>
      <c r="SHZ15" s="61"/>
      <c r="SIA15" s="61"/>
      <c r="SIB15" s="61"/>
      <c r="SIC15" s="61"/>
      <c r="SID15" s="61"/>
      <c r="SIE15" s="61"/>
      <c r="SIF15" s="61"/>
      <c r="SIG15" s="61"/>
      <c r="SIH15" s="61"/>
      <c r="SII15" s="61"/>
      <c r="SIJ15" s="61"/>
      <c r="SIK15" s="61"/>
      <c r="SIL15" s="61"/>
      <c r="SIM15" s="61"/>
      <c r="SIN15" s="61"/>
      <c r="SIO15" s="61"/>
      <c r="SIP15" s="61"/>
      <c r="SIQ15" s="61"/>
      <c r="SIR15" s="61"/>
      <c r="SIS15" s="61"/>
      <c r="SIT15" s="61"/>
      <c r="SIU15" s="61"/>
      <c r="SIV15" s="61"/>
      <c r="SIW15" s="61"/>
      <c r="SIX15" s="61"/>
      <c r="SIY15" s="61"/>
      <c r="SIZ15" s="61"/>
      <c r="SJA15" s="61"/>
      <c r="SJB15" s="61"/>
      <c r="SJC15" s="61"/>
      <c r="SJD15" s="61"/>
      <c r="SJE15" s="61"/>
      <c r="SJF15" s="61"/>
      <c r="SJG15" s="61"/>
      <c r="SJH15" s="61"/>
      <c r="SJI15" s="61"/>
      <c r="SJJ15" s="61"/>
      <c r="SJK15" s="61"/>
      <c r="SJL15" s="61"/>
      <c r="SJM15" s="61"/>
      <c r="SJN15" s="61"/>
      <c r="SJO15" s="61"/>
      <c r="SJP15" s="61"/>
      <c r="SJQ15" s="61"/>
      <c r="SJR15" s="61"/>
      <c r="SJS15" s="61"/>
      <c r="SJT15" s="61"/>
      <c r="SJU15" s="61"/>
      <c r="SJV15" s="61"/>
      <c r="SJW15" s="61"/>
      <c r="SJX15" s="61"/>
      <c r="SJY15" s="61"/>
      <c r="SJZ15" s="61"/>
      <c r="SKA15" s="61"/>
      <c r="SKB15" s="61"/>
      <c r="SKC15" s="61"/>
      <c r="SKD15" s="61"/>
      <c r="SKE15" s="61"/>
      <c r="SKF15" s="61"/>
      <c r="SKG15" s="61"/>
      <c r="SKH15" s="61"/>
      <c r="SKI15" s="61"/>
      <c r="SKJ15" s="61"/>
      <c r="SKK15" s="61"/>
      <c r="SKL15" s="61"/>
      <c r="SKM15" s="61"/>
      <c r="SKN15" s="61"/>
      <c r="SKO15" s="61"/>
      <c r="SKP15" s="61"/>
      <c r="SKQ15" s="61"/>
      <c r="SKR15" s="61"/>
      <c r="SKS15" s="61"/>
      <c r="SKT15" s="61"/>
      <c r="SKU15" s="61"/>
      <c r="SKV15" s="61"/>
      <c r="SKW15" s="61"/>
      <c r="SKX15" s="61"/>
      <c r="SKY15" s="61"/>
      <c r="SKZ15" s="61"/>
      <c r="SLA15" s="61"/>
      <c r="SLB15" s="61"/>
      <c r="SLC15" s="61"/>
      <c r="SLD15" s="61"/>
      <c r="SLE15" s="61"/>
      <c r="SLF15" s="61"/>
      <c r="SLG15" s="61"/>
      <c r="SLH15" s="61"/>
      <c r="SLI15" s="61"/>
      <c r="SLJ15" s="61"/>
      <c r="SLK15" s="61"/>
      <c r="SLL15" s="61"/>
      <c r="SLM15" s="61"/>
      <c r="SLN15" s="61"/>
      <c r="SLO15" s="61"/>
      <c r="SLP15" s="61"/>
      <c r="SLQ15" s="61"/>
      <c r="SLR15" s="61"/>
      <c r="SLS15" s="61"/>
      <c r="SLT15" s="61"/>
      <c r="SLU15" s="61"/>
      <c r="SLV15" s="61"/>
      <c r="SLW15" s="61"/>
      <c r="SLX15" s="61"/>
      <c r="SLY15" s="61"/>
      <c r="SLZ15" s="61"/>
      <c r="SMA15" s="61"/>
      <c r="SMB15" s="61"/>
      <c r="SMC15" s="61"/>
      <c r="SMD15" s="61"/>
      <c r="SME15" s="61"/>
      <c r="SMF15" s="61"/>
      <c r="SMG15" s="61"/>
      <c r="SMH15" s="61"/>
      <c r="SMI15" s="61"/>
      <c r="SMJ15" s="61"/>
      <c r="SMK15" s="61"/>
      <c r="SML15" s="61"/>
      <c r="SMM15" s="61"/>
      <c r="SMN15" s="61"/>
      <c r="SMO15" s="61"/>
      <c r="SMP15" s="61"/>
      <c r="SMQ15" s="61"/>
      <c r="SMR15" s="61"/>
      <c r="SMS15" s="61"/>
      <c r="SMT15" s="61"/>
      <c r="SMU15" s="61"/>
      <c r="SMV15" s="61"/>
      <c r="SMW15" s="61"/>
      <c r="SMX15" s="61"/>
      <c r="SMY15" s="61"/>
      <c r="SMZ15" s="61"/>
      <c r="SNA15" s="61"/>
      <c r="SNB15" s="61"/>
      <c r="SNC15" s="61"/>
      <c r="SND15" s="61"/>
      <c r="SNE15" s="61"/>
      <c r="SNF15" s="61"/>
      <c r="SNG15" s="61"/>
      <c r="SNH15" s="61"/>
      <c r="SNI15" s="61"/>
      <c r="SNJ15" s="61"/>
      <c r="SNK15" s="61"/>
      <c r="SNL15" s="61"/>
      <c r="SNM15" s="61"/>
      <c r="SNN15" s="61"/>
      <c r="SNO15" s="61"/>
      <c r="SNP15" s="61"/>
      <c r="SNQ15" s="61"/>
      <c r="SNR15" s="61"/>
      <c r="SNS15" s="61"/>
      <c r="SNT15" s="61"/>
      <c r="SNU15" s="61"/>
      <c r="SNV15" s="61"/>
      <c r="SNW15" s="61"/>
      <c r="SNX15" s="61"/>
      <c r="SNY15" s="61"/>
      <c r="SNZ15" s="61"/>
      <c r="SOA15" s="61"/>
      <c r="SOB15" s="61"/>
      <c r="SOC15" s="61"/>
      <c r="SOD15" s="61"/>
      <c r="SOE15" s="61"/>
      <c r="SOF15" s="61"/>
      <c r="SOG15" s="61"/>
      <c r="SOH15" s="61"/>
      <c r="SOI15" s="61"/>
      <c r="SOJ15" s="61"/>
      <c r="SOK15" s="61"/>
      <c r="SOL15" s="61"/>
      <c r="SOM15" s="61"/>
      <c r="SON15" s="61"/>
      <c r="SOO15" s="61"/>
      <c r="SOP15" s="61"/>
      <c r="SOQ15" s="61"/>
      <c r="SOR15" s="61"/>
      <c r="SOS15" s="61"/>
      <c r="SOT15" s="61"/>
      <c r="SOU15" s="61"/>
      <c r="SOV15" s="61"/>
      <c r="SOW15" s="61"/>
      <c r="SOX15" s="61"/>
      <c r="SOY15" s="61"/>
      <c r="SOZ15" s="61"/>
      <c r="SPA15" s="61"/>
      <c r="SPB15" s="61"/>
      <c r="SPC15" s="61"/>
      <c r="SPD15" s="61"/>
      <c r="SPE15" s="61"/>
      <c r="SPF15" s="61"/>
      <c r="SPG15" s="61"/>
      <c r="SPH15" s="61"/>
      <c r="SPI15" s="61"/>
      <c r="SPJ15" s="61"/>
      <c r="SPK15" s="61"/>
      <c r="SPL15" s="61"/>
      <c r="SPM15" s="61"/>
      <c r="SPN15" s="61"/>
      <c r="SPO15" s="61"/>
      <c r="SPP15" s="61"/>
      <c r="SPQ15" s="61"/>
      <c r="SPR15" s="61"/>
      <c r="SPS15" s="61"/>
      <c r="SPT15" s="61"/>
      <c r="SPU15" s="61"/>
      <c r="SPV15" s="61"/>
      <c r="SPW15" s="61"/>
      <c r="SPX15" s="61"/>
      <c r="SPY15" s="61"/>
      <c r="SPZ15" s="61"/>
      <c r="SQA15" s="61"/>
      <c r="SQB15" s="61"/>
      <c r="SQC15" s="61"/>
      <c r="SQD15" s="61"/>
      <c r="SQE15" s="61"/>
      <c r="SQF15" s="61"/>
      <c r="SQG15" s="61"/>
      <c r="SQH15" s="61"/>
      <c r="SQI15" s="61"/>
      <c r="SQJ15" s="61"/>
      <c r="SQK15" s="61"/>
      <c r="SQL15" s="61"/>
      <c r="SQM15" s="61"/>
      <c r="SQN15" s="61"/>
      <c r="SQO15" s="61"/>
      <c r="SQP15" s="61"/>
      <c r="SQQ15" s="61"/>
      <c r="SQR15" s="61"/>
      <c r="SQS15" s="61"/>
      <c r="SQT15" s="61"/>
      <c r="SQU15" s="61"/>
      <c r="SQV15" s="61"/>
      <c r="SQW15" s="61"/>
      <c r="SQX15" s="61"/>
      <c r="SQY15" s="61"/>
      <c r="SQZ15" s="61"/>
      <c r="SRA15" s="61"/>
      <c r="SRB15" s="61"/>
      <c r="SRC15" s="61"/>
      <c r="SRD15" s="61"/>
      <c r="SRE15" s="61"/>
      <c r="SRF15" s="61"/>
      <c r="SRG15" s="61"/>
      <c r="SRH15" s="61"/>
      <c r="SRI15" s="61"/>
      <c r="SRJ15" s="61"/>
      <c r="SRK15" s="61"/>
      <c r="SRL15" s="61"/>
      <c r="SRM15" s="61"/>
      <c r="SRN15" s="61"/>
      <c r="SRO15" s="61"/>
      <c r="SRP15" s="61"/>
      <c r="SRQ15" s="61"/>
      <c r="SRR15" s="61"/>
      <c r="SRS15" s="61"/>
      <c r="SRT15" s="61"/>
      <c r="SRU15" s="61"/>
      <c r="SRV15" s="61"/>
      <c r="SRW15" s="61"/>
      <c r="SRX15" s="61"/>
      <c r="SRY15" s="61"/>
      <c r="SRZ15" s="61"/>
      <c r="SSA15" s="61"/>
      <c r="SSB15" s="61"/>
      <c r="SSC15" s="61"/>
      <c r="SSD15" s="61"/>
      <c r="SSE15" s="61"/>
      <c r="SSF15" s="61"/>
      <c r="SSG15" s="61"/>
      <c r="SSH15" s="61"/>
      <c r="SSI15" s="61"/>
      <c r="SSJ15" s="61"/>
      <c r="SSK15" s="61"/>
      <c r="SSL15" s="61"/>
      <c r="SSM15" s="61"/>
      <c r="SSN15" s="61"/>
      <c r="SSO15" s="61"/>
      <c r="SSP15" s="61"/>
      <c r="SSQ15" s="61"/>
      <c r="SSR15" s="61"/>
      <c r="SSS15" s="61"/>
      <c r="SST15" s="61"/>
      <c r="SSU15" s="61"/>
      <c r="SSV15" s="61"/>
      <c r="SSW15" s="61"/>
      <c r="SSX15" s="61"/>
      <c r="SSY15" s="61"/>
      <c r="SSZ15" s="61"/>
      <c r="STA15" s="61"/>
      <c r="STB15" s="61"/>
      <c r="STC15" s="61"/>
      <c r="STD15" s="61"/>
      <c r="STE15" s="61"/>
      <c r="STF15" s="61"/>
      <c r="STG15" s="61"/>
      <c r="STH15" s="61"/>
      <c r="STI15" s="61"/>
      <c r="STJ15" s="61"/>
      <c r="STK15" s="61"/>
      <c r="STL15" s="61"/>
      <c r="STM15" s="61"/>
      <c r="STN15" s="61"/>
      <c r="STO15" s="61"/>
      <c r="STP15" s="61"/>
      <c r="STQ15" s="61"/>
      <c r="STR15" s="61"/>
      <c r="STS15" s="61"/>
      <c r="STT15" s="61"/>
      <c r="STU15" s="61"/>
      <c r="STV15" s="61"/>
      <c r="STW15" s="61"/>
      <c r="STX15" s="61"/>
      <c r="STY15" s="61"/>
      <c r="STZ15" s="61"/>
      <c r="SUA15" s="61"/>
      <c r="SUB15" s="61"/>
      <c r="SUC15" s="61"/>
      <c r="SUD15" s="61"/>
      <c r="SUE15" s="61"/>
      <c r="SUF15" s="61"/>
      <c r="SUG15" s="61"/>
      <c r="SUH15" s="61"/>
      <c r="SUI15" s="61"/>
      <c r="SUJ15" s="61"/>
      <c r="SUK15" s="61"/>
      <c r="SUL15" s="61"/>
      <c r="SUM15" s="61"/>
      <c r="SUN15" s="61"/>
      <c r="SUO15" s="61"/>
      <c r="SUP15" s="61"/>
      <c r="SUQ15" s="61"/>
      <c r="SUR15" s="61"/>
      <c r="SUS15" s="61"/>
      <c r="SUT15" s="61"/>
      <c r="SUU15" s="61"/>
      <c r="SUV15" s="61"/>
      <c r="SUW15" s="61"/>
      <c r="SUX15" s="61"/>
      <c r="SUY15" s="61"/>
      <c r="SUZ15" s="61"/>
      <c r="SVA15" s="61"/>
      <c r="SVB15" s="61"/>
      <c r="SVC15" s="61"/>
      <c r="SVD15" s="61"/>
      <c r="SVE15" s="61"/>
      <c r="SVF15" s="61"/>
      <c r="SVG15" s="61"/>
      <c r="SVH15" s="61"/>
      <c r="SVI15" s="61"/>
      <c r="SVJ15" s="61"/>
      <c r="SVK15" s="61"/>
      <c r="SVL15" s="61"/>
      <c r="SVM15" s="61"/>
      <c r="SVN15" s="61"/>
      <c r="SVO15" s="61"/>
      <c r="SVP15" s="61"/>
      <c r="SVQ15" s="61"/>
      <c r="SVR15" s="61"/>
      <c r="SVS15" s="61"/>
      <c r="SVT15" s="61"/>
      <c r="SVU15" s="61"/>
      <c r="SVV15" s="61"/>
      <c r="SVW15" s="61"/>
      <c r="SVX15" s="61"/>
      <c r="SVY15" s="61"/>
      <c r="SVZ15" s="61"/>
      <c r="SWA15" s="61"/>
      <c r="SWB15" s="61"/>
      <c r="SWC15" s="61"/>
      <c r="SWD15" s="61"/>
      <c r="SWE15" s="61"/>
      <c r="SWF15" s="61"/>
      <c r="SWG15" s="61"/>
      <c r="SWH15" s="61"/>
      <c r="SWI15" s="61"/>
      <c r="SWJ15" s="61"/>
      <c r="SWK15" s="61"/>
      <c r="SWL15" s="61"/>
      <c r="SWM15" s="61"/>
      <c r="SWN15" s="61"/>
      <c r="SWO15" s="61"/>
      <c r="SWP15" s="61"/>
      <c r="SWQ15" s="61"/>
      <c r="SWR15" s="61"/>
      <c r="SWS15" s="61"/>
      <c r="SWT15" s="61"/>
      <c r="SWU15" s="61"/>
      <c r="SWV15" s="61"/>
      <c r="SWW15" s="61"/>
      <c r="SWX15" s="61"/>
      <c r="SWY15" s="61"/>
      <c r="SWZ15" s="61"/>
      <c r="SXA15" s="61"/>
      <c r="SXB15" s="61"/>
      <c r="SXC15" s="61"/>
      <c r="SXD15" s="61"/>
      <c r="SXE15" s="61"/>
      <c r="SXF15" s="61"/>
      <c r="SXG15" s="61"/>
      <c r="SXH15" s="61"/>
      <c r="SXI15" s="61"/>
      <c r="SXJ15" s="61"/>
      <c r="SXK15" s="61"/>
      <c r="SXL15" s="61"/>
      <c r="SXM15" s="61"/>
      <c r="SXN15" s="61"/>
      <c r="SXO15" s="61"/>
      <c r="SXP15" s="61"/>
      <c r="SXQ15" s="61"/>
      <c r="SXR15" s="61"/>
      <c r="SXS15" s="61"/>
      <c r="SXT15" s="61"/>
      <c r="SXU15" s="61"/>
      <c r="SXV15" s="61"/>
      <c r="SXW15" s="61"/>
      <c r="SXX15" s="61"/>
      <c r="SXY15" s="61"/>
      <c r="SXZ15" s="61"/>
      <c r="SYA15" s="61"/>
      <c r="SYB15" s="61"/>
      <c r="SYC15" s="61"/>
      <c r="SYD15" s="61"/>
      <c r="SYE15" s="61"/>
      <c r="SYF15" s="61"/>
      <c r="SYG15" s="61"/>
      <c r="SYH15" s="61"/>
      <c r="SYI15" s="61"/>
      <c r="SYJ15" s="61"/>
      <c r="SYK15" s="61"/>
      <c r="SYL15" s="61"/>
      <c r="SYM15" s="61"/>
      <c r="SYN15" s="61"/>
      <c r="SYO15" s="61"/>
      <c r="SYP15" s="61"/>
      <c r="SYQ15" s="61"/>
      <c r="SYR15" s="61"/>
      <c r="SYS15" s="61"/>
      <c r="SYT15" s="61"/>
      <c r="SYU15" s="61"/>
      <c r="SYV15" s="61"/>
      <c r="SYW15" s="61"/>
      <c r="SYX15" s="61"/>
      <c r="SYY15" s="61"/>
      <c r="SYZ15" s="61"/>
      <c r="SZA15" s="61"/>
      <c r="SZB15" s="61"/>
      <c r="SZC15" s="61"/>
      <c r="SZD15" s="61"/>
      <c r="SZE15" s="61"/>
      <c r="SZF15" s="61"/>
      <c r="SZG15" s="61"/>
      <c r="SZH15" s="61"/>
      <c r="SZI15" s="61"/>
      <c r="SZJ15" s="61"/>
      <c r="SZK15" s="61"/>
      <c r="SZL15" s="61"/>
      <c r="SZM15" s="61"/>
      <c r="SZN15" s="61"/>
      <c r="SZO15" s="61"/>
      <c r="SZP15" s="61"/>
      <c r="SZQ15" s="61"/>
      <c r="SZR15" s="61"/>
      <c r="SZS15" s="61"/>
      <c r="SZT15" s="61"/>
      <c r="SZU15" s="61"/>
      <c r="SZV15" s="61"/>
      <c r="SZW15" s="61"/>
      <c r="SZX15" s="61"/>
      <c r="SZY15" s="61"/>
      <c r="SZZ15" s="61"/>
      <c r="TAA15" s="61"/>
      <c r="TAB15" s="61"/>
      <c r="TAC15" s="61"/>
      <c r="TAD15" s="61"/>
      <c r="TAE15" s="61"/>
      <c r="TAF15" s="61"/>
      <c r="TAG15" s="61"/>
      <c r="TAH15" s="61"/>
      <c r="TAI15" s="61"/>
      <c r="TAJ15" s="61"/>
      <c r="TAK15" s="61"/>
      <c r="TAL15" s="61"/>
      <c r="TAM15" s="61"/>
      <c r="TAN15" s="61"/>
      <c r="TAO15" s="61"/>
      <c r="TAP15" s="61"/>
      <c r="TAQ15" s="61"/>
      <c r="TAR15" s="61"/>
      <c r="TAS15" s="61"/>
      <c r="TAT15" s="61"/>
      <c r="TAU15" s="61"/>
      <c r="TAV15" s="61"/>
      <c r="TAW15" s="61"/>
      <c r="TAX15" s="61"/>
      <c r="TAY15" s="61"/>
      <c r="TAZ15" s="61"/>
      <c r="TBA15" s="61"/>
      <c r="TBB15" s="61"/>
      <c r="TBC15" s="61"/>
      <c r="TBD15" s="61"/>
      <c r="TBE15" s="61"/>
      <c r="TBF15" s="61"/>
      <c r="TBG15" s="61"/>
      <c r="TBH15" s="61"/>
      <c r="TBI15" s="61"/>
      <c r="TBJ15" s="61"/>
      <c r="TBK15" s="61"/>
      <c r="TBL15" s="61"/>
      <c r="TBM15" s="61"/>
      <c r="TBN15" s="61"/>
      <c r="TBO15" s="61"/>
      <c r="TBP15" s="61"/>
      <c r="TBQ15" s="61"/>
      <c r="TBR15" s="61"/>
      <c r="TBS15" s="61"/>
      <c r="TBT15" s="61"/>
      <c r="TBU15" s="61"/>
      <c r="TBV15" s="61"/>
      <c r="TBW15" s="61"/>
      <c r="TBX15" s="61"/>
      <c r="TBY15" s="61"/>
      <c r="TBZ15" s="61"/>
      <c r="TCA15" s="61"/>
      <c r="TCB15" s="61"/>
      <c r="TCC15" s="61"/>
      <c r="TCD15" s="61"/>
      <c r="TCE15" s="61"/>
      <c r="TCF15" s="61"/>
      <c r="TCG15" s="61"/>
      <c r="TCH15" s="61"/>
      <c r="TCI15" s="61"/>
      <c r="TCJ15" s="61"/>
      <c r="TCK15" s="61"/>
      <c r="TCL15" s="61"/>
      <c r="TCM15" s="61"/>
      <c r="TCN15" s="61"/>
      <c r="TCO15" s="61"/>
      <c r="TCP15" s="61"/>
      <c r="TCQ15" s="61"/>
      <c r="TCR15" s="61"/>
      <c r="TCS15" s="61"/>
      <c r="TCT15" s="61"/>
      <c r="TCU15" s="61"/>
      <c r="TCV15" s="61"/>
      <c r="TCW15" s="61"/>
      <c r="TCX15" s="61"/>
      <c r="TCY15" s="61"/>
      <c r="TCZ15" s="61"/>
      <c r="TDA15" s="61"/>
      <c r="TDB15" s="61"/>
      <c r="TDC15" s="61"/>
      <c r="TDD15" s="61"/>
      <c r="TDE15" s="61"/>
      <c r="TDF15" s="61"/>
      <c r="TDG15" s="61"/>
      <c r="TDH15" s="61"/>
      <c r="TDI15" s="61"/>
      <c r="TDJ15" s="61"/>
      <c r="TDK15" s="61"/>
      <c r="TDL15" s="61"/>
      <c r="TDM15" s="61"/>
      <c r="TDN15" s="61"/>
      <c r="TDO15" s="61"/>
      <c r="TDP15" s="61"/>
      <c r="TDQ15" s="61"/>
      <c r="TDR15" s="61"/>
      <c r="TDS15" s="61"/>
      <c r="TDT15" s="61"/>
      <c r="TDU15" s="61"/>
      <c r="TDV15" s="61"/>
      <c r="TDW15" s="61"/>
      <c r="TDX15" s="61"/>
      <c r="TDY15" s="61"/>
      <c r="TDZ15" s="61"/>
      <c r="TEA15" s="61"/>
      <c r="TEB15" s="61"/>
      <c r="TEC15" s="61"/>
      <c r="TED15" s="61"/>
      <c r="TEE15" s="61"/>
      <c r="TEF15" s="61"/>
      <c r="TEG15" s="61"/>
      <c r="TEH15" s="61"/>
      <c r="TEI15" s="61"/>
      <c r="TEJ15" s="61"/>
      <c r="TEK15" s="61"/>
      <c r="TEL15" s="61"/>
      <c r="TEM15" s="61"/>
      <c r="TEN15" s="61"/>
      <c r="TEO15" s="61"/>
      <c r="TEP15" s="61"/>
      <c r="TEQ15" s="61"/>
      <c r="TER15" s="61"/>
      <c r="TES15" s="61"/>
      <c r="TET15" s="61"/>
      <c r="TEU15" s="61"/>
      <c r="TEV15" s="61"/>
      <c r="TEW15" s="61"/>
      <c r="TEX15" s="61"/>
      <c r="TEY15" s="61"/>
      <c r="TEZ15" s="61"/>
      <c r="TFA15" s="61"/>
      <c r="TFB15" s="61"/>
      <c r="TFC15" s="61"/>
      <c r="TFD15" s="61"/>
      <c r="TFE15" s="61"/>
      <c r="TFF15" s="61"/>
      <c r="TFG15" s="61"/>
      <c r="TFH15" s="61"/>
      <c r="TFI15" s="61"/>
      <c r="TFJ15" s="61"/>
      <c r="TFK15" s="61"/>
      <c r="TFL15" s="61"/>
      <c r="TFM15" s="61"/>
      <c r="TFN15" s="61"/>
      <c r="TFO15" s="61"/>
      <c r="TFP15" s="61"/>
      <c r="TFQ15" s="61"/>
      <c r="TFR15" s="61"/>
      <c r="TFS15" s="61"/>
      <c r="TFT15" s="61"/>
      <c r="TFU15" s="61"/>
      <c r="TFV15" s="61"/>
      <c r="TFW15" s="61"/>
      <c r="TFX15" s="61"/>
      <c r="TFY15" s="61"/>
      <c r="TFZ15" s="61"/>
      <c r="TGA15" s="61"/>
      <c r="TGB15" s="61"/>
      <c r="TGC15" s="61"/>
      <c r="TGD15" s="61"/>
      <c r="TGE15" s="61"/>
      <c r="TGF15" s="61"/>
      <c r="TGG15" s="61"/>
      <c r="TGH15" s="61"/>
      <c r="TGI15" s="61"/>
      <c r="TGJ15" s="61"/>
      <c r="TGK15" s="61"/>
      <c r="TGL15" s="61"/>
      <c r="TGM15" s="61"/>
      <c r="TGN15" s="61"/>
      <c r="TGO15" s="61"/>
      <c r="TGP15" s="61"/>
      <c r="TGQ15" s="61"/>
      <c r="TGR15" s="61"/>
      <c r="TGS15" s="61"/>
      <c r="TGT15" s="61"/>
      <c r="TGU15" s="61"/>
      <c r="TGV15" s="61"/>
      <c r="TGW15" s="61"/>
      <c r="TGX15" s="61"/>
      <c r="TGY15" s="61"/>
      <c r="TGZ15" s="61"/>
      <c r="THA15" s="61"/>
      <c r="THB15" s="61"/>
      <c r="THC15" s="61"/>
      <c r="THD15" s="61"/>
      <c r="THE15" s="61"/>
      <c r="THF15" s="61"/>
      <c r="THG15" s="61"/>
      <c r="THH15" s="61"/>
      <c r="THI15" s="61"/>
      <c r="THJ15" s="61"/>
      <c r="THK15" s="61"/>
      <c r="THL15" s="61"/>
      <c r="THM15" s="61"/>
      <c r="THN15" s="61"/>
      <c r="THO15" s="61"/>
      <c r="THP15" s="61"/>
      <c r="THQ15" s="61"/>
      <c r="THR15" s="61"/>
      <c r="THS15" s="61"/>
      <c r="THT15" s="61"/>
      <c r="THU15" s="61"/>
      <c r="THV15" s="61"/>
      <c r="THW15" s="61"/>
      <c r="THX15" s="61"/>
      <c r="THY15" s="61"/>
      <c r="THZ15" s="61"/>
      <c r="TIA15" s="61"/>
      <c r="TIB15" s="61"/>
      <c r="TIC15" s="61"/>
      <c r="TID15" s="61"/>
      <c r="TIE15" s="61"/>
      <c r="TIF15" s="61"/>
      <c r="TIG15" s="61"/>
      <c r="TIH15" s="61"/>
      <c r="TII15" s="61"/>
      <c r="TIJ15" s="61"/>
      <c r="TIK15" s="61"/>
      <c r="TIL15" s="61"/>
      <c r="TIM15" s="61"/>
      <c r="TIN15" s="61"/>
      <c r="TIO15" s="61"/>
      <c r="TIP15" s="61"/>
      <c r="TIQ15" s="61"/>
      <c r="TIR15" s="61"/>
      <c r="TIS15" s="61"/>
      <c r="TIT15" s="61"/>
      <c r="TIU15" s="61"/>
      <c r="TIV15" s="61"/>
      <c r="TIW15" s="61"/>
      <c r="TIX15" s="61"/>
      <c r="TIY15" s="61"/>
      <c r="TIZ15" s="61"/>
      <c r="TJA15" s="61"/>
      <c r="TJB15" s="61"/>
      <c r="TJC15" s="61"/>
      <c r="TJD15" s="61"/>
      <c r="TJE15" s="61"/>
      <c r="TJF15" s="61"/>
      <c r="TJG15" s="61"/>
      <c r="TJH15" s="61"/>
      <c r="TJI15" s="61"/>
      <c r="TJJ15" s="61"/>
      <c r="TJK15" s="61"/>
      <c r="TJL15" s="61"/>
      <c r="TJM15" s="61"/>
      <c r="TJN15" s="61"/>
      <c r="TJO15" s="61"/>
      <c r="TJP15" s="61"/>
      <c r="TJQ15" s="61"/>
      <c r="TJR15" s="61"/>
      <c r="TJS15" s="61"/>
      <c r="TJT15" s="61"/>
      <c r="TJU15" s="61"/>
      <c r="TJV15" s="61"/>
      <c r="TJW15" s="61"/>
      <c r="TJX15" s="61"/>
      <c r="TJY15" s="61"/>
      <c r="TJZ15" s="61"/>
      <c r="TKA15" s="61"/>
      <c r="TKB15" s="61"/>
      <c r="TKC15" s="61"/>
      <c r="TKD15" s="61"/>
      <c r="TKE15" s="61"/>
      <c r="TKF15" s="61"/>
      <c r="TKG15" s="61"/>
      <c r="TKH15" s="61"/>
      <c r="TKI15" s="61"/>
      <c r="TKJ15" s="61"/>
      <c r="TKK15" s="61"/>
      <c r="TKL15" s="61"/>
      <c r="TKM15" s="61"/>
      <c r="TKN15" s="61"/>
      <c r="TKO15" s="61"/>
      <c r="TKP15" s="61"/>
      <c r="TKQ15" s="61"/>
      <c r="TKR15" s="61"/>
      <c r="TKS15" s="61"/>
      <c r="TKT15" s="61"/>
      <c r="TKU15" s="61"/>
      <c r="TKV15" s="61"/>
      <c r="TKW15" s="61"/>
      <c r="TKX15" s="61"/>
      <c r="TKY15" s="61"/>
      <c r="TKZ15" s="61"/>
      <c r="TLA15" s="61"/>
      <c r="TLB15" s="61"/>
      <c r="TLC15" s="61"/>
      <c r="TLD15" s="61"/>
      <c r="TLE15" s="61"/>
      <c r="TLF15" s="61"/>
      <c r="TLG15" s="61"/>
      <c r="TLH15" s="61"/>
      <c r="TLI15" s="61"/>
      <c r="TLJ15" s="61"/>
      <c r="TLK15" s="61"/>
      <c r="TLL15" s="61"/>
      <c r="TLM15" s="61"/>
      <c r="TLN15" s="61"/>
      <c r="TLO15" s="61"/>
      <c r="TLP15" s="61"/>
      <c r="TLQ15" s="61"/>
      <c r="TLR15" s="61"/>
      <c r="TLS15" s="61"/>
      <c r="TLT15" s="61"/>
      <c r="TLU15" s="61"/>
      <c r="TLV15" s="61"/>
      <c r="TLW15" s="61"/>
      <c r="TLX15" s="61"/>
      <c r="TLY15" s="61"/>
      <c r="TLZ15" s="61"/>
      <c r="TMA15" s="61"/>
      <c r="TMB15" s="61"/>
      <c r="TMC15" s="61"/>
      <c r="TMD15" s="61"/>
      <c r="TME15" s="61"/>
      <c r="TMF15" s="61"/>
      <c r="TMG15" s="61"/>
      <c r="TMH15" s="61"/>
      <c r="TMI15" s="61"/>
      <c r="TMJ15" s="61"/>
      <c r="TMK15" s="61"/>
      <c r="TML15" s="61"/>
      <c r="TMM15" s="61"/>
      <c r="TMN15" s="61"/>
      <c r="TMO15" s="61"/>
      <c r="TMP15" s="61"/>
      <c r="TMQ15" s="61"/>
      <c r="TMR15" s="61"/>
      <c r="TMS15" s="61"/>
      <c r="TMT15" s="61"/>
      <c r="TMU15" s="61"/>
      <c r="TMV15" s="61"/>
      <c r="TMW15" s="61"/>
      <c r="TMX15" s="61"/>
      <c r="TMY15" s="61"/>
      <c r="TMZ15" s="61"/>
      <c r="TNA15" s="61"/>
      <c r="TNB15" s="61"/>
      <c r="TNC15" s="61"/>
      <c r="TND15" s="61"/>
      <c r="TNE15" s="61"/>
      <c r="TNF15" s="61"/>
      <c r="TNG15" s="61"/>
      <c r="TNH15" s="61"/>
      <c r="TNI15" s="61"/>
      <c r="TNJ15" s="61"/>
      <c r="TNK15" s="61"/>
      <c r="TNL15" s="61"/>
      <c r="TNM15" s="61"/>
      <c r="TNN15" s="61"/>
      <c r="TNO15" s="61"/>
      <c r="TNP15" s="61"/>
      <c r="TNQ15" s="61"/>
      <c r="TNR15" s="61"/>
      <c r="TNS15" s="61"/>
      <c r="TNT15" s="61"/>
      <c r="TNU15" s="61"/>
      <c r="TNV15" s="61"/>
      <c r="TNW15" s="61"/>
      <c r="TNX15" s="61"/>
      <c r="TNY15" s="61"/>
      <c r="TNZ15" s="61"/>
      <c r="TOA15" s="61"/>
      <c r="TOB15" s="61"/>
      <c r="TOC15" s="61"/>
      <c r="TOD15" s="61"/>
      <c r="TOE15" s="61"/>
      <c r="TOF15" s="61"/>
      <c r="TOG15" s="61"/>
      <c r="TOH15" s="61"/>
      <c r="TOI15" s="61"/>
      <c r="TOJ15" s="61"/>
      <c r="TOK15" s="61"/>
      <c r="TOL15" s="61"/>
      <c r="TOM15" s="61"/>
      <c r="TON15" s="61"/>
      <c r="TOO15" s="61"/>
      <c r="TOP15" s="61"/>
      <c r="TOQ15" s="61"/>
      <c r="TOR15" s="61"/>
      <c r="TOS15" s="61"/>
      <c r="TOT15" s="61"/>
      <c r="TOU15" s="61"/>
      <c r="TOV15" s="61"/>
      <c r="TOW15" s="61"/>
      <c r="TOX15" s="61"/>
      <c r="TOY15" s="61"/>
      <c r="TOZ15" s="61"/>
      <c r="TPA15" s="61"/>
      <c r="TPB15" s="61"/>
      <c r="TPC15" s="61"/>
      <c r="TPD15" s="61"/>
      <c r="TPE15" s="61"/>
      <c r="TPF15" s="61"/>
      <c r="TPG15" s="61"/>
      <c r="TPH15" s="61"/>
      <c r="TPI15" s="61"/>
      <c r="TPJ15" s="61"/>
      <c r="TPK15" s="61"/>
      <c r="TPL15" s="61"/>
      <c r="TPM15" s="61"/>
      <c r="TPN15" s="61"/>
      <c r="TPO15" s="61"/>
      <c r="TPP15" s="61"/>
      <c r="TPQ15" s="61"/>
      <c r="TPR15" s="61"/>
      <c r="TPS15" s="61"/>
      <c r="TPT15" s="61"/>
      <c r="TPU15" s="61"/>
      <c r="TPV15" s="61"/>
      <c r="TPW15" s="61"/>
      <c r="TPX15" s="61"/>
      <c r="TPY15" s="61"/>
      <c r="TPZ15" s="61"/>
      <c r="TQA15" s="61"/>
      <c r="TQB15" s="61"/>
      <c r="TQC15" s="61"/>
      <c r="TQD15" s="61"/>
      <c r="TQE15" s="61"/>
      <c r="TQF15" s="61"/>
      <c r="TQG15" s="61"/>
      <c r="TQH15" s="61"/>
      <c r="TQI15" s="61"/>
      <c r="TQJ15" s="61"/>
      <c r="TQK15" s="61"/>
      <c r="TQL15" s="61"/>
      <c r="TQM15" s="61"/>
      <c r="TQN15" s="61"/>
      <c r="TQO15" s="61"/>
      <c r="TQP15" s="61"/>
      <c r="TQQ15" s="61"/>
      <c r="TQR15" s="61"/>
      <c r="TQS15" s="61"/>
      <c r="TQT15" s="61"/>
      <c r="TQU15" s="61"/>
      <c r="TQV15" s="61"/>
      <c r="TQW15" s="61"/>
      <c r="TQX15" s="61"/>
      <c r="TQY15" s="61"/>
      <c r="TQZ15" s="61"/>
      <c r="TRA15" s="61"/>
      <c r="TRB15" s="61"/>
      <c r="TRC15" s="61"/>
      <c r="TRD15" s="61"/>
      <c r="TRE15" s="61"/>
      <c r="TRF15" s="61"/>
      <c r="TRG15" s="61"/>
      <c r="TRH15" s="61"/>
      <c r="TRI15" s="61"/>
      <c r="TRJ15" s="61"/>
      <c r="TRK15" s="61"/>
      <c r="TRL15" s="61"/>
      <c r="TRM15" s="61"/>
      <c r="TRN15" s="61"/>
      <c r="TRO15" s="61"/>
      <c r="TRP15" s="61"/>
      <c r="TRQ15" s="61"/>
      <c r="TRR15" s="61"/>
      <c r="TRS15" s="61"/>
      <c r="TRT15" s="61"/>
      <c r="TRU15" s="61"/>
      <c r="TRV15" s="61"/>
      <c r="TRW15" s="61"/>
      <c r="TRX15" s="61"/>
      <c r="TRY15" s="61"/>
      <c r="TRZ15" s="61"/>
      <c r="TSA15" s="61"/>
      <c r="TSB15" s="61"/>
      <c r="TSC15" s="61"/>
      <c r="TSD15" s="61"/>
      <c r="TSE15" s="61"/>
      <c r="TSF15" s="61"/>
      <c r="TSG15" s="61"/>
      <c r="TSH15" s="61"/>
      <c r="TSI15" s="61"/>
      <c r="TSJ15" s="61"/>
      <c r="TSK15" s="61"/>
      <c r="TSL15" s="61"/>
      <c r="TSM15" s="61"/>
      <c r="TSN15" s="61"/>
      <c r="TSO15" s="61"/>
      <c r="TSP15" s="61"/>
      <c r="TSQ15" s="61"/>
      <c r="TSR15" s="61"/>
      <c r="TSS15" s="61"/>
      <c r="TST15" s="61"/>
      <c r="TSU15" s="61"/>
      <c r="TSV15" s="61"/>
      <c r="TSW15" s="61"/>
      <c r="TSX15" s="61"/>
      <c r="TSY15" s="61"/>
      <c r="TSZ15" s="61"/>
      <c r="TTA15" s="61"/>
      <c r="TTB15" s="61"/>
      <c r="TTC15" s="61"/>
      <c r="TTD15" s="61"/>
      <c r="TTE15" s="61"/>
      <c r="TTF15" s="61"/>
      <c r="TTG15" s="61"/>
      <c r="TTH15" s="61"/>
      <c r="TTI15" s="61"/>
      <c r="TTJ15" s="61"/>
      <c r="TTK15" s="61"/>
      <c r="TTL15" s="61"/>
      <c r="TTM15" s="61"/>
      <c r="TTN15" s="61"/>
      <c r="TTO15" s="61"/>
      <c r="TTP15" s="61"/>
      <c r="TTQ15" s="61"/>
      <c r="TTR15" s="61"/>
      <c r="TTS15" s="61"/>
      <c r="TTT15" s="61"/>
      <c r="TTU15" s="61"/>
      <c r="TTV15" s="61"/>
      <c r="TTW15" s="61"/>
      <c r="TTX15" s="61"/>
      <c r="TTY15" s="61"/>
      <c r="TTZ15" s="61"/>
      <c r="TUA15" s="61"/>
      <c r="TUB15" s="61"/>
      <c r="TUC15" s="61"/>
      <c r="TUD15" s="61"/>
      <c r="TUE15" s="61"/>
      <c r="TUF15" s="61"/>
      <c r="TUG15" s="61"/>
      <c r="TUH15" s="61"/>
      <c r="TUI15" s="61"/>
      <c r="TUJ15" s="61"/>
      <c r="TUK15" s="61"/>
      <c r="TUL15" s="61"/>
      <c r="TUM15" s="61"/>
      <c r="TUN15" s="61"/>
      <c r="TUO15" s="61"/>
      <c r="TUP15" s="61"/>
      <c r="TUQ15" s="61"/>
      <c r="TUR15" s="61"/>
      <c r="TUS15" s="61"/>
      <c r="TUT15" s="61"/>
      <c r="TUU15" s="61"/>
      <c r="TUV15" s="61"/>
      <c r="TUW15" s="61"/>
      <c r="TUX15" s="61"/>
      <c r="TUY15" s="61"/>
      <c r="TUZ15" s="61"/>
      <c r="TVA15" s="61"/>
      <c r="TVB15" s="61"/>
      <c r="TVC15" s="61"/>
      <c r="TVD15" s="61"/>
      <c r="TVE15" s="61"/>
      <c r="TVF15" s="61"/>
      <c r="TVG15" s="61"/>
      <c r="TVH15" s="61"/>
      <c r="TVI15" s="61"/>
      <c r="TVJ15" s="61"/>
      <c r="TVK15" s="61"/>
      <c r="TVL15" s="61"/>
      <c r="TVM15" s="61"/>
      <c r="TVN15" s="61"/>
      <c r="TVO15" s="61"/>
      <c r="TVP15" s="61"/>
      <c r="TVQ15" s="61"/>
      <c r="TVR15" s="61"/>
      <c r="TVS15" s="61"/>
      <c r="TVT15" s="61"/>
      <c r="TVU15" s="61"/>
      <c r="TVV15" s="61"/>
      <c r="TVW15" s="61"/>
      <c r="TVX15" s="61"/>
      <c r="TVY15" s="61"/>
      <c r="TVZ15" s="61"/>
      <c r="TWA15" s="61"/>
      <c r="TWB15" s="61"/>
      <c r="TWC15" s="61"/>
      <c r="TWD15" s="61"/>
      <c r="TWE15" s="61"/>
      <c r="TWF15" s="61"/>
      <c r="TWG15" s="61"/>
      <c r="TWH15" s="61"/>
      <c r="TWI15" s="61"/>
      <c r="TWJ15" s="61"/>
      <c r="TWK15" s="61"/>
      <c r="TWL15" s="61"/>
      <c r="TWM15" s="61"/>
      <c r="TWN15" s="61"/>
      <c r="TWO15" s="61"/>
      <c r="TWP15" s="61"/>
      <c r="TWQ15" s="61"/>
      <c r="TWR15" s="61"/>
      <c r="TWS15" s="61"/>
      <c r="TWT15" s="61"/>
      <c r="TWU15" s="61"/>
      <c r="TWV15" s="61"/>
      <c r="TWW15" s="61"/>
      <c r="TWX15" s="61"/>
      <c r="TWY15" s="61"/>
      <c r="TWZ15" s="61"/>
      <c r="TXA15" s="61"/>
      <c r="TXB15" s="61"/>
      <c r="TXC15" s="61"/>
      <c r="TXD15" s="61"/>
      <c r="TXE15" s="61"/>
      <c r="TXF15" s="61"/>
      <c r="TXG15" s="61"/>
      <c r="TXH15" s="61"/>
      <c r="TXI15" s="61"/>
      <c r="TXJ15" s="61"/>
      <c r="TXK15" s="61"/>
      <c r="TXL15" s="61"/>
      <c r="TXM15" s="61"/>
      <c r="TXN15" s="61"/>
      <c r="TXO15" s="61"/>
      <c r="TXP15" s="61"/>
      <c r="TXQ15" s="61"/>
      <c r="TXR15" s="61"/>
      <c r="TXS15" s="61"/>
      <c r="TXT15" s="61"/>
      <c r="TXU15" s="61"/>
      <c r="TXV15" s="61"/>
      <c r="TXW15" s="61"/>
      <c r="TXX15" s="61"/>
      <c r="TXY15" s="61"/>
      <c r="TXZ15" s="61"/>
      <c r="TYA15" s="61"/>
      <c r="TYB15" s="61"/>
      <c r="TYC15" s="61"/>
      <c r="TYD15" s="61"/>
      <c r="TYE15" s="61"/>
      <c r="TYF15" s="61"/>
      <c r="TYG15" s="61"/>
      <c r="TYH15" s="61"/>
      <c r="TYI15" s="61"/>
      <c r="TYJ15" s="61"/>
      <c r="TYK15" s="61"/>
      <c r="TYL15" s="61"/>
      <c r="TYM15" s="61"/>
      <c r="TYN15" s="61"/>
      <c r="TYO15" s="61"/>
      <c r="TYP15" s="61"/>
      <c r="TYQ15" s="61"/>
      <c r="TYR15" s="61"/>
      <c r="TYS15" s="61"/>
      <c r="TYT15" s="61"/>
      <c r="TYU15" s="61"/>
      <c r="TYV15" s="61"/>
      <c r="TYW15" s="61"/>
      <c r="TYX15" s="61"/>
      <c r="TYY15" s="61"/>
      <c r="TYZ15" s="61"/>
      <c r="TZA15" s="61"/>
      <c r="TZB15" s="61"/>
      <c r="TZC15" s="61"/>
      <c r="TZD15" s="61"/>
      <c r="TZE15" s="61"/>
      <c r="TZF15" s="61"/>
      <c r="TZG15" s="61"/>
      <c r="TZH15" s="61"/>
      <c r="TZI15" s="61"/>
      <c r="TZJ15" s="61"/>
      <c r="TZK15" s="61"/>
      <c r="TZL15" s="61"/>
      <c r="TZM15" s="61"/>
      <c r="TZN15" s="61"/>
      <c r="TZO15" s="61"/>
      <c r="TZP15" s="61"/>
      <c r="TZQ15" s="61"/>
      <c r="TZR15" s="61"/>
      <c r="TZS15" s="61"/>
      <c r="TZT15" s="61"/>
      <c r="TZU15" s="61"/>
      <c r="TZV15" s="61"/>
      <c r="TZW15" s="61"/>
      <c r="TZX15" s="61"/>
      <c r="TZY15" s="61"/>
      <c r="TZZ15" s="61"/>
      <c r="UAA15" s="61"/>
      <c r="UAB15" s="61"/>
      <c r="UAC15" s="61"/>
      <c r="UAD15" s="61"/>
      <c r="UAE15" s="61"/>
      <c r="UAF15" s="61"/>
      <c r="UAG15" s="61"/>
      <c r="UAH15" s="61"/>
      <c r="UAI15" s="61"/>
      <c r="UAJ15" s="61"/>
      <c r="UAK15" s="61"/>
      <c r="UAL15" s="61"/>
      <c r="UAM15" s="61"/>
      <c r="UAN15" s="61"/>
      <c r="UAO15" s="61"/>
      <c r="UAP15" s="61"/>
      <c r="UAQ15" s="61"/>
      <c r="UAR15" s="61"/>
      <c r="UAS15" s="61"/>
      <c r="UAT15" s="61"/>
      <c r="UAU15" s="61"/>
      <c r="UAV15" s="61"/>
      <c r="UAW15" s="61"/>
      <c r="UAX15" s="61"/>
      <c r="UAY15" s="61"/>
      <c r="UAZ15" s="61"/>
      <c r="UBA15" s="61"/>
      <c r="UBB15" s="61"/>
      <c r="UBC15" s="61"/>
      <c r="UBD15" s="61"/>
      <c r="UBE15" s="61"/>
      <c r="UBF15" s="61"/>
      <c r="UBG15" s="61"/>
      <c r="UBH15" s="61"/>
      <c r="UBI15" s="61"/>
      <c r="UBJ15" s="61"/>
      <c r="UBK15" s="61"/>
      <c r="UBL15" s="61"/>
      <c r="UBM15" s="61"/>
      <c r="UBN15" s="61"/>
      <c r="UBO15" s="61"/>
      <c r="UBP15" s="61"/>
      <c r="UBQ15" s="61"/>
      <c r="UBR15" s="61"/>
      <c r="UBS15" s="61"/>
      <c r="UBT15" s="61"/>
      <c r="UBU15" s="61"/>
      <c r="UBV15" s="61"/>
      <c r="UBW15" s="61"/>
      <c r="UBX15" s="61"/>
      <c r="UBY15" s="61"/>
      <c r="UBZ15" s="61"/>
      <c r="UCA15" s="61"/>
      <c r="UCB15" s="61"/>
      <c r="UCC15" s="61"/>
      <c r="UCD15" s="61"/>
      <c r="UCE15" s="61"/>
      <c r="UCF15" s="61"/>
      <c r="UCG15" s="61"/>
      <c r="UCH15" s="61"/>
      <c r="UCI15" s="61"/>
      <c r="UCJ15" s="61"/>
      <c r="UCK15" s="61"/>
      <c r="UCL15" s="61"/>
      <c r="UCM15" s="61"/>
      <c r="UCN15" s="61"/>
      <c r="UCO15" s="61"/>
      <c r="UCP15" s="61"/>
      <c r="UCQ15" s="61"/>
      <c r="UCR15" s="61"/>
      <c r="UCS15" s="61"/>
      <c r="UCT15" s="61"/>
      <c r="UCU15" s="61"/>
      <c r="UCV15" s="61"/>
      <c r="UCW15" s="61"/>
      <c r="UCX15" s="61"/>
      <c r="UCY15" s="61"/>
      <c r="UCZ15" s="61"/>
      <c r="UDA15" s="61"/>
      <c r="UDB15" s="61"/>
      <c r="UDC15" s="61"/>
      <c r="UDD15" s="61"/>
      <c r="UDE15" s="61"/>
      <c r="UDF15" s="61"/>
      <c r="UDG15" s="61"/>
      <c r="UDH15" s="61"/>
      <c r="UDI15" s="61"/>
      <c r="UDJ15" s="61"/>
      <c r="UDK15" s="61"/>
      <c r="UDL15" s="61"/>
      <c r="UDM15" s="61"/>
      <c r="UDN15" s="61"/>
      <c r="UDO15" s="61"/>
      <c r="UDP15" s="61"/>
      <c r="UDQ15" s="61"/>
      <c r="UDR15" s="61"/>
      <c r="UDS15" s="61"/>
      <c r="UDT15" s="61"/>
      <c r="UDU15" s="61"/>
      <c r="UDV15" s="61"/>
      <c r="UDW15" s="61"/>
      <c r="UDX15" s="61"/>
      <c r="UDY15" s="61"/>
      <c r="UDZ15" s="61"/>
      <c r="UEA15" s="61"/>
      <c r="UEB15" s="61"/>
      <c r="UEC15" s="61"/>
      <c r="UED15" s="61"/>
      <c r="UEE15" s="61"/>
      <c r="UEF15" s="61"/>
      <c r="UEG15" s="61"/>
      <c r="UEH15" s="61"/>
      <c r="UEI15" s="61"/>
      <c r="UEJ15" s="61"/>
      <c r="UEK15" s="61"/>
      <c r="UEL15" s="61"/>
      <c r="UEM15" s="61"/>
      <c r="UEN15" s="61"/>
      <c r="UEO15" s="61"/>
      <c r="UEP15" s="61"/>
      <c r="UEQ15" s="61"/>
      <c r="UER15" s="61"/>
      <c r="UES15" s="61"/>
      <c r="UET15" s="61"/>
      <c r="UEU15" s="61"/>
      <c r="UEV15" s="61"/>
      <c r="UEW15" s="61"/>
      <c r="UEX15" s="61"/>
      <c r="UEY15" s="61"/>
      <c r="UEZ15" s="61"/>
      <c r="UFA15" s="61"/>
      <c r="UFB15" s="61"/>
      <c r="UFC15" s="61"/>
      <c r="UFD15" s="61"/>
      <c r="UFE15" s="61"/>
      <c r="UFF15" s="61"/>
      <c r="UFG15" s="61"/>
      <c r="UFH15" s="61"/>
      <c r="UFI15" s="61"/>
      <c r="UFJ15" s="61"/>
      <c r="UFK15" s="61"/>
      <c r="UFL15" s="61"/>
      <c r="UFM15" s="61"/>
      <c r="UFN15" s="61"/>
      <c r="UFO15" s="61"/>
      <c r="UFP15" s="61"/>
      <c r="UFQ15" s="61"/>
      <c r="UFR15" s="61"/>
      <c r="UFS15" s="61"/>
      <c r="UFT15" s="61"/>
      <c r="UFU15" s="61"/>
      <c r="UFV15" s="61"/>
      <c r="UFW15" s="61"/>
      <c r="UFX15" s="61"/>
      <c r="UFY15" s="61"/>
      <c r="UFZ15" s="61"/>
      <c r="UGA15" s="61"/>
      <c r="UGB15" s="61"/>
      <c r="UGC15" s="61"/>
      <c r="UGD15" s="61"/>
      <c r="UGE15" s="61"/>
      <c r="UGF15" s="61"/>
      <c r="UGG15" s="61"/>
      <c r="UGH15" s="61"/>
      <c r="UGI15" s="61"/>
      <c r="UGJ15" s="61"/>
      <c r="UGK15" s="61"/>
      <c r="UGL15" s="61"/>
      <c r="UGM15" s="61"/>
      <c r="UGN15" s="61"/>
      <c r="UGO15" s="61"/>
      <c r="UGP15" s="61"/>
      <c r="UGQ15" s="61"/>
      <c r="UGR15" s="61"/>
      <c r="UGS15" s="61"/>
      <c r="UGT15" s="61"/>
      <c r="UGU15" s="61"/>
      <c r="UGV15" s="61"/>
      <c r="UGW15" s="61"/>
      <c r="UGX15" s="61"/>
      <c r="UGY15" s="61"/>
      <c r="UGZ15" s="61"/>
      <c r="UHA15" s="61"/>
      <c r="UHB15" s="61"/>
      <c r="UHC15" s="61"/>
      <c r="UHD15" s="61"/>
      <c r="UHE15" s="61"/>
      <c r="UHF15" s="61"/>
      <c r="UHG15" s="61"/>
      <c r="UHH15" s="61"/>
      <c r="UHI15" s="61"/>
      <c r="UHJ15" s="61"/>
      <c r="UHK15" s="61"/>
      <c r="UHL15" s="61"/>
      <c r="UHM15" s="61"/>
      <c r="UHN15" s="61"/>
      <c r="UHO15" s="61"/>
      <c r="UHP15" s="61"/>
      <c r="UHQ15" s="61"/>
      <c r="UHR15" s="61"/>
      <c r="UHS15" s="61"/>
      <c r="UHT15" s="61"/>
      <c r="UHU15" s="61"/>
      <c r="UHV15" s="61"/>
      <c r="UHW15" s="61"/>
      <c r="UHX15" s="61"/>
      <c r="UHY15" s="61"/>
      <c r="UHZ15" s="61"/>
      <c r="UIA15" s="61"/>
      <c r="UIB15" s="61"/>
      <c r="UIC15" s="61"/>
      <c r="UID15" s="61"/>
      <c r="UIE15" s="61"/>
      <c r="UIF15" s="61"/>
      <c r="UIG15" s="61"/>
      <c r="UIH15" s="61"/>
      <c r="UII15" s="61"/>
      <c r="UIJ15" s="61"/>
      <c r="UIK15" s="61"/>
      <c r="UIL15" s="61"/>
      <c r="UIM15" s="61"/>
      <c r="UIN15" s="61"/>
      <c r="UIO15" s="61"/>
      <c r="UIP15" s="61"/>
      <c r="UIQ15" s="61"/>
      <c r="UIR15" s="61"/>
      <c r="UIS15" s="61"/>
      <c r="UIT15" s="61"/>
      <c r="UIU15" s="61"/>
      <c r="UIV15" s="61"/>
      <c r="UIW15" s="61"/>
      <c r="UIX15" s="61"/>
      <c r="UIY15" s="61"/>
      <c r="UIZ15" s="61"/>
      <c r="UJA15" s="61"/>
      <c r="UJB15" s="61"/>
      <c r="UJC15" s="61"/>
      <c r="UJD15" s="61"/>
      <c r="UJE15" s="61"/>
      <c r="UJF15" s="61"/>
      <c r="UJG15" s="61"/>
      <c r="UJH15" s="61"/>
      <c r="UJI15" s="61"/>
      <c r="UJJ15" s="61"/>
      <c r="UJK15" s="61"/>
      <c r="UJL15" s="61"/>
      <c r="UJM15" s="61"/>
      <c r="UJN15" s="61"/>
      <c r="UJO15" s="61"/>
      <c r="UJP15" s="61"/>
      <c r="UJQ15" s="61"/>
      <c r="UJR15" s="61"/>
      <c r="UJS15" s="61"/>
      <c r="UJT15" s="61"/>
      <c r="UJU15" s="61"/>
      <c r="UJV15" s="61"/>
      <c r="UJW15" s="61"/>
      <c r="UJX15" s="61"/>
      <c r="UJY15" s="61"/>
      <c r="UJZ15" s="61"/>
      <c r="UKA15" s="61"/>
      <c r="UKB15" s="61"/>
      <c r="UKC15" s="61"/>
      <c r="UKD15" s="61"/>
      <c r="UKE15" s="61"/>
      <c r="UKF15" s="61"/>
      <c r="UKG15" s="61"/>
      <c r="UKH15" s="61"/>
      <c r="UKI15" s="61"/>
      <c r="UKJ15" s="61"/>
      <c r="UKK15" s="61"/>
      <c r="UKL15" s="61"/>
      <c r="UKM15" s="61"/>
      <c r="UKN15" s="61"/>
      <c r="UKO15" s="61"/>
      <c r="UKP15" s="61"/>
      <c r="UKQ15" s="61"/>
      <c r="UKR15" s="61"/>
      <c r="UKS15" s="61"/>
      <c r="UKT15" s="61"/>
      <c r="UKU15" s="61"/>
      <c r="UKV15" s="61"/>
      <c r="UKW15" s="61"/>
      <c r="UKX15" s="61"/>
      <c r="UKY15" s="61"/>
      <c r="UKZ15" s="61"/>
      <c r="ULA15" s="61"/>
      <c r="ULB15" s="61"/>
      <c r="ULC15" s="61"/>
      <c r="ULD15" s="61"/>
      <c r="ULE15" s="61"/>
      <c r="ULF15" s="61"/>
      <c r="ULG15" s="61"/>
      <c r="ULH15" s="61"/>
      <c r="ULI15" s="61"/>
      <c r="ULJ15" s="61"/>
      <c r="ULK15" s="61"/>
      <c r="ULL15" s="61"/>
      <c r="ULM15" s="61"/>
      <c r="ULN15" s="61"/>
      <c r="ULO15" s="61"/>
      <c r="ULP15" s="61"/>
      <c r="ULQ15" s="61"/>
      <c r="ULR15" s="61"/>
      <c r="ULS15" s="61"/>
      <c r="ULT15" s="61"/>
      <c r="ULU15" s="61"/>
      <c r="ULV15" s="61"/>
      <c r="ULW15" s="61"/>
      <c r="ULX15" s="61"/>
      <c r="ULY15" s="61"/>
      <c r="ULZ15" s="61"/>
      <c r="UMA15" s="61"/>
      <c r="UMB15" s="61"/>
      <c r="UMC15" s="61"/>
      <c r="UMD15" s="61"/>
      <c r="UME15" s="61"/>
      <c r="UMF15" s="61"/>
      <c r="UMG15" s="61"/>
      <c r="UMH15" s="61"/>
      <c r="UMI15" s="61"/>
      <c r="UMJ15" s="61"/>
      <c r="UMK15" s="61"/>
      <c r="UML15" s="61"/>
      <c r="UMM15" s="61"/>
      <c r="UMN15" s="61"/>
      <c r="UMO15" s="61"/>
      <c r="UMP15" s="61"/>
      <c r="UMQ15" s="61"/>
      <c r="UMR15" s="61"/>
      <c r="UMS15" s="61"/>
      <c r="UMT15" s="61"/>
      <c r="UMU15" s="61"/>
      <c r="UMV15" s="61"/>
      <c r="UMW15" s="61"/>
      <c r="UMX15" s="61"/>
      <c r="UMY15" s="61"/>
      <c r="UMZ15" s="61"/>
      <c r="UNA15" s="61"/>
      <c r="UNB15" s="61"/>
      <c r="UNC15" s="61"/>
      <c r="UND15" s="61"/>
      <c r="UNE15" s="61"/>
      <c r="UNF15" s="61"/>
      <c r="UNG15" s="61"/>
      <c r="UNH15" s="61"/>
      <c r="UNI15" s="61"/>
      <c r="UNJ15" s="61"/>
      <c r="UNK15" s="61"/>
      <c r="UNL15" s="61"/>
      <c r="UNM15" s="61"/>
      <c r="UNN15" s="61"/>
      <c r="UNO15" s="61"/>
      <c r="UNP15" s="61"/>
      <c r="UNQ15" s="61"/>
      <c r="UNR15" s="61"/>
      <c r="UNS15" s="61"/>
      <c r="UNT15" s="61"/>
      <c r="UNU15" s="61"/>
      <c r="UNV15" s="61"/>
      <c r="UNW15" s="61"/>
      <c r="UNX15" s="61"/>
      <c r="UNY15" s="61"/>
      <c r="UNZ15" s="61"/>
      <c r="UOA15" s="61"/>
      <c r="UOB15" s="61"/>
      <c r="UOC15" s="61"/>
      <c r="UOD15" s="61"/>
      <c r="UOE15" s="61"/>
      <c r="UOF15" s="61"/>
      <c r="UOG15" s="61"/>
      <c r="UOH15" s="61"/>
      <c r="UOI15" s="61"/>
      <c r="UOJ15" s="61"/>
      <c r="UOK15" s="61"/>
      <c r="UOL15" s="61"/>
      <c r="UOM15" s="61"/>
      <c r="UON15" s="61"/>
      <c r="UOO15" s="61"/>
      <c r="UOP15" s="61"/>
      <c r="UOQ15" s="61"/>
      <c r="UOR15" s="61"/>
      <c r="UOS15" s="61"/>
      <c r="UOT15" s="61"/>
      <c r="UOU15" s="61"/>
      <c r="UOV15" s="61"/>
      <c r="UOW15" s="61"/>
      <c r="UOX15" s="61"/>
      <c r="UOY15" s="61"/>
      <c r="UOZ15" s="61"/>
      <c r="UPA15" s="61"/>
      <c r="UPB15" s="61"/>
      <c r="UPC15" s="61"/>
      <c r="UPD15" s="61"/>
      <c r="UPE15" s="61"/>
      <c r="UPF15" s="61"/>
      <c r="UPG15" s="61"/>
      <c r="UPH15" s="61"/>
      <c r="UPI15" s="61"/>
      <c r="UPJ15" s="61"/>
      <c r="UPK15" s="61"/>
      <c r="UPL15" s="61"/>
      <c r="UPM15" s="61"/>
      <c r="UPN15" s="61"/>
      <c r="UPO15" s="61"/>
      <c r="UPP15" s="61"/>
      <c r="UPQ15" s="61"/>
      <c r="UPR15" s="61"/>
      <c r="UPS15" s="61"/>
      <c r="UPT15" s="61"/>
      <c r="UPU15" s="61"/>
      <c r="UPV15" s="61"/>
      <c r="UPW15" s="61"/>
      <c r="UPX15" s="61"/>
      <c r="UPY15" s="61"/>
      <c r="UPZ15" s="61"/>
      <c r="UQA15" s="61"/>
      <c r="UQB15" s="61"/>
      <c r="UQC15" s="61"/>
      <c r="UQD15" s="61"/>
      <c r="UQE15" s="61"/>
      <c r="UQF15" s="61"/>
      <c r="UQG15" s="61"/>
      <c r="UQH15" s="61"/>
      <c r="UQI15" s="61"/>
      <c r="UQJ15" s="61"/>
      <c r="UQK15" s="61"/>
      <c r="UQL15" s="61"/>
      <c r="UQM15" s="61"/>
      <c r="UQN15" s="61"/>
      <c r="UQO15" s="61"/>
      <c r="UQP15" s="61"/>
      <c r="UQQ15" s="61"/>
      <c r="UQR15" s="61"/>
      <c r="UQS15" s="61"/>
      <c r="UQT15" s="61"/>
      <c r="UQU15" s="61"/>
      <c r="UQV15" s="61"/>
      <c r="UQW15" s="61"/>
      <c r="UQX15" s="61"/>
      <c r="UQY15" s="61"/>
      <c r="UQZ15" s="61"/>
      <c r="URA15" s="61"/>
      <c r="URB15" s="61"/>
      <c r="URC15" s="61"/>
      <c r="URD15" s="61"/>
      <c r="URE15" s="61"/>
      <c r="URF15" s="61"/>
      <c r="URG15" s="61"/>
      <c r="URH15" s="61"/>
      <c r="URI15" s="61"/>
      <c r="URJ15" s="61"/>
      <c r="URK15" s="61"/>
      <c r="URL15" s="61"/>
      <c r="URM15" s="61"/>
      <c r="URN15" s="61"/>
      <c r="URO15" s="61"/>
      <c r="URP15" s="61"/>
      <c r="URQ15" s="61"/>
      <c r="URR15" s="61"/>
      <c r="URS15" s="61"/>
      <c r="URT15" s="61"/>
      <c r="URU15" s="61"/>
      <c r="URV15" s="61"/>
      <c r="URW15" s="61"/>
      <c r="URX15" s="61"/>
      <c r="URY15" s="61"/>
      <c r="URZ15" s="61"/>
      <c r="USA15" s="61"/>
      <c r="USB15" s="61"/>
      <c r="USC15" s="61"/>
      <c r="USD15" s="61"/>
      <c r="USE15" s="61"/>
      <c r="USF15" s="61"/>
      <c r="USG15" s="61"/>
      <c r="USH15" s="61"/>
      <c r="USI15" s="61"/>
      <c r="USJ15" s="61"/>
      <c r="USK15" s="61"/>
      <c r="USL15" s="61"/>
      <c r="USM15" s="61"/>
      <c r="USN15" s="61"/>
      <c r="USO15" s="61"/>
      <c r="USP15" s="61"/>
      <c r="USQ15" s="61"/>
      <c r="USR15" s="61"/>
      <c r="USS15" s="61"/>
      <c r="UST15" s="61"/>
      <c r="USU15" s="61"/>
      <c r="USV15" s="61"/>
      <c r="USW15" s="61"/>
      <c r="USX15" s="61"/>
      <c r="USY15" s="61"/>
      <c r="USZ15" s="61"/>
      <c r="UTA15" s="61"/>
      <c r="UTB15" s="61"/>
      <c r="UTC15" s="61"/>
      <c r="UTD15" s="61"/>
      <c r="UTE15" s="61"/>
      <c r="UTF15" s="61"/>
      <c r="UTG15" s="61"/>
      <c r="UTH15" s="61"/>
      <c r="UTI15" s="61"/>
      <c r="UTJ15" s="61"/>
      <c r="UTK15" s="61"/>
      <c r="UTL15" s="61"/>
      <c r="UTM15" s="61"/>
      <c r="UTN15" s="61"/>
      <c r="UTO15" s="61"/>
      <c r="UTP15" s="61"/>
      <c r="UTQ15" s="61"/>
      <c r="UTR15" s="61"/>
      <c r="UTS15" s="61"/>
      <c r="UTT15" s="61"/>
      <c r="UTU15" s="61"/>
      <c r="UTV15" s="61"/>
      <c r="UTW15" s="61"/>
      <c r="UTX15" s="61"/>
      <c r="UTY15" s="61"/>
      <c r="UTZ15" s="61"/>
      <c r="UUA15" s="61"/>
      <c r="UUB15" s="61"/>
      <c r="UUC15" s="61"/>
      <c r="UUD15" s="61"/>
      <c r="UUE15" s="61"/>
      <c r="UUF15" s="61"/>
      <c r="UUG15" s="61"/>
      <c r="UUH15" s="61"/>
      <c r="UUI15" s="61"/>
      <c r="UUJ15" s="61"/>
      <c r="UUK15" s="61"/>
      <c r="UUL15" s="61"/>
      <c r="UUM15" s="61"/>
      <c r="UUN15" s="61"/>
      <c r="UUO15" s="61"/>
      <c r="UUP15" s="61"/>
      <c r="UUQ15" s="61"/>
      <c r="UUR15" s="61"/>
      <c r="UUS15" s="61"/>
      <c r="UUT15" s="61"/>
      <c r="UUU15" s="61"/>
      <c r="UUV15" s="61"/>
      <c r="UUW15" s="61"/>
      <c r="UUX15" s="61"/>
      <c r="UUY15" s="61"/>
      <c r="UUZ15" s="61"/>
      <c r="UVA15" s="61"/>
      <c r="UVB15" s="61"/>
      <c r="UVC15" s="61"/>
      <c r="UVD15" s="61"/>
      <c r="UVE15" s="61"/>
      <c r="UVF15" s="61"/>
      <c r="UVG15" s="61"/>
      <c r="UVH15" s="61"/>
      <c r="UVI15" s="61"/>
      <c r="UVJ15" s="61"/>
      <c r="UVK15" s="61"/>
      <c r="UVL15" s="61"/>
      <c r="UVM15" s="61"/>
      <c r="UVN15" s="61"/>
      <c r="UVO15" s="61"/>
      <c r="UVP15" s="61"/>
      <c r="UVQ15" s="61"/>
      <c r="UVR15" s="61"/>
      <c r="UVS15" s="61"/>
      <c r="UVT15" s="61"/>
      <c r="UVU15" s="61"/>
      <c r="UVV15" s="61"/>
      <c r="UVW15" s="61"/>
      <c r="UVX15" s="61"/>
      <c r="UVY15" s="61"/>
      <c r="UVZ15" s="61"/>
      <c r="UWA15" s="61"/>
      <c r="UWB15" s="61"/>
      <c r="UWC15" s="61"/>
      <c r="UWD15" s="61"/>
      <c r="UWE15" s="61"/>
      <c r="UWF15" s="61"/>
      <c r="UWG15" s="61"/>
      <c r="UWH15" s="61"/>
      <c r="UWI15" s="61"/>
      <c r="UWJ15" s="61"/>
      <c r="UWK15" s="61"/>
      <c r="UWL15" s="61"/>
      <c r="UWM15" s="61"/>
      <c r="UWN15" s="61"/>
      <c r="UWO15" s="61"/>
      <c r="UWP15" s="61"/>
      <c r="UWQ15" s="61"/>
      <c r="UWR15" s="61"/>
      <c r="UWS15" s="61"/>
      <c r="UWT15" s="61"/>
      <c r="UWU15" s="61"/>
      <c r="UWV15" s="61"/>
      <c r="UWW15" s="61"/>
      <c r="UWX15" s="61"/>
      <c r="UWY15" s="61"/>
      <c r="UWZ15" s="61"/>
      <c r="UXA15" s="61"/>
      <c r="UXB15" s="61"/>
      <c r="UXC15" s="61"/>
      <c r="UXD15" s="61"/>
      <c r="UXE15" s="61"/>
      <c r="UXF15" s="61"/>
      <c r="UXG15" s="61"/>
      <c r="UXH15" s="61"/>
      <c r="UXI15" s="61"/>
      <c r="UXJ15" s="61"/>
      <c r="UXK15" s="61"/>
      <c r="UXL15" s="61"/>
      <c r="UXM15" s="61"/>
      <c r="UXN15" s="61"/>
      <c r="UXO15" s="61"/>
      <c r="UXP15" s="61"/>
      <c r="UXQ15" s="61"/>
      <c r="UXR15" s="61"/>
      <c r="UXS15" s="61"/>
      <c r="UXT15" s="61"/>
      <c r="UXU15" s="61"/>
      <c r="UXV15" s="61"/>
      <c r="UXW15" s="61"/>
      <c r="UXX15" s="61"/>
      <c r="UXY15" s="61"/>
      <c r="UXZ15" s="61"/>
      <c r="UYA15" s="61"/>
      <c r="UYB15" s="61"/>
      <c r="UYC15" s="61"/>
      <c r="UYD15" s="61"/>
      <c r="UYE15" s="61"/>
      <c r="UYF15" s="61"/>
      <c r="UYG15" s="61"/>
      <c r="UYH15" s="61"/>
      <c r="UYI15" s="61"/>
      <c r="UYJ15" s="61"/>
      <c r="UYK15" s="61"/>
      <c r="UYL15" s="61"/>
      <c r="UYM15" s="61"/>
      <c r="UYN15" s="61"/>
      <c r="UYO15" s="61"/>
      <c r="UYP15" s="61"/>
      <c r="UYQ15" s="61"/>
      <c r="UYR15" s="61"/>
      <c r="UYS15" s="61"/>
      <c r="UYT15" s="61"/>
      <c r="UYU15" s="61"/>
      <c r="UYV15" s="61"/>
      <c r="UYW15" s="61"/>
      <c r="UYX15" s="61"/>
      <c r="UYY15" s="61"/>
      <c r="UYZ15" s="61"/>
      <c r="UZA15" s="61"/>
      <c r="UZB15" s="61"/>
      <c r="UZC15" s="61"/>
      <c r="UZD15" s="61"/>
      <c r="UZE15" s="61"/>
      <c r="UZF15" s="61"/>
      <c r="UZG15" s="61"/>
      <c r="UZH15" s="61"/>
      <c r="UZI15" s="61"/>
      <c r="UZJ15" s="61"/>
      <c r="UZK15" s="61"/>
      <c r="UZL15" s="61"/>
      <c r="UZM15" s="61"/>
      <c r="UZN15" s="61"/>
      <c r="UZO15" s="61"/>
      <c r="UZP15" s="61"/>
      <c r="UZQ15" s="61"/>
      <c r="UZR15" s="61"/>
      <c r="UZS15" s="61"/>
      <c r="UZT15" s="61"/>
      <c r="UZU15" s="61"/>
      <c r="UZV15" s="61"/>
      <c r="UZW15" s="61"/>
      <c r="UZX15" s="61"/>
      <c r="UZY15" s="61"/>
      <c r="UZZ15" s="61"/>
      <c r="VAA15" s="61"/>
      <c r="VAB15" s="61"/>
      <c r="VAC15" s="61"/>
      <c r="VAD15" s="61"/>
      <c r="VAE15" s="61"/>
      <c r="VAF15" s="61"/>
      <c r="VAG15" s="61"/>
      <c r="VAH15" s="61"/>
      <c r="VAI15" s="61"/>
      <c r="VAJ15" s="61"/>
      <c r="VAK15" s="61"/>
      <c r="VAL15" s="61"/>
      <c r="VAM15" s="61"/>
      <c r="VAN15" s="61"/>
      <c r="VAO15" s="61"/>
      <c r="VAP15" s="61"/>
      <c r="VAQ15" s="61"/>
      <c r="VAR15" s="61"/>
      <c r="VAS15" s="61"/>
      <c r="VAT15" s="61"/>
      <c r="VAU15" s="61"/>
      <c r="VAV15" s="61"/>
      <c r="VAW15" s="61"/>
      <c r="VAX15" s="61"/>
      <c r="VAY15" s="61"/>
      <c r="VAZ15" s="61"/>
      <c r="VBA15" s="61"/>
      <c r="VBB15" s="61"/>
      <c r="VBC15" s="61"/>
      <c r="VBD15" s="61"/>
      <c r="VBE15" s="61"/>
      <c r="VBF15" s="61"/>
      <c r="VBG15" s="61"/>
      <c r="VBH15" s="61"/>
      <c r="VBI15" s="61"/>
      <c r="VBJ15" s="61"/>
      <c r="VBK15" s="61"/>
      <c r="VBL15" s="61"/>
      <c r="VBM15" s="61"/>
      <c r="VBN15" s="61"/>
      <c r="VBO15" s="61"/>
      <c r="VBP15" s="61"/>
      <c r="VBQ15" s="61"/>
      <c r="VBR15" s="61"/>
      <c r="VBS15" s="61"/>
      <c r="VBT15" s="61"/>
      <c r="VBU15" s="61"/>
      <c r="VBV15" s="61"/>
      <c r="VBW15" s="61"/>
      <c r="VBX15" s="61"/>
      <c r="VBY15" s="61"/>
      <c r="VBZ15" s="61"/>
      <c r="VCA15" s="61"/>
      <c r="VCB15" s="61"/>
      <c r="VCC15" s="61"/>
      <c r="VCD15" s="61"/>
      <c r="VCE15" s="61"/>
      <c r="VCF15" s="61"/>
      <c r="VCG15" s="61"/>
      <c r="VCH15" s="61"/>
      <c r="VCI15" s="61"/>
      <c r="VCJ15" s="61"/>
      <c r="VCK15" s="61"/>
      <c r="VCL15" s="61"/>
      <c r="VCM15" s="61"/>
      <c r="VCN15" s="61"/>
      <c r="VCO15" s="61"/>
      <c r="VCP15" s="61"/>
      <c r="VCQ15" s="61"/>
      <c r="VCR15" s="61"/>
      <c r="VCS15" s="61"/>
      <c r="VCT15" s="61"/>
      <c r="VCU15" s="61"/>
      <c r="VCV15" s="61"/>
      <c r="VCW15" s="61"/>
      <c r="VCX15" s="61"/>
      <c r="VCY15" s="61"/>
      <c r="VCZ15" s="61"/>
      <c r="VDA15" s="61"/>
      <c r="VDB15" s="61"/>
      <c r="VDC15" s="61"/>
      <c r="VDD15" s="61"/>
      <c r="VDE15" s="61"/>
      <c r="VDF15" s="61"/>
      <c r="VDG15" s="61"/>
      <c r="VDH15" s="61"/>
      <c r="VDI15" s="61"/>
      <c r="VDJ15" s="61"/>
      <c r="VDK15" s="61"/>
      <c r="VDL15" s="61"/>
      <c r="VDM15" s="61"/>
      <c r="VDN15" s="61"/>
      <c r="VDO15" s="61"/>
      <c r="VDP15" s="61"/>
      <c r="VDQ15" s="61"/>
      <c r="VDR15" s="61"/>
      <c r="VDS15" s="61"/>
      <c r="VDT15" s="61"/>
      <c r="VDU15" s="61"/>
      <c r="VDV15" s="61"/>
      <c r="VDW15" s="61"/>
      <c r="VDX15" s="61"/>
      <c r="VDY15" s="61"/>
      <c r="VDZ15" s="61"/>
      <c r="VEA15" s="61"/>
      <c r="VEB15" s="61"/>
      <c r="VEC15" s="61"/>
      <c r="VED15" s="61"/>
      <c r="VEE15" s="61"/>
      <c r="VEF15" s="61"/>
      <c r="VEG15" s="61"/>
      <c r="VEH15" s="61"/>
      <c r="VEI15" s="61"/>
      <c r="VEJ15" s="61"/>
      <c r="VEK15" s="61"/>
      <c r="VEL15" s="61"/>
      <c r="VEM15" s="61"/>
      <c r="VEN15" s="61"/>
      <c r="VEO15" s="61"/>
      <c r="VEP15" s="61"/>
      <c r="VEQ15" s="61"/>
      <c r="VER15" s="61"/>
      <c r="VES15" s="61"/>
      <c r="VET15" s="61"/>
      <c r="VEU15" s="61"/>
      <c r="VEV15" s="61"/>
      <c r="VEW15" s="61"/>
      <c r="VEX15" s="61"/>
      <c r="VEY15" s="61"/>
      <c r="VEZ15" s="61"/>
      <c r="VFA15" s="61"/>
      <c r="VFB15" s="61"/>
      <c r="VFC15" s="61"/>
      <c r="VFD15" s="61"/>
      <c r="VFE15" s="61"/>
      <c r="VFF15" s="61"/>
      <c r="VFG15" s="61"/>
      <c r="VFH15" s="61"/>
      <c r="VFI15" s="61"/>
      <c r="VFJ15" s="61"/>
      <c r="VFK15" s="61"/>
      <c r="VFL15" s="61"/>
      <c r="VFM15" s="61"/>
      <c r="VFN15" s="61"/>
      <c r="VFO15" s="61"/>
      <c r="VFP15" s="61"/>
      <c r="VFQ15" s="61"/>
      <c r="VFR15" s="61"/>
      <c r="VFS15" s="61"/>
      <c r="VFT15" s="61"/>
      <c r="VFU15" s="61"/>
      <c r="VFV15" s="61"/>
      <c r="VFW15" s="61"/>
      <c r="VFX15" s="61"/>
      <c r="VFY15" s="61"/>
      <c r="VFZ15" s="61"/>
      <c r="VGA15" s="61"/>
      <c r="VGB15" s="61"/>
      <c r="VGC15" s="61"/>
      <c r="VGD15" s="61"/>
      <c r="VGE15" s="61"/>
      <c r="VGF15" s="61"/>
      <c r="VGG15" s="61"/>
      <c r="VGH15" s="61"/>
      <c r="VGI15" s="61"/>
      <c r="VGJ15" s="61"/>
      <c r="VGK15" s="61"/>
      <c r="VGL15" s="61"/>
      <c r="VGM15" s="61"/>
      <c r="VGN15" s="61"/>
      <c r="VGO15" s="61"/>
      <c r="VGP15" s="61"/>
      <c r="VGQ15" s="61"/>
      <c r="VGR15" s="61"/>
      <c r="VGS15" s="61"/>
      <c r="VGT15" s="61"/>
      <c r="VGU15" s="61"/>
      <c r="VGV15" s="61"/>
      <c r="VGW15" s="61"/>
      <c r="VGX15" s="61"/>
      <c r="VGY15" s="61"/>
      <c r="VGZ15" s="61"/>
      <c r="VHA15" s="61"/>
      <c r="VHB15" s="61"/>
      <c r="VHC15" s="61"/>
      <c r="VHD15" s="61"/>
      <c r="VHE15" s="61"/>
      <c r="VHF15" s="61"/>
      <c r="VHG15" s="61"/>
      <c r="VHH15" s="61"/>
      <c r="VHI15" s="61"/>
      <c r="VHJ15" s="61"/>
      <c r="VHK15" s="61"/>
      <c r="VHL15" s="61"/>
      <c r="VHM15" s="61"/>
      <c r="VHN15" s="61"/>
      <c r="VHO15" s="61"/>
      <c r="VHP15" s="61"/>
      <c r="VHQ15" s="61"/>
      <c r="VHR15" s="61"/>
      <c r="VHS15" s="61"/>
      <c r="VHT15" s="61"/>
      <c r="VHU15" s="61"/>
      <c r="VHV15" s="61"/>
      <c r="VHW15" s="61"/>
      <c r="VHX15" s="61"/>
      <c r="VHY15" s="61"/>
      <c r="VHZ15" s="61"/>
      <c r="VIA15" s="61"/>
      <c r="VIB15" s="61"/>
      <c r="VIC15" s="61"/>
      <c r="VID15" s="61"/>
      <c r="VIE15" s="61"/>
      <c r="VIF15" s="61"/>
      <c r="VIG15" s="61"/>
      <c r="VIH15" s="61"/>
      <c r="VII15" s="61"/>
      <c r="VIJ15" s="61"/>
      <c r="VIK15" s="61"/>
      <c r="VIL15" s="61"/>
      <c r="VIM15" s="61"/>
      <c r="VIN15" s="61"/>
      <c r="VIO15" s="61"/>
      <c r="VIP15" s="61"/>
      <c r="VIQ15" s="61"/>
      <c r="VIR15" s="61"/>
      <c r="VIS15" s="61"/>
      <c r="VIT15" s="61"/>
      <c r="VIU15" s="61"/>
      <c r="VIV15" s="61"/>
      <c r="VIW15" s="61"/>
      <c r="VIX15" s="61"/>
      <c r="VIY15" s="61"/>
      <c r="VIZ15" s="61"/>
      <c r="VJA15" s="61"/>
      <c r="VJB15" s="61"/>
      <c r="VJC15" s="61"/>
      <c r="VJD15" s="61"/>
      <c r="VJE15" s="61"/>
      <c r="VJF15" s="61"/>
      <c r="VJG15" s="61"/>
      <c r="VJH15" s="61"/>
      <c r="VJI15" s="61"/>
      <c r="VJJ15" s="61"/>
      <c r="VJK15" s="61"/>
      <c r="VJL15" s="61"/>
      <c r="VJM15" s="61"/>
      <c r="VJN15" s="61"/>
      <c r="VJO15" s="61"/>
      <c r="VJP15" s="61"/>
      <c r="VJQ15" s="61"/>
      <c r="VJR15" s="61"/>
      <c r="VJS15" s="61"/>
      <c r="VJT15" s="61"/>
      <c r="VJU15" s="61"/>
      <c r="VJV15" s="61"/>
      <c r="VJW15" s="61"/>
      <c r="VJX15" s="61"/>
      <c r="VJY15" s="61"/>
      <c r="VJZ15" s="61"/>
      <c r="VKA15" s="61"/>
      <c r="VKB15" s="61"/>
      <c r="VKC15" s="61"/>
      <c r="VKD15" s="61"/>
      <c r="VKE15" s="61"/>
      <c r="VKF15" s="61"/>
      <c r="VKG15" s="61"/>
      <c r="VKH15" s="61"/>
      <c r="VKI15" s="61"/>
      <c r="VKJ15" s="61"/>
      <c r="VKK15" s="61"/>
      <c r="VKL15" s="61"/>
      <c r="VKM15" s="61"/>
      <c r="VKN15" s="61"/>
      <c r="VKO15" s="61"/>
      <c r="VKP15" s="61"/>
      <c r="VKQ15" s="61"/>
      <c r="VKR15" s="61"/>
      <c r="VKS15" s="61"/>
      <c r="VKT15" s="61"/>
      <c r="VKU15" s="61"/>
      <c r="VKV15" s="61"/>
      <c r="VKW15" s="61"/>
      <c r="VKX15" s="61"/>
      <c r="VKY15" s="61"/>
      <c r="VKZ15" s="61"/>
      <c r="VLA15" s="61"/>
      <c r="VLB15" s="61"/>
      <c r="VLC15" s="61"/>
      <c r="VLD15" s="61"/>
      <c r="VLE15" s="61"/>
      <c r="VLF15" s="61"/>
      <c r="VLG15" s="61"/>
      <c r="VLH15" s="61"/>
      <c r="VLI15" s="61"/>
      <c r="VLJ15" s="61"/>
      <c r="VLK15" s="61"/>
      <c r="VLL15" s="61"/>
      <c r="VLM15" s="61"/>
      <c r="VLN15" s="61"/>
      <c r="VLO15" s="61"/>
      <c r="VLP15" s="61"/>
      <c r="VLQ15" s="61"/>
      <c r="VLR15" s="61"/>
      <c r="VLS15" s="61"/>
      <c r="VLT15" s="61"/>
      <c r="VLU15" s="61"/>
      <c r="VLV15" s="61"/>
      <c r="VLW15" s="61"/>
      <c r="VLX15" s="61"/>
      <c r="VLY15" s="61"/>
      <c r="VLZ15" s="61"/>
      <c r="VMA15" s="61"/>
      <c r="VMB15" s="61"/>
      <c r="VMC15" s="61"/>
      <c r="VMD15" s="61"/>
      <c r="VME15" s="61"/>
      <c r="VMF15" s="61"/>
      <c r="VMG15" s="61"/>
      <c r="VMH15" s="61"/>
      <c r="VMI15" s="61"/>
      <c r="VMJ15" s="61"/>
      <c r="VMK15" s="61"/>
      <c r="VML15" s="61"/>
      <c r="VMM15" s="61"/>
      <c r="VMN15" s="61"/>
      <c r="VMO15" s="61"/>
      <c r="VMP15" s="61"/>
      <c r="VMQ15" s="61"/>
      <c r="VMR15" s="61"/>
      <c r="VMS15" s="61"/>
      <c r="VMT15" s="61"/>
      <c r="VMU15" s="61"/>
      <c r="VMV15" s="61"/>
      <c r="VMW15" s="61"/>
      <c r="VMX15" s="61"/>
      <c r="VMY15" s="61"/>
      <c r="VMZ15" s="61"/>
      <c r="VNA15" s="61"/>
      <c r="VNB15" s="61"/>
      <c r="VNC15" s="61"/>
      <c r="VND15" s="61"/>
      <c r="VNE15" s="61"/>
      <c r="VNF15" s="61"/>
      <c r="VNG15" s="61"/>
      <c r="VNH15" s="61"/>
      <c r="VNI15" s="61"/>
      <c r="VNJ15" s="61"/>
      <c r="VNK15" s="61"/>
      <c r="VNL15" s="61"/>
      <c r="VNM15" s="61"/>
      <c r="VNN15" s="61"/>
      <c r="VNO15" s="61"/>
      <c r="VNP15" s="61"/>
      <c r="VNQ15" s="61"/>
      <c r="VNR15" s="61"/>
      <c r="VNS15" s="61"/>
      <c r="VNT15" s="61"/>
      <c r="VNU15" s="61"/>
      <c r="VNV15" s="61"/>
      <c r="VNW15" s="61"/>
      <c r="VNX15" s="61"/>
      <c r="VNY15" s="61"/>
      <c r="VNZ15" s="61"/>
      <c r="VOA15" s="61"/>
      <c r="VOB15" s="61"/>
      <c r="VOC15" s="61"/>
      <c r="VOD15" s="61"/>
      <c r="VOE15" s="61"/>
      <c r="VOF15" s="61"/>
      <c r="VOG15" s="61"/>
      <c r="VOH15" s="61"/>
      <c r="VOI15" s="61"/>
      <c r="VOJ15" s="61"/>
      <c r="VOK15" s="61"/>
      <c r="VOL15" s="61"/>
      <c r="VOM15" s="61"/>
      <c r="VON15" s="61"/>
      <c r="VOO15" s="61"/>
      <c r="VOP15" s="61"/>
      <c r="VOQ15" s="61"/>
      <c r="VOR15" s="61"/>
      <c r="VOS15" s="61"/>
      <c r="VOT15" s="61"/>
      <c r="VOU15" s="61"/>
      <c r="VOV15" s="61"/>
      <c r="VOW15" s="61"/>
      <c r="VOX15" s="61"/>
      <c r="VOY15" s="61"/>
      <c r="VOZ15" s="61"/>
      <c r="VPA15" s="61"/>
      <c r="VPB15" s="61"/>
      <c r="VPC15" s="61"/>
      <c r="VPD15" s="61"/>
      <c r="VPE15" s="61"/>
      <c r="VPF15" s="61"/>
      <c r="VPG15" s="61"/>
      <c r="VPH15" s="61"/>
      <c r="VPI15" s="61"/>
      <c r="VPJ15" s="61"/>
      <c r="VPK15" s="61"/>
      <c r="VPL15" s="61"/>
      <c r="VPM15" s="61"/>
      <c r="VPN15" s="61"/>
      <c r="VPO15" s="61"/>
      <c r="VPP15" s="61"/>
      <c r="VPQ15" s="61"/>
      <c r="VPR15" s="61"/>
      <c r="VPS15" s="61"/>
      <c r="VPT15" s="61"/>
      <c r="VPU15" s="61"/>
      <c r="VPV15" s="61"/>
      <c r="VPW15" s="61"/>
      <c r="VPX15" s="61"/>
      <c r="VPY15" s="61"/>
      <c r="VPZ15" s="61"/>
      <c r="VQA15" s="61"/>
      <c r="VQB15" s="61"/>
      <c r="VQC15" s="61"/>
      <c r="VQD15" s="61"/>
      <c r="VQE15" s="61"/>
      <c r="VQF15" s="61"/>
      <c r="VQG15" s="61"/>
      <c r="VQH15" s="61"/>
      <c r="VQI15" s="61"/>
      <c r="VQJ15" s="61"/>
      <c r="VQK15" s="61"/>
      <c r="VQL15" s="61"/>
      <c r="VQM15" s="61"/>
      <c r="VQN15" s="61"/>
      <c r="VQO15" s="61"/>
      <c r="VQP15" s="61"/>
      <c r="VQQ15" s="61"/>
      <c r="VQR15" s="61"/>
      <c r="VQS15" s="61"/>
      <c r="VQT15" s="61"/>
      <c r="VQU15" s="61"/>
      <c r="VQV15" s="61"/>
      <c r="VQW15" s="61"/>
      <c r="VQX15" s="61"/>
      <c r="VQY15" s="61"/>
      <c r="VQZ15" s="61"/>
      <c r="VRA15" s="61"/>
      <c r="VRB15" s="61"/>
      <c r="VRC15" s="61"/>
      <c r="VRD15" s="61"/>
      <c r="VRE15" s="61"/>
      <c r="VRF15" s="61"/>
      <c r="VRG15" s="61"/>
      <c r="VRH15" s="61"/>
      <c r="VRI15" s="61"/>
      <c r="VRJ15" s="61"/>
      <c r="VRK15" s="61"/>
      <c r="VRL15" s="61"/>
      <c r="VRM15" s="61"/>
      <c r="VRN15" s="61"/>
      <c r="VRO15" s="61"/>
      <c r="VRP15" s="61"/>
      <c r="VRQ15" s="61"/>
      <c r="VRR15" s="61"/>
      <c r="VRS15" s="61"/>
      <c r="VRT15" s="61"/>
      <c r="VRU15" s="61"/>
      <c r="VRV15" s="61"/>
      <c r="VRW15" s="61"/>
      <c r="VRX15" s="61"/>
      <c r="VRY15" s="61"/>
      <c r="VRZ15" s="61"/>
      <c r="VSA15" s="61"/>
      <c r="VSB15" s="61"/>
      <c r="VSC15" s="61"/>
      <c r="VSD15" s="61"/>
      <c r="VSE15" s="61"/>
      <c r="VSF15" s="61"/>
      <c r="VSG15" s="61"/>
      <c r="VSH15" s="61"/>
      <c r="VSI15" s="61"/>
      <c r="VSJ15" s="61"/>
      <c r="VSK15" s="61"/>
      <c r="VSL15" s="61"/>
      <c r="VSM15" s="61"/>
      <c r="VSN15" s="61"/>
      <c r="VSO15" s="61"/>
      <c r="VSP15" s="61"/>
      <c r="VSQ15" s="61"/>
      <c r="VSR15" s="61"/>
      <c r="VSS15" s="61"/>
      <c r="VST15" s="61"/>
      <c r="VSU15" s="61"/>
      <c r="VSV15" s="61"/>
      <c r="VSW15" s="61"/>
      <c r="VSX15" s="61"/>
      <c r="VSY15" s="61"/>
      <c r="VSZ15" s="61"/>
      <c r="VTA15" s="61"/>
      <c r="VTB15" s="61"/>
      <c r="VTC15" s="61"/>
      <c r="VTD15" s="61"/>
      <c r="VTE15" s="61"/>
      <c r="VTF15" s="61"/>
      <c r="VTG15" s="61"/>
      <c r="VTH15" s="61"/>
      <c r="VTI15" s="61"/>
      <c r="VTJ15" s="61"/>
      <c r="VTK15" s="61"/>
      <c r="VTL15" s="61"/>
      <c r="VTM15" s="61"/>
      <c r="VTN15" s="61"/>
      <c r="VTO15" s="61"/>
      <c r="VTP15" s="61"/>
      <c r="VTQ15" s="61"/>
      <c r="VTR15" s="61"/>
      <c r="VTS15" s="61"/>
      <c r="VTT15" s="61"/>
      <c r="VTU15" s="61"/>
      <c r="VTV15" s="61"/>
      <c r="VTW15" s="61"/>
      <c r="VTX15" s="61"/>
      <c r="VTY15" s="61"/>
      <c r="VTZ15" s="61"/>
      <c r="VUA15" s="61"/>
      <c r="VUB15" s="61"/>
      <c r="VUC15" s="61"/>
      <c r="VUD15" s="61"/>
      <c r="VUE15" s="61"/>
      <c r="VUF15" s="61"/>
      <c r="VUG15" s="61"/>
      <c r="VUH15" s="61"/>
      <c r="VUI15" s="61"/>
      <c r="VUJ15" s="61"/>
      <c r="VUK15" s="61"/>
      <c r="VUL15" s="61"/>
      <c r="VUM15" s="61"/>
      <c r="VUN15" s="61"/>
      <c r="VUO15" s="61"/>
      <c r="VUP15" s="61"/>
      <c r="VUQ15" s="61"/>
      <c r="VUR15" s="61"/>
      <c r="VUS15" s="61"/>
      <c r="VUT15" s="61"/>
      <c r="VUU15" s="61"/>
      <c r="VUV15" s="61"/>
      <c r="VUW15" s="61"/>
      <c r="VUX15" s="61"/>
      <c r="VUY15" s="61"/>
      <c r="VUZ15" s="61"/>
      <c r="VVA15" s="61"/>
      <c r="VVB15" s="61"/>
      <c r="VVC15" s="61"/>
      <c r="VVD15" s="61"/>
      <c r="VVE15" s="61"/>
      <c r="VVF15" s="61"/>
      <c r="VVG15" s="61"/>
      <c r="VVH15" s="61"/>
      <c r="VVI15" s="61"/>
      <c r="VVJ15" s="61"/>
      <c r="VVK15" s="61"/>
      <c r="VVL15" s="61"/>
      <c r="VVM15" s="61"/>
      <c r="VVN15" s="61"/>
      <c r="VVO15" s="61"/>
      <c r="VVP15" s="61"/>
      <c r="VVQ15" s="61"/>
      <c r="VVR15" s="61"/>
      <c r="VVS15" s="61"/>
      <c r="VVT15" s="61"/>
      <c r="VVU15" s="61"/>
      <c r="VVV15" s="61"/>
      <c r="VVW15" s="61"/>
      <c r="VVX15" s="61"/>
      <c r="VVY15" s="61"/>
      <c r="VVZ15" s="61"/>
      <c r="VWA15" s="61"/>
      <c r="VWB15" s="61"/>
      <c r="VWC15" s="61"/>
      <c r="VWD15" s="61"/>
      <c r="VWE15" s="61"/>
      <c r="VWF15" s="61"/>
      <c r="VWG15" s="61"/>
      <c r="VWH15" s="61"/>
      <c r="VWI15" s="61"/>
      <c r="VWJ15" s="61"/>
      <c r="VWK15" s="61"/>
      <c r="VWL15" s="61"/>
      <c r="VWM15" s="61"/>
      <c r="VWN15" s="61"/>
      <c r="VWO15" s="61"/>
      <c r="VWP15" s="61"/>
      <c r="VWQ15" s="61"/>
      <c r="VWR15" s="61"/>
      <c r="VWS15" s="61"/>
      <c r="VWT15" s="61"/>
      <c r="VWU15" s="61"/>
      <c r="VWV15" s="61"/>
      <c r="VWW15" s="61"/>
      <c r="VWX15" s="61"/>
      <c r="VWY15" s="61"/>
      <c r="VWZ15" s="61"/>
      <c r="VXA15" s="61"/>
      <c r="VXB15" s="61"/>
      <c r="VXC15" s="61"/>
      <c r="VXD15" s="61"/>
      <c r="VXE15" s="61"/>
      <c r="VXF15" s="61"/>
      <c r="VXG15" s="61"/>
      <c r="VXH15" s="61"/>
      <c r="VXI15" s="61"/>
      <c r="VXJ15" s="61"/>
      <c r="VXK15" s="61"/>
      <c r="VXL15" s="61"/>
      <c r="VXM15" s="61"/>
      <c r="VXN15" s="61"/>
      <c r="VXO15" s="61"/>
      <c r="VXP15" s="61"/>
      <c r="VXQ15" s="61"/>
      <c r="VXR15" s="61"/>
      <c r="VXS15" s="61"/>
      <c r="VXT15" s="61"/>
      <c r="VXU15" s="61"/>
      <c r="VXV15" s="61"/>
      <c r="VXW15" s="61"/>
      <c r="VXX15" s="61"/>
      <c r="VXY15" s="61"/>
      <c r="VXZ15" s="61"/>
      <c r="VYA15" s="61"/>
      <c r="VYB15" s="61"/>
      <c r="VYC15" s="61"/>
      <c r="VYD15" s="61"/>
      <c r="VYE15" s="61"/>
      <c r="VYF15" s="61"/>
      <c r="VYG15" s="61"/>
      <c r="VYH15" s="61"/>
      <c r="VYI15" s="61"/>
      <c r="VYJ15" s="61"/>
      <c r="VYK15" s="61"/>
      <c r="VYL15" s="61"/>
      <c r="VYM15" s="61"/>
      <c r="VYN15" s="61"/>
      <c r="VYO15" s="61"/>
      <c r="VYP15" s="61"/>
      <c r="VYQ15" s="61"/>
      <c r="VYR15" s="61"/>
      <c r="VYS15" s="61"/>
      <c r="VYT15" s="61"/>
      <c r="VYU15" s="61"/>
      <c r="VYV15" s="61"/>
      <c r="VYW15" s="61"/>
      <c r="VYX15" s="61"/>
      <c r="VYY15" s="61"/>
      <c r="VYZ15" s="61"/>
      <c r="VZA15" s="61"/>
      <c r="VZB15" s="61"/>
      <c r="VZC15" s="61"/>
      <c r="VZD15" s="61"/>
      <c r="VZE15" s="61"/>
      <c r="VZF15" s="61"/>
      <c r="VZG15" s="61"/>
      <c r="VZH15" s="61"/>
      <c r="VZI15" s="61"/>
      <c r="VZJ15" s="61"/>
      <c r="VZK15" s="61"/>
      <c r="VZL15" s="61"/>
      <c r="VZM15" s="61"/>
      <c r="VZN15" s="61"/>
      <c r="VZO15" s="61"/>
      <c r="VZP15" s="61"/>
      <c r="VZQ15" s="61"/>
      <c r="VZR15" s="61"/>
      <c r="VZS15" s="61"/>
      <c r="VZT15" s="61"/>
      <c r="VZU15" s="61"/>
      <c r="VZV15" s="61"/>
      <c r="VZW15" s="61"/>
      <c r="VZX15" s="61"/>
      <c r="VZY15" s="61"/>
      <c r="VZZ15" s="61"/>
      <c r="WAA15" s="61"/>
      <c r="WAB15" s="61"/>
      <c r="WAC15" s="61"/>
      <c r="WAD15" s="61"/>
      <c r="WAE15" s="61"/>
      <c r="WAF15" s="61"/>
      <c r="WAG15" s="61"/>
      <c r="WAH15" s="61"/>
      <c r="WAI15" s="61"/>
      <c r="WAJ15" s="61"/>
      <c r="WAK15" s="61"/>
      <c r="WAL15" s="61"/>
      <c r="WAM15" s="61"/>
      <c r="WAN15" s="61"/>
      <c r="WAO15" s="61"/>
      <c r="WAP15" s="61"/>
      <c r="WAQ15" s="61"/>
      <c r="WAR15" s="61"/>
      <c r="WAS15" s="61"/>
      <c r="WAT15" s="61"/>
      <c r="WAU15" s="61"/>
      <c r="WAV15" s="61"/>
      <c r="WAW15" s="61"/>
      <c r="WAX15" s="61"/>
      <c r="WAY15" s="61"/>
      <c r="WAZ15" s="61"/>
      <c r="WBA15" s="61"/>
      <c r="WBB15" s="61"/>
      <c r="WBC15" s="61"/>
      <c r="WBD15" s="61"/>
      <c r="WBE15" s="61"/>
      <c r="WBF15" s="61"/>
      <c r="WBG15" s="61"/>
      <c r="WBH15" s="61"/>
      <c r="WBI15" s="61"/>
      <c r="WBJ15" s="61"/>
      <c r="WBK15" s="61"/>
      <c r="WBL15" s="61"/>
      <c r="WBM15" s="61"/>
      <c r="WBN15" s="61"/>
      <c r="WBO15" s="61"/>
      <c r="WBP15" s="61"/>
      <c r="WBQ15" s="61"/>
      <c r="WBR15" s="61"/>
      <c r="WBS15" s="61"/>
      <c r="WBT15" s="61"/>
      <c r="WBU15" s="61"/>
      <c r="WBV15" s="61"/>
      <c r="WBW15" s="61"/>
      <c r="WBX15" s="61"/>
      <c r="WBY15" s="61"/>
      <c r="WBZ15" s="61"/>
      <c r="WCA15" s="61"/>
      <c r="WCB15" s="61"/>
      <c r="WCC15" s="61"/>
      <c r="WCD15" s="61"/>
      <c r="WCE15" s="61"/>
      <c r="WCF15" s="61"/>
      <c r="WCG15" s="61"/>
      <c r="WCH15" s="61"/>
      <c r="WCI15" s="61"/>
      <c r="WCJ15" s="61"/>
      <c r="WCK15" s="61"/>
      <c r="WCL15" s="61"/>
      <c r="WCM15" s="61"/>
      <c r="WCN15" s="61"/>
      <c r="WCO15" s="61"/>
      <c r="WCP15" s="61"/>
      <c r="WCQ15" s="61"/>
      <c r="WCR15" s="61"/>
      <c r="WCS15" s="61"/>
      <c r="WCT15" s="61"/>
      <c r="WCU15" s="61"/>
      <c r="WCV15" s="61"/>
      <c r="WCW15" s="61"/>
      <c r="WCX15" s="61"/>
      <c r="WCY15" s="61"/>
      <c r="WCZ15" s="61"/>
      <c r="WDA15" s="61"/>
      <c r="WDB15" s="61"/>
      <c r="WDC15" s="61"/>
      <c r="WDD15" s="61"/>
      <c r="WDE15" s="61"/>
      <c r="WDF15" s="61"/>
      <c r="WDG15" s="61"/>
      <c r="WDH15" s="61"/>
      <c r="WDI15" s="61"/>
      <c r="WDJ15" s="61"/>
      <c r="WDK15" s="61"/>
      <c r="WDL15" s="61"/>
      <c r="WDM15" s="61"/>
      <c r="WDN15" s="61"/>
      <c r="WDO15" s="61"/>
      <c r="WDP15" s="61"/>
      <c r="WDQ15" s="61"/>
      <c r="WDR15" s="61"/>
      <c r="WDS15" s="61"/>
      <c r="WDT15" s="61"/>
      <c r="WDU15" s="61"/>
      <c r="WDV15" s="61"/>
      <c r="WDW15" s="61"/>
      <c r="WDX15" s="61"/>
      <c r="WDY15" s="61"/>
      <c r="WDZ15" s="61"/>
      <c r="WEA15" s="61"/>
      <c r="WEB15" s="61"/>
      <c r="WEC15" s="61"/>
      <c r="WED15" s="61"/>
      <c r="WEE15" s="61"/>
      <c r="WEF15" s="61"/>
      <c r="WEG15" s="61"/>
      <c r="WEH15" s="61"/>
      <c r="WEI15" s="61"/>
      <c r="WEJ15" s="61"/>
      <c r="WEK15" s="61"/>
      <c r="WEL15" s="61"/>
      <c r="WEM15" s="61"/>
      <c r="WEN15" s="61"/>
      <c r="WEO15" s="61"/>
      <c r="WEP15" s="61"/>
      <c r="WEQ15" s="61"/>
      <c r="WER15" s="61"/>
      <c r="WES15" s="61"/>
      <c r="WET15" s="61"/>
      <c r="WEU15" s="61"/>
      <c r="WEV15" s="61"/>
      <c r="WEW15" s="61"/>
      <c r="WEX15" s="61"/>
      <c r="WEY15" s="61"/>
      <c r="WEZ15" s="61"/>
      <c r="WFA15" s="61"/>
      <c r="WFB15" s="61"/>
      <c r="WFC15" s="61"/>
      <c r="WFD15" s="61"/>
      <c r="WFE15" s="61"/>
      <c r="WFF15" s="61"/>
      <c r="WFG15" s="61"/>
      <c r="WFH15" s="61"/>
      <c r="WFI15" s="61"/>
      <c r="WFJ15" s="61"/>
      <c r="WFK15" s="61"/>
      <c r="WFL15" s="61"/>
      <c r="WFM15" s="61"/>
      <c r="WFN15" s="61"/>
      <c r="WFO15" s="61"/>
      <c r="WFP15" s="61"/>
      <c r="WFQ15" s="61"/>
      <c r="WFR15" s="61"/>
      <c r="WFS15" s="61"/>
      <c r="WFT15" s="61"/>
      <c r="WFU15" s="61"/>
      <c r="WFV15" s="61"/>
      <c r="WFW15" s="61"/>
      <c r="WFX15" s="61"/>
      <c r="WFY15" s="61"/>
      <c r="WFZ15" s="61"/>
      <c r="WGA15" s="61"/>
      <c r="WGB15" s="61"/>
      <c r="WGC15" s="61"/>
      <c r="WGD15" s="61"/>
      <c r="WGE15" s="61"/>
      <c r="WGF15" s="61"/>
      <c r="WGG15" s="61"/>
      <c r="WGH15" s="61"/>
      <c r="WGI15" s="61"/>
      <c r="WGJ15" s="61"/>
      <c r="WGK15" s="61"/>
      <c r="WGL15" s="61"/>
      <c r="WGM15" s="61"/>
      <c r="WGN15" s="61"/>
      <c r="WGO15" s="61"/>
      <c r="WGP15" s="61"/>
      <c r="WGQ15" s="61"/>
      <c r="WGR15" s="61"/>
      <c r="WGS15" s="61"/>
      <c r="WGT15" s="61"/>
      <c r="WGU15" s="61"/>
      <c r="WGV15" s="61"/>
      <c r="WGW15" s="61"/>
      <c r="WGX15" s="61"/>
      <c r="WGY15" s="61"/>
      <c r="WGZ15" s="61"/>
      <c r="WHA15" s="61"/>
      <c r="WHB15" s="61"/>
      <c r="WHC15" s="61"/>
      <c r="WHD15" s="61"/>
      <c r="WHE15" s="61"/>
      <c r="WHF15" s="61"/>
      <c r="WHG15" s="61"/>
      <c r="WHH15" s="61"/>
      <c r="WHI15" s="61"/>
      <c r="WHJ15" s="61"/>
      <c r="WHK15" s="61"/>
      <c r="WHL15" s="61"/>
      <c r="WHM15" s="61"/>
      <c r="WHN15" s="61"/>
      <c r="WHO15" s="61"/>
      <c r="WHP15" s="61"/>
      <c r="WHQ15" s="61"/>
      <c r="WHR15" s="61"/>
      <c r="WHS15" s="61"/>
      <c r="WHT15" s="61"/>
      <c r="WHU15" s="61"/>
      <c r="WHV15" s="61"/>
      <c r="WHW15" s="61"/>
      <c r="WHX15" s="61"/>
      <c r="WHY15" s="61"/>
      <c r="WHZ15" s="61"/>
      <c r="WIA15" s="61"/>
      <c r="WIB15" s="61"/>
      <c r="WIC15" s="61"/>
      <c r="WID15" s="61"/>
      <c r="WIE15" s="61"/>
      <c r="WIF15" s="61"/>
      <c r="WIG15" s="61"/>
      <c r="WIH15" s="61"/>
      <c r="WII15" s="61"/>
      <c r="WIJ15" s="61"/>
      <c r="WIK15" s="61"/>
      <c r="WIL15" s="61"/>
      <c r="WIM15" s="61"/>
      <c r="WIN15" s="61"/>
      <c r="WIO15" s="61"/>
      <c r="WIP15" s="61"/>
      <c r="WIQ15" s="61"/>
      <c r="WIR15" s="61"/>
      <c r="WIS15" s="61"/>
      <c r="WIT15" s="61"/>
      <c r="WIU15" s="61"/>
      <c r="WIV15" s="61"/>
      <c r="WIW15" s="61"/>
      <c r="WIX15" s="61"/>
      <c r="WIY15" s="61"/>
      <c r="WIZ15" s="61"/>
      <c r="WJA15" s="61"/>
      <c r="WJB15" s="61"/>
      <c r="WJC15" s="61"/>
      <c r="WJD15" s="61"/>
      <c r="WJE15" s="61"/>
      <c r="WJF15" s="61"/>
      <c r="WJG15" s="61"/>
      <c r="WJH15" s="61"/>
      <c r="WJI15" s="61"/>
      <c r="WJJ15" s="61"/>
      <c r="WJK15" s="61"/>
      <c r="WJL15" s="61"/>
      <c r="WJM15" s="61"/>
      <c r="WJN15" s="61"/>
      <c r="WJO15" s="61"/>
      <c r="WJP15" s="61"/>
      <c r="WJQ15" s="61"/>
      <c r="WJR15" s="61"/>
      <c r="WJS15" s="61"/>
      <c r="WJT15" s="61"/>
      <c r="WJU15" s="61"/>
      <c r="WJV15" s="61"/>
      <c r="WJW15" s="61"/>
      <c r="WJX15" s="61"/>
      <c r="WJY15" s="61"/>
      <c r="WJZ15" s="61"/>
      <c r="WKA15" s="61"/>
      <c r="WKB15" s="61"/>
      <c r="WKC15" s="61"/>
      <c r="WKD15" s="61"/>
      <c r="WKE15" s="61"/>
      <c r="WKF15" s="61"/>
      <c r="WKG15" s="61"/>
      <c r="WKH15" s="61"/>
      <c r="WKI15" s="61"/>
      <c r="WKJ15" s="61"/>
      <c r="WKK15" s="61"/>
      <c r="WKL15" s="61"/>
      <c r="WKM15" s="61"/>
      <c r="WKN15" s="61"/>
      <c r="WKO15" s="61"/>
      <c r="WKP15" s="61"/>
      <c r="WKQ15" s="61"/>
      <c r="WKR15" s="61"/>
      <c r="WKS15" s="61"/>
      <c r="WKT15" s="61"/>
      <c r="WKU15" s="61"/>
      <c r="WKV15" s="61"/>
      <c r="WKW15" s="61"/>
      <c r="WKX15" s="61"/>
      <c r="WKY15" s="61"/>
      <c r="WKZ15" s="61"/>
      <c r="WLA15" s="61"/>
      <c r="WLB15" s="61"/>
      <c r="WLC15" s="61"/>
      <c r="WLD15" s="61"/>
      <c r="WLE15" s="61"/>
      <c r="WLF15" s="61"/>
      <c r="WLG15" s="61"/>
      <c r="WLH15" s="61"/>
      <c r="WLI15" s="61"/>
      <c r="WLJ15" s="61"/>
      <c r="WLK15" s="61"/>
      <c r="WLL15" s="61"/>
      <c r="WLM15" s="61"/>
      <c r="WLN15" s="61"/>
      <c r="WLO15" s="61"/>
      <c r="WLP15" s="61"/>
      <c r="WLQ15" s="61"/>
      <c r="WLR15" s="61"/>
      <c r="WLS15" s="61"/>
      <c r="WLT15" s="61"/>
      <c r="WLU15" s="61"/>
      <c r="WLV15" s="61"/>
      <c r="WLW15" s="61"/>
      <c r="WLX15" s="61"/>
      <c r="WLY15" s="61"/>
      <c r="WLZ15" s="61"/>
      <c r="WMA15" s="61"/>
      <c r="WMB15" s="61"/>
      <c r="WMC15" s="61"/>
      <c r="WMD15" s="61"/>
      <c r="WME15" s="61"/>
      <c r="WMF15" s="61"/>
      <c r="WMG15" s="61"/>
      <c r="WMH15" s="61"/>
      <c r="WMI15" s="61"/>
      <c r="WMJ15" s="61"/>
      <c r="WMK15" s="61"/>
      <c r="WML15" s="61"/>
      <c r="WMM15" s="61"/>
      <c r="WMN15" s="61"/>
      <c r="WMO15" s="61"/>
      <c r="WMP15" s="61"/>
      <c r="WMQ15" s="61"/>
      <c r="WMR15" s="61"/>
      <c r="WMS15" s="61"/>
      <c r="WMT15" s="61"/>
      <c r="WMU15" s="61"/>
      <c r="WMV15" s="61"/>
      <c r="WMW15" s="61"/>
      <c r="WMX15" s="61"/>
      <c r="WMY15" s="61"/>
      <c r="WMZ15" s="61"/>
      <c r="WNA15" s="61"/>
      <c r="WNB15" s="61"/>
      <c r="WNC15" s="61"/>
      <c r="WND15" s="61"/>
      <c r="WNE15" s="61"/>
      <c r="WNF15" s="61"/>
      <c r="WNG15" s="61"/>
      <c r="WNH15" s="61"/>
      <c r="WNI15" s="61"/>
      <c r="WNJ15" s="61"/>
      <c r="WNK15" s="61"/>
      <c r="WNL15" s="61"/>
      <c r="WNM15" s="61"/>
      <c r="WNN15" s="61"/>
      <c r="WNO15" s="61"/>
      <c r="WNP15" s="61"/>
      <c r="WNQ15" s="61"/>
      <c r="WNR15" s="61"/>
      <c r="WNS15" s="61"/>
      <c r="WNT15" s="61"/>
      <c r="WNU15" s="61"/>
      <c r="WNV15" s="61"/>
      <c r="WNW15" s="61"/>
      <c r="WNX15" s="61"/>
      <c r="WNY15" s="61"/>
      <c r="WNZ15" s="61"/>
      <c r="WOA15" s="61"/>
      <c r="WOB15" s="61"/>
      <c r="WOC15" s="61"/>
      <c r="WOD15" s="61"/>
      <c r="WOE15" s="61"/>
      <c r="WOF15" s="61"/>
      <c r="WOG15" s="61"/>
      <c r="WOH15" s="61"/>
      <c r="WOI15" s="61"/>
      <c r="WOJ15" s="61"/>
      <c r="WOK15" s="61"/>
      <c r="WOL15" s="61"/>
      <c r="WOM15" s="61"/>
      <c r="WON15" s="61"/>
      <c r="WOO15" s="61"/>
      <c r="WOP15" s="61"/>
      <c r="WOQ15" s="61"/>
      <c r="WOR15" s="61"/>
      <c r="WOS15" s="61"/>
      <c r="WOT15" s="61"/>
      <c r="WOU15" s="61"/>
      <c r="WOV15" s="61"/>
      <c r="WOW15" s="61"/>
      <c r="WOX15" s="61"/>
      <c r="WOY15" s="61"/>
      <c r="WOZ15" s="61"/>
      <c r="WPA15" s="61"/>
      <c r="WPB15" s="61"/>
      <c r="WPC15" s="61"/>
      <c r="WPD15" s="61"/>
      <c r="WPE15" s="61"/>
      <c r="WPF15" s="61"/>
      <c r="WPG15" s="61"/>
      <c r="WPH15" s="61"/>
      <c r="WPI15" s="61"/>
      <c r="WPJ15" s="61"/>
      <c r="WPK15" s="61"/>
      <c r="WPL15" s="61"/>
      <c r="WPM15" s="61"/>
      <c r="WPN15" s="61"/>
      <c r="WPO15" s="61"/>
      <c r="WPP15" s="61"/>
      <c r="WPQ15" s="61"/>
      <c r="WPR15" s="61"/>
      <c r="WPS15" s="61"/>
      <c r="WPT15" s="61"/>
      <c r="WPU15" s="61"/>
      <c r="WPV15" s="61"/>
      <c r="WPW15" s="61"/>
      <c r="WPX15" s="61"/>
      <c r="WPY15" s="61"/>
      <c r="WPZ15" s="61"/>
      <c r="WQA15" s="61"/>
      <c r="WQB15" s="61"/>
      <c r="WQC15" s="61"/>
      <c r="WQD15" s="61"/>
      <c r="WQE15" s="61"/>
      <c r="WQF15" s="61"/>
      <c r="WQG15" s="61"/>
      <c r="WQH15" s="61"/>
      <c r="WQI15" s="61"/>
      <c r="WQJ15" s="61"/>
      <c r="WQK15" s="61"/>
      <c r="WQL15" s="61"/>
      <c r="WQM15" s="61"/>
      <c r="WQN15" s="61"/>
      <c r="WQO15" s="61"/>
      <c r="WQP15" s="61"/>
      <c r="WQQ15" s="61"/>
      <c r="WQR15" s="61"/>
      <c r="WQS15" s="61"/>
      <c r="WQT15" s="61"/>
      <c r="WQU15" s="61"/>
      <c r="WQV15" s="61"/>
      <c r="WQW15" s="61"/>
      <c r="WQX15" s="61"/>
      <c r="WQY15" s="61"/>
      <c r="WQZ15" s="61"/>
      <c r="WRA15" s="61"/>
      <c r="WRB15" s="61"/>
      <c r="WRC15" s="61"/>
      <c r="WRD15" s="61"/>
      <c r="WRE15" s="61"/>
      <c r="WRF15" s="61"/>
      <c r="WRG15" s="61"/>
      <c r="WRH15" s="61"/>
      <c r="WRI15" s="61"/>
      <c r="WRJ15" s="61"/>
      <c r="WRK15" s="61"/>
      <c r="WRL15" s="61"/>
      <c r="WRM15" s="61"/>
      <c r="WRN15" s="61"/>
      <c r="WRO15" s="61"/>
      <c r="WRP15" s="61"/>
      <c r="WRQ15" s="61"/>
      <c r="WRR15" s="61"/>
      <c r="WRS15" s="61"/>
      <c r="WRT15" s="61"/>
      <c r="WRU15" s="61"/>
      <c r="WRV15" s="61"/>
      <c r="WRW15" s="61"/>
      <c r="WRX15" s="61"/>
      <c r="WRY15" s="61"/>
      <c r="WRZ15" s="61"/>
      <c r="WSA15" s="61"/>
      <c r="WSB15" s="61"/>
      <c r="WSC15" s="61"/>
      <c r="WSD15" s="61"/>
      <c r="WSE15" s="61"/>
      <c r="WSF15" s="61"/>
      <c r="WSG15" s="61"/>
      <c r="WSH15" s="61"/>
      <c r="WSI15" s="61"/>
      <c r="WSJ15" s="61"/>
      <c r="WSK15" s="61"/>
      <c r="WSL15" s="61"/>
      <c r="WSM15" s="61"/>
      <c r="WSN15" s="61"/>
      <c r="WSO15" s="61"/>
      <c r="WSP15" s="61"/>
      <c r="WSQ15" s="61"/>
      <c r="WSR15" s="61"/>
      <c r="WSS15" s="61"/>
      <c r="WST15" s="61"/>
      <c r="WSU15" s="61"/>
      <c r="WSV15" s="61"/>
      <c r="WSW15" s="61"/>
      <c r="WSX15" s="61"/>
      <c r="WSY15" s="61"/>
      <c r="WSZ15" s="61"/>
      <c r="WTA15" s="61"/>
      <c r="WTB15" s="61"/>
      <c r="WTC15" s="61"/>
      <c r="WTD15" s="61"/>
      <c r="WTE15" s="61"/>
      <c r="WTF15" s="61"/>
      <c r="WTG15" s="61"/>
      <c r="WTH15" s="61"/>
      <c r="WTI15" s="61"/>
      <c r="WTJ15" s="61"/>
      <c r="WTK15" s="61"/>
      <c r="WTL15" s="61"/>
      <c r="WTM15" s="61"/>
      <c r="WTN15" s="61"/>
      <c r="WTO15" s="61"/>
      <c r="WTP15" s="61"/>
      <c r="WTQ15" s="61"/>
      <c r="WTR15" s="61"/>
      <c r="WTS15" s="61"/>
      <c r="WTT15" s="61"/>
      <c r="WTU15" s="61"/>
      <c r="WTV15" s="61"/>
      <c r="WTW15" s="61"/>
      <c r="WTX15" s="61"/>
      <c r="WTY15" s="61"/>
      <c r="WTZ15" s="61"/>
      <c r="WUA15" s="61"/>
      <c r="WUB15" s="61"/>
      <c r="WUC15" s="61"/>
      <c r="WUD15" s="61"/>
      <c r="WUE15" s="61"/>
      <c r="WUF15" s="61"/>
      <c r="WUG15" s="61"/>
      <c r="WUH15" s="61"/>
      <c r="WUI15" s="61"/>
      <c r="WUJ15" s="61"/>
      <c r="WUK15" s="61"/>
      <c r="WUL15" s="61"/>
      <c r="WUM15" s="61"/>
      <c r="WUN15" s="61"/>
      <c r="WUO15" s="61"/>
      <c r="WUP15" s="61"/>
      <c r="WUQ15" s="61"/>
      <c r="WUR15" s="61"/>
      <c r="WUS15" s="61"/>
      <c r="WUT15" s="61"/>
      <c r="WUU15" s="61"/>
      <c r="WUV15" s="61"/>
      <c r="WUW15" s="61"/>
      <c r="WUX15" s="61"/>
      <c r="WUY15" s="61"/>
      <c r="WUZ15" s="61"/>
      <c r="WVA15" s="61"/>
      <c r="WVB15" s="61"/>
      <c r="WVC15" s="61"/>
      <c r="WVD15" s="61"/>
      <c r="WVE15" s="61"/>
      <c r="WVF15" s="61"/>
      <c r="WVG15" s="61"/>
      <c r="WVH15" s="61"/>
      <c r="WVI15" s="61"/>
      <c r="WVJ15" s="61"/>
      <c r="WVK15" s="61"/>
      <c r="WVL15" s="61"/>
      <c r="WVM15" s="61"/>
      <c r="WVN15" s="61"/>
      <c r="WVO15" s="61"/>
      <c r="WVP15" s="61"/>
      <c r="WVQ15" s="61"/>
      <c r="WVR15" s="61"/>
      <c r="WVS15" s="61"/>
      <c r="WVT15" s="61"/>
      <c r="WVU15" s="61"/>
      <c r="WVV15" s="61"/>
      <c r="WVW15" s="61"/>
      <c r="WVX15" s="61"/>
      <c r="WVY15" s="61"/>
      <c r="WVZ15" s="61"/>
      <c r="WWA15" s="61"/>
      <c r="WWB15" s="61"/>
      <c r="WWC15" s="61"/>
      <c r="WWD15" s="61"/>
      <c r="WWE15" s="61"/>
      <c r="WWF15" s="61"/>
      <c r="WWG15" s="61"/>
      <c r="WWH15" s="61"/>
      <c r="WWI15" s="61"/>
      <c r="WWJ15" s="61"/>
      <c r="WWK15" s="61"/>
      <c r="WWL15" s="61"/>
      <c r="WWM15" s="61"/>
      <c r="WWN15" s="61"/>
      <c r="WWO15" s="61"/>
      <c r="WWP15" s="61"/>
      <c r="WWQ15" s="61"/>
      <c r="WWR15" s="61"/>
      <c r="WWS15" s="61"/>
      <c r="WWT15" s="61"/>
      <c r="WWU15" s="61"/>
      <c r="WWV15" s="61"/>
      <c r="WWW15" s="61"/>
      <c r="WWX15" s="61"/>
      <c r="WWY15" s="61"/>
      <c r="WWZ15" s="61"/>
      <c r="WXA15" s="61"/>
      <c r="WXB15" s="61"/>
      <c r="WXC15" s="61"/>
      <c r="WXD15" s="61"/>
      <c r="WXE15" s="61"/>
      <c r="WXF15" s="61"/>
      <c r="WXG15" s="61"/>
      <c r="WXH15" s="61"/>
      <c r="WXI15" s="61"/>
      <c r="WXJ15" s="61"/>
      <c r="WXK15" s="61"/>
      <c r="WXL15" s="61"/>
      <c r="WXM15" s="61"/>
      <c r="WXN15" s="61"/>
      <c r="WXO15" s="61"/>
      <c r="WXP15" s="61"/>
      <c r="WXQ15" s="61"/>
      <c r="WXR15" s="61"/>
      <c r="WXS15" s="61"/>
      <c r="WXT15" s="61"/>
      <c r="WXU15" s="61"/>
      <c r="WXV15" s="61"/>
      <c r="WXW15" s="61"/>
      <c r="WXX15" s="61"/>
      <c r="WXY15" s="61"/>
      <c r="WXZ15" s="61"/>
      <c r="WYA15" s="61"/>
      <c r="WYB15" s="61"/>
      <c r="WYC15" s="61"/>
      <c r="WYD15" s="61"/>
      <c r="WYE15" s="61"/>
      <c r="WYF15" s="61"/>
      <c r="WYG15" s="61"/>
      <c r="WYH15" s="61"/>
      <c r="WYI15" s="61"/>
      <c r="WYJ15" s="61"/>
      <c r="WYK15" s="61"/>
      <c r="WYL15" s="61"/>
      <c r="WYM15" s="61"/>
      <c r="WYN15" s="61"/>
      <c r="WYO15" s="61"/>
      <c r="WYP15" s="61"/>
      <c r="WYQ15" s="61"/>
      <c r="WYR15" s="61"/>
      <c r="WYS15" s="61"/>
      <c r="WYT15" s="61"/>
      <c r="WYU15" s="61"/>
      <c r="WYV15" s="61"/>
      <c r="WYW15" s="61"/>
      <c r="WYX15" s="61"/>
      <c r="WYY15" s="61"/>
      <c r="WYZ15" s="61"/>
      <c r="WZA15" s="61"/>
      <c r="WZB15" s="61"/>
      <c r="WZC15" s="61"/>
      <c r="WZD15" s="61"/>
      <c r="WZE15" s="61"/>
      <c r="WZF15" s="61"/>
      <c r="WZG15" s="61"/>
      <c r="WZH15" s="61"/>
      <c r="WZI15" s="61"/>
      <c r="WZJ15" s="61"/>
      <c r="WZK15" s="61"/>
      <c r="WZL15" s="61"/>
      <c r="WZM15" s="61"/>
      <c r="WZN15" s="61"/>
      <c r="WZO15" s="61"/>
      <c r="WZP15" s="61"/>
      <c r="WZQ15" s="61"/>
      <c r="WZR15" s="61"/>
      <c r="WZS15" s="61"/>
      <c r="WZT15" s="61"/>
      <c r="WZU15" s="61"/>
      <c r="WZV15" s="61"/>
      <c r="WZW15" s="61"/>
      <c r="WZX15" s="61"/>
      <c r="WZY15" s="61"/>
      <c r="WZZ15" s="61"/>
      <c r="XAA15" s="61"/>
      <c r="XAB15" s="61"/>
      <c r="XAC15" s="61"/>
      <c r="XAD15" s="61"/>
      <c r="XAE15" s="61"/>
      <c r="XAF15" s="61"/>
      <c r="XAG15" s="61"/>
      <c r="XAH15" s="61"/>
      <c r="XAI15" s="61"/>
      <c r="XAJ15" s="61"/>
      <c r="XAK15" s="61"/>
      <c r="XAL15" s="61"/>
      <c r="XAM15" s="61"/>
      <c r="XAN15" s="61"/>
      <c r="XAO15" s="61"/>
      <c r="XAP15" s="61"/>
      <c r="XAQ15" s="61"/>
      <c r="XAR15" s="61"/>
      <c r="XAS15" s="61"/>
      <c r="XAT15" s="61"/>
      <c r="XAU15" s="61"/>
      <c r="XAV15" s="61"/>
      <c r="XAW15" s="61"/>
      <c r="XAX15" s="61"/>
      <c r="XAY15" s="61"/>
      <c r="XAZ15" s="61"/>
      <c r="XBA15" s="61"/>
      <c r="XBB15" s="61"/>
      <c r="XBC15" s="61"/>
      <c r="XBD15" s="61"/>
      <c r="XBE15" s="61"/>
      <c r="XBF15" s="61"/>
      <c r="XBG15" s="61"/>
      <c r="XBH15" s="61"/>
      <c r="XBI15" s="61"/>
      <c r="XBJ15" s="61"/>
      <c r="XBK15" s="61"/>
      <c r="XBL15" s="61"/>
      <c r="XBM15" s="61"/>
      <c r="XBN15" s="61"/>
      <c r="XBO15" s="61"/>
      <c r="XBP15" s="61"/>
      <c r="XBQ15" s="61"/>
      <c r="XBR15" s="61"/>
      <c r="XBS15" s="61"/>
      <c r="XBT15" s="61"/>
      <c r="XBU15" s="61"/>
      <c r="XBV15" s="61"/>
      <c r="XBW15" s="61"/>
      <c r="XBX15" s="61"/>
      <c r="XBY15" s="61"/>
      <c r="XBZ15" s="61"/>
      <c r="XCA15" s="61"/>
      <c r="XCB15" s="61"/>
      <c r="XCC15" s="61"/>
      <c r="XCD15" s="61"/>
      <c r="XCE15" s="61"/>
      <c r="XCF15" s="61"/>
      <c r="XCG15" s="61"/>
      <c r="XCH15" s="61"/>
      <c r="XCI15" s="61"/>
      <c r="XCJ15" s="61"/>
      <c r="XCK15" s="61"/>
      <c r="XCL15" s="61"/>
      <c r="XCM15" s="61"/>
      <c r="XCN15" s="61"/>
      <c r="XCO15" s="61"/>
      <c r="XCP15" s="61"/>
      <c r="XCQ15" s="61"/>
      <c r="XCR15" s="61"/>
      <c r="XCS15" s="61"/>
      <c r="XCT15" s="61"/>
      <c r="XCU15" s="61"/>
      <c r="XCV15" s="61"/>
      <c r="XCW15" s="61"/>
      <c r="XCX15" s="61"/>
      <c r="XCY15" s="61"/>
      <c r="XCZ15" s="61"/>
      <c r="XDA15" s="61"/>
      <c r="XDB15" s="61"/>
      <c r="XDC15" s="61"/>
      <c r="XDD15" s="61"/>
      <c r="XDE15" s="61"/>
      <c r="XDF15" s="61"/>
      <c r="XDG15" s="61"/>
      <c r="XDH15" s="61"/>
      <c r="XDI15" s="61"/>
      <c r="XDJ15" s="61"/>
      <c r="XDK15" s="61"/>
      <c r="XDL15" s="61"/>
      <c r="XDM15" s="61"/>
      <c r="XDN15" s="61"/>
      <c r="XDO15" s="61"/>
      <c r="XDP15" s="61"/>
      <c r="XDQ15" s="61"/>
      <c r="XDR15" s="61"/>
      <c r="XDS15" s="61"/>
      <c r="XDT15" s="61"/>
      <c r="XDU15" s="61"/>
      <c r="XDV15" s="61"/>
      <c r="XDW15" s="61"/>
      <c r="XDX15" s="61"/>
      <c r="XDY15" s="61"/>
      <c r="XDZ15" s="61"/>
      <c r="XEA15" s="61"/>
      <c r="XEB15" s="61"/>
      <c r="XEC15" s="61"/>
      <c r="XED15" s="61"/>
      <c r="XEE15" s="61"/>
      <c r="XEF15" s="61"/>
      <c r="XEG15" s="61"/>
      <c r="XEH15" s="61"/>
      <c r="XEI15" s="61"/>
      <c r="XEJ15" s="61"/>
      <c r="XEK15" s="61"/>
      <c r="XEL15" s="61"/>
      <c r="XEM15" s="61"/>
      <c r="XEN15" s="61"/>
      <c r="XEO15" s="61"/>
      <c r="XEP15" s="61"/>
      <c r="XEQ15" s="61"/>
      <c r="XER15" s="61"/>
      <c r="XES15" s="61"/>
      <c r="XET15" s="61"/>
      <c r="XEU15" s="61"/>
      <c r="XEV15" s="61"/>
      <c r="XEW15" s="61"/>
      <c r="XEX15" s="61"/>
      <c r="XEY15" s="61"/>
      <c r="XEZ15" s="61"/>
      <c r="XFA15" s="61"/>
      <c r="XFB15" s="61"/>
      <c r="XFC15" s="61"/>
    </row>
    <row r="16" spans="1:16383" s="65" customFormat="1" ht="15" customHeight="1">
      <c r="A16" s="44" t="s">
        <v>50</v>
      </c>
      <c r="B16" s="63">
        <f t="shared" si="2"/>
        <v>94733</v>
      </c>
      <c r="C16" s="64">
        <v>79258</v>
      </c>
      <c r="D16" s="64">
        <v>15475</v>
      </c>
      <c r="E16" s="84">
        <v>100</v>
      </c>
      <c r="F16" s="84"/>
      <c r="G16" s="84"/>
      <c r="H16" s="63">
        <f t="shared" si="1"/>
        <v>58869.5</v>
      </c>
      <c r="I16" s="64">
        <v>49269.4</v>
      </c>
      <c r="J16" s="64">
        <v>9600.1</v>
      </c>
      <c r="K16" s="64">
        <v>96.7</v>
      </c>
      <c r="L16" s="64">
        <v>3</v>
      </c>
      <c r="M16" s="64"/>
    </row>
    <row r="17" spans="1:21" ht="15" hidden="1" customHeight="1">
      <c r="A17" s="44"/>
      <c r="B17" s="81">
        <f t="shared" si="2"/>
        <v>0</v>
      </c>
      <c r="C17" s="64"/>
      <c r="D17" s="64"/>
      <c r="E17" s="84"/>
      <c r="F17" s="84"/>
      <c r="G17" s="84"/>
      <c r="H17" s="63">
        <f t="shared" si="1"/>
        <v>0</v>
      </c>
      <c r="I17" s="64"/>
      <c r="J17" s="64"/>
      <c r="K17" s="64"/>
      <c r="L17" s="64"/>
      <c r="M17" s="64"/>
      <c r="O17" s="35"/>
      <c r="P17" s="35"/>
      <c r="Q17" s="35"/>
      <c r="R17" s="31"/>
      <c r="S17" s="31"/>
      <c r="T17" s="31"/>
      <c r="U17" s="31"/>
    </row>
    <row r="18" spans="1:21" ht="15" hidden="1" customHeight="1">
      <c r="A18" s="44"/>
      <c r="B18" s="81">
        <f t="shared" si="2"/>
        <v>0</v>
      </c>
      <c r="C18" s="64"/>
      <c r="D18" s="64"/>
      <c r="E18" s="84"/>
      <c r="F18" s="84"/>
      <c r="G18" s="84"/>
      <c r="H18" s="63">
        <f t="shared" si="1"/>
        <v>0</v>
      </c>
      <c r="I18" s="64"/>
      <c r="J18" s="64"/>
      <c r="K18" s="64"/>
      <c r="L18" s="64"/>
      <c r="M18" s="64"/>
      <c r="N18" s="35"/>
      <c r="T18" s="31"/>
      <c r="U18" s="31"/>
    </row>
    <row r="19" spans="1:21" ht="15" hidden="1" customHeight="1">
      <c r="A19" s="44"/>
      <c r="B19" s="81">
        <f t="shared" si="2"/>
        <v>0</v>
      </c>
      <c r="C19" s="64"/>
      <c r="D19" s="64"/>
      <c r="E19" s="84"/>
      <c r="F19" s="84"/>
      <c r="G19" s="84"/>
      <c r="H19" s="63">
        <f t="shared" si="1"/>
        <v>0</v>
      </c>
      <c r="I19" s="64"/>
      <c r="J19" s="64"/>
      <c r="K19" s="64"/>
      <c r="L19" s="64"/>
      <c r="M19" s="64"/>
      <c r="N19" s="35"/>
    </row>
    <row r="20" spans="1:21" ht="15" hidden="1" customHeight="1">
      <c r="A20" s="44"/>
      <c r="B20" s="81">
        <f t="shared" si="2"/>
        <v>0</v>
      </c>
      <c r="C20" s="64"/>
      <c r="D20" s="64"/>
      <c r="E20" s="84"/>
      <c r="F20" s="84"/>
      <c r="G20" s="84"/>
      <c r="H20" s="63">
        <f t="shared" si="1"/>
        <v>0</v>
      </c>
      <c r="I20" s="64"/>
      <c r="J20" s="64"/>
      <c r="K20" s="64"/>
      <c r="L20" s="64"/>
      <c r="M20" s="64"/>
      <c r="N20" s="35"/>
    </row>
    <row r="21" spans="1:21" ht="15" hidden="1" customHeight="1">
      <c r="A21" s="44"/>
      <c r="B21" s="81">
        <f t="shared" si="2"/>
        <v>0</v>
      </c>
      <c r="C21" s="64"/>
      <c r="D21" s="64"/>
      <c r="E21" s="84"/>
      <c r="F21" s="84"/>
      <c r="G21" s="84"/>
      <c r="H21" s="63">
        <f t="shared" si="1"/>
        <v>0</v>
      </c>
      <c r="I21" s="64"/>
      <c r="J21" s="64"/>
      <c r="K21" s="64"/>
      <c r="L21" s="64"/>
      <c r="M21" s="64"/>
      <c r="N21" s="32"/>
    </row>
    <row r="22" spans="1:21" ht="15" hidden="1" customHeight="1">
      <c r="A22" s="44"/>
      <c r="B22" s="81">
        <f t="shared" si="2"/>
        <v>0</v>
      </c>
      <c r="C22" s="64"/>
      <c r="D22" s="64"/>
      <c r="E22" s="84"/>
      <c r="F22" s="84"/>
      <c r="G22" s="84"/>
      <c r="H22" s="63">
        <f t="shared" si="1"/>
        <v>0</v>
      </c>
      <c r="I22" s="64"/>
      <c r="J22" s="64"/>
      <c r="K22" s="64"/>
      <c r="L22" s="64"/>
      <c r="M22" s="64"/>
      <c r="N22" s="31"/>
    </row>
    <row r="23" spans="1:21" ht="15" hidden="1" customHeight="1">
      <c r="A23" s="44"/>
      <c r="B23" s="81">
        <f t="shared" si="2"/>
        <v>0</v>
      </c>
      <c r="C23" s="64"/>
      <c r="D23" s="64"/>
      <c r="E23" s="84"/>
      <c r="F23" s="84"/>
      <c r="G23" s="84"/>
      <c r="H23" s="63">
        <f t="shared" si="1"/>
        <v>0</v>
      </c>
      <c r="I23" s="64"/>
      <c r="J23" s="64"/>
      <c r="K23" s="64"/>
      <c r="L23" s="64"/>
      <c r="M23" s="64"/>
      <c r="N23" s="31"/>
    </row>
    <row r="24" spans="1:21" ht="15" hidden="1" customHeight="1">
      <c r="A24" s="44"/>
      <c r="B24" s="81">
        <f t="shared" si="2"/>
        <v>0</v>
      </c>
      <c r="C24" s="64"/>
      <c r="D24" s="64"/>
      <c r="E24" s="84"/>
      <c r="F24" s="84"/>
      <c r="G24" s="84"/>
      <c r="H24" s="63">
        <f t="shared" si="1"/>
        <v>0</v>
      </c>
      <c r="I24" s="64"/>
      <c r="J24" s="64"/>
      <c r="K24" s="64"/>
      <c r="L24" s="64"/>
      <c r="M24" s="64"/>
      <c r="N24" s="31"/>
    </row>
    <row r="25" spans="1:21" ht="15" hidden="1" customHeight="1">
      <c r="A25" s="44"/>
      <c r="B25" s="81">
        <f t="shared" si="2"/>
        <v>0</v>
      </c>
      <c r="C25" s="64"/>
      <c r="D25" s="64"/>
      <c r="E25" s="84"/>
      <c r="F25" s="84"/>
      <c r="G25" s="84"/>
      <c r="H25" s="63">
        <f t="shared" si="1"/>
        <v>0</v>
      </c>
      <c r="I25" s="64"/>
      <c r="J25" s="64"/>
      <c r="K25" s="64"/>
      <c r="L25" s="64"/>
      <c r="M25" s="64"/>
      <c r="N25" s="31"/>
    </row>
    <row r="26" spans="1:21" ht="15" hidden="1" customHeight="1">
      <c r="A26" s="44"/>
      <c r="B26" s="81">
        <f t="shared" si="2"/>
        <v>0</v>
      </c>
      <c r="C26" s="64"/>
      <c r="D26" s="64"/>
      <c r="E26" s="84"/>
      <c r="F26" s="84"/>
      <c r="G26" s="84"/>
      <c r="H26" s="63">
        <f t="shared" si="1"/>
        <v>0</v>
      </c>
      <c r="I26" s="64"/>
      <c r="J26" s="64"/>
      <c r="K26" s="64"/>
      <c r="L26" s="64"/>
      <c r="M26" s="64"/>
      <c r="N26" s="31"/>
    </row>
    <row r="27" spans="1:21" ht="15" hidden="1" customHeight="1">
      <c r="A27" s="44"/>
      <c r="B27" s="81">
        <f t="shared" si="2"/>
        <v>0</v>
      </c>
      <c r="C27" s="64"/>
      <c r="D27" s="64"/>
      <c r="E27" s="84"/>
      <c r="F27" s="84"/>
      <c r="G27" s="84"/>
      <c r="H27" s="63">
        <f t="shared" si="1"/>
        <v>0</v>
      </c>
      <c r="I27" s="64"/>
      <c r="J27" s="64"/>
      <c r="K27" s="64"/>
      <c r="L27" s="64"/>
      <c r="M27" s="64"/>
      <c r="N27" s="32"/>
    </row>
    <row r="28" spans="1:21" ht="15" hidden="1" customHeight="1">
      <c r="A28" s="44"/>
      <c r="B28" s="81">
        <f t="shared" si="2"/>
        <v>0</v>
      </c>
      <c r="C28" s="64"/>
      <c r="D28" s="64"/>
      <c r="E28" s="84"/>
      <c r="F28" s="84"/>
      <c r="G28" s="84"/>
      <c r="H28" s="63">
        <f t="shared" si="1"/>
        <v>0</v>
      </c>
      <c r="I28" s="64"/>
      <c r="J28" s="64"/>
      <c r="K28" s="64"/>
      <c r="L28" s="64"/>
      <c r="M28" s="64"/>
      <c r="N28" s="35"/>
    </row>
    <row r="29" spans="1:21" ht="15" hidden="1" customHeight="1">
      <c r="A29" s="44"/>
      <c r="B29" s="81">
        <f t="shared" si="2"/>
        <v>0</v>
      </c>
      <c r="C29" s="64"/>
      <c r="D29" s="64"/>
      <c r="E29" s="84"/>
      <c r="F29" s="84"/>
      <c r="G29" s="84"/>
      <c r="H29" s="63">
        <f t="shared" si="1"/>
        <v>0</v>
      </c>
      <c r="I29" s="64"/>
      <c r="J29" s="64"/>
      <c r="K29" s="64"/>
      <c r="L29" s="64"/>
      <c r="M29" s="64"/>
      <c r="N29" s="35"/>
    </row>
    <row r="30" spans="1:21" ht="15" customHeight="1">
      <c r="A30" s="44" t="s">
        <v>83</v>
      </c>
      <c r="B30" s="63">
        <f t="shared" si="2"/>
        <v>5636816.5499999998</v>
      </c>
      <c r="C30" s="64">
        <v>4033584.8</v>
      </c>
      <c r="D30" s="64">
        <v>1603231.75</v>
      </c>
      <c r="E30" s="84">
        <v>96.33</v>
      </c>
      <c r="F30" s="84">
        <f>100-E30</f>
        <v>3.6700000000000017</v>
      </c>
      <c r="G30" s="84"/>
      <c r="H30" s="84" t="s">
        <v>24</v>
      </c>
      <c r="I30" s="84" t="s">
        <v>24</v>
      </c>
      <c r="J30" s="84" t="s">
        <v>24</v>
      </c>
      <c r="K30" s="84" t="s">
        <v>24</v>
      </c>
      <c r="L30" s="84" t="s">
        <v>24</v>
      </c>
      <c r="M30" s="84" t="s">
        <v>24</v>
      </c>
    </row>
    <row r="31" spans="1:21" ht="15" customHeight="1"/>
    <row r="32" spans="1:21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</sheetData>
  <mergeCells count="5">
    <mergeCell ref="A1:A2"/>
    <mergeCell ref="H1:J1"/>
    <mergeCell ref="K1:M1"/>
    <mergeCell ref="B1:D1"/>
    <mergeCell ref="E1:G1"/>
  </mergeCells>
  <pageMargins left="0.7" right="0.7" top="0.75" bottom="0.75" header="0.3" footer="0.3"/>
  <pageSetup paperSize="9" scale="3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ES84"/>
  <sheetViews>
    <sheetView workbookViewId="0">
      <pane xSplit="2" ySplit="2" topLeftCell="C3" activePane="bottomRight" state="frozen"/>
      <selection pane="topRight" activeCell="D1" sqref="D1"/>
      <selection pane="bottomLeft" activeCell="A4" sqref="A4"/>
      <selection pane="bottomRight" activeCell="B8" sqref="B8"/>
    </sheetView>
  </sheetViews>
  <sheetFormatPr defaultColWidth="0" defaultRowHeight="14.5" zeroHeight="1"/>
  <cols>
    <col min="1" max="1" width="9.7265625" style="4" customWidth="1"/>
    <col min="2" max="2" width="34.7265625" customWidth="1"/>
    <col min="3" max="3" width="12" style="65" customWidth="1"/>
    <col min="4" max="4" width="8.7265625" style="65" customWidth="1"/>
    <col min="5" max="5" width="9.7265625" style="65" customWidth="1"/>
    <col min="6" max="6" width="7.90625" style="65" customWidth="1"/>
    <col min="7" max="7" width="9.81640625" style="65" customWidth="1"/>
    <col min="8" max="8" width="11.81640625" style="65" customWidth="1"/>
    <col min="9" max="9" width="10.26953125" style="65" customWidth="1"/>
    <col min="10" max="10" width="10.36328125" style="65" customWidth="1"/>
    <col min="11" max="11" width="12.26953125" style="65" customWidth="1"/>
    <col min="12" max="12" width="12.1796875" style="65" customWidth="1"/>
    <col min="13" max="13" width="12" style="65" customWidth="1"/>
    <col min="14" max="14" width="9.08984375" style="65" customWidth="1"/>
    <col min="15" max="15" width="10.1796875" style="65" customWidth="1"/>
    <col min="16" max="16" width="9.453125" style="65" customWidth="1"/>
    <col min="17" max="17" width="9.81640625" style="65" customWidth="1"/>
    <col min="18" max="18" width="7.1796875" style="65" customWidth="1"/>
    <col min="19" max="19" width="8.26953125" style="65" customWidth="1"/>
    <col min="20" max="20" width="9.26953125" style="65" customWidth="1"/>
    <col min="21" max="21" width="25.26953125" style="32" customWidth="1"/>
    <col min="22" max="22" width="42.26953125" style="32" customWidth="1"/>
    <col min="23" max="23" width="11" style="32" customWidth="1"/>
    <col min="24" max="24" width="17" style="32" customWidth="1"/>
    <col min="25" max="25" width="19.26953125" style="32" customWidth="1"/>
    <col min="26" max="27" width="14.26953125" style="4" customWidth="1"/>
    <col min="28" max="28" width="14.7265625" style="4" customWidth="1"/>
    <col min="29" max="29" width="14.26953125" style="4" customWidth="1"/>
    <col min="30" max="33" width="9.1796875" hidden="1" customWidth="1"/>
    <col min="34" max="34" width="34.81640625" hidden="1" customWidth="1"/>
    <col min="35" max="38" width="9.1796875" hidden="1" customWidth="1"/>
    <col min="39" max="39" width="19.26953125" hidden="1" customWidth="1"/>
    <col min="40" max="40" width="14.26953125" hidden="1" customWidth="1"/>
    <col min="41" max="41" width="13.26953125" hidden="1" customWidth="1"/>
    <col min="42" max="42" width="9.1796875" hidden="1" customWidth="1"/>
    <col min="43" max="43" width="16" hidden="1" customWidth="1"/>
    <col min="44" max="16384" width="9.1796875" hidden="1"/>
  </cols>
  <sheetData>
    <row r="1" spans="1:16373" s="65" customFormat="1" ht="29.25" customHeight="1">
      <c r="A1" s="94" t="s">
        <v>1</v>
      </c>
      <c r="B1" s="94" t="s">
        <v>0</v>
      </c>
      <c r="C1" s="103" t="s">
        <v>79</v>
      </c>
      <c r="D1" s="104"/>
      <c r="E1" s="104"/>
      <c r="F1" s="104"/>
      <c r="G1" s="104"/>
      <c r="H1" s="104"/>
      <c r="I1" s="104"/>
      <c r="J1" s="104"/>
      <c r="K1" s="104"/>
      <c r="L1" s="103" t="s">
        <v>71</v>
      </c>
      <c r="M1" s="104"/>
      <c r="N1" s="104"/>
      <c r="O1" s="104"/>
      <c r="P1" s="104"/>
      <c r="Q1" s="104"/>
      <c r="R1" s="104"/>
      <c r="S1" s="104"/>
      <c r="T1" s="104"/>
      <c r="U1" s="32"/>
      <c r="V1" s="32"/>
      <c r="W1" s="32"/>
      <c r="X1" s="32"/>
      <c r="Y1" s="32"/>
      <c r="Z1" s="4"/>
      <c r="AA1" s="4"/>
      <c r="AB1" s="4"/>
      <c r="AC1" s="4"/>
      <c r="AD1"/>
      <c r="AE1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/>
      <c r="KB1" s="32"/>
      <c r="KC1" s="32"/>
      <c r="KD1" s="32"/>
      <c r="KE1" s="32"/>
      <c r="KF1" s="32"/>
      <c r="KG1" s="32"/>
      <c r="KH1" s="32"/>
      <c r="KI1" s="32"/>
      <c r="KJ1" s="32"/>
      <c r="KK1" s="32"/>
      <c r="KL1" s="32"/>
      <c r="KM1" s="32"/>
      <c r="KN1" s="32"/>
      <c r="KO1" s="32"/>
      <c r="KP1" s="32"/>
      <c r="KQ1" s="32"/>
      <c r="KR1" s="32"/>
      <c r="KS1" s="32"/>
      <c r="KT1" s="32"/>
      <c r="KU1" s="32"/>
      <c r="KV1" s="32"/>
      <c r="KW1" s="32"/>
      <c r="KX1" s="32"/>
      <c r="KY1" s="32"/>
      <c r="KZ1" s="32"/>
      <c r="LA1" s="32"/>
      <c r="LB1" s="32"/>
      <c r="LC1" s="32"/>
      <c r="LD1" s="32"/>
      <c r="LE1" s="32"/>
      <c r="LF1" s="32"/>
      <c r="LG1" s="32"/>
      <c r="LH1" s="32"/>
      <c r="LI1" s="32"/>
      <c r="LJ1" s="32"/>
      <c r="LK1" s="32"/>
      <c r="LL1" s="32"/>
      <c r="LM1" s="32"/>
      <c r="LN1" s="32"/>
      <c r="LO1" s="32"/>
      <c r="LP1" s="32"/>
      <c r="LQ1" s="32"/>
      <c r="LR1" s="32"/>
      <c r="LS1" s="32"/>
      <c r="LT1" s="32"/>
      <c r="LU1" s="32"/>
      <c r="LV1" s="32"/>
      <c r="LW1" s="32"/>
      <c r="LX1" s="32"/>
      <c r="LY1" s="32"/>
      <c r="LZ1" s="32"/>
      <c r="MA1" s="32"/>
      <c r="MB1" s="32"/>
      <c r="MC1" s="32"/>
      <c r="MD1" s="32"/>
      <c r="ME1" s="32"/>
      <c r="MF1" s="32"/>
      <c r="MG1" s="32"/>
      <c r="MH1" s="32"/>
      <c r="MI1" s="32"/>
      <c r="MJ1" s="32"/>
      <c r="MK1" s="32"/>
      <c r="ML1" s="32"/>
      <c r="MM1" s="32"/>
      <c r="MN1" s="32"/>
      <c r="MO1" s="32"/>
      <c r="MP1" s="32"/>
      <c r="MQ1" s="32"/>
      <c r="MR1" s="32"/>
      <c r="MS1" s="32"/>
      <c r="MT1" s="32"/>
      <c r="MU1" s="32"/>
      <c r="MV1" s="32"/>
      <c r="MW1" s="32"/>
      <c r="MX1" s="32"/>
      <c r="MY1" s="32"/>
      <c r="MZ1" s="32"/>
      <c r="NA1" s="32"/>
      <c r="NB1" s="32"/>
      <c r="NC1" s="32"/>
      <c r="ND1" s="32"/>
      <c r="NE1" s="32"/>
      <c r="NF1" s="32"/>
      <c r="NG1" s="32"/>
      <c r="NH1" s="32"/>
      <c r="NI1" s="32"/>
      <c r="NJ1" s="32"/>
      <c r="NK1" s="32"/>
      <c r="NL1" s="32"/>
      <c r="NM1" s="32"/>
      <c r="NN1" s="32"/>
      <c r="NO1" s="32"/>
      <c r="NP1" s="32"/>
      <c r="NQ1" s="32"/>
      <c r="NR1" s="32"/>
      <c r="NS1" s="32"/>
      <c r="NT1" s="32"/>
      <c r="NU1" s="32"/>
      <c r="NV1" s="32"/>
      <c r="NW1" s="32"/>
      <c r="NX1" s="32"/>
      <c r="NY1" s="32"/>
      <c r="NZ1" s="32"/>
      <c r="OA1" s="32"/>
      <c r="OB1" s="32"/>
      <c r="OC1" s="32"/>
      <c r="OD1" s="32"/>
      <c r="OE1" s="32"/>
      <c r="OF1" s="32"/>
      <c r="OG1" s="32"/>
      <c r="OH1" s="32"/>
      <c r="OI1" s="32"/>
      <c r="OJ1" s="32"/>
      <c r="OK1" s="32"/>
      <c r="OL1" s="32"/>
      <c r="OM1" s="32"/>
      <c r="ON1" s="32"/>
      <c r="OO1" s="32"/>
      <c r="OP1" s="32"/>
      <c r="OQ1" s="32"/>
      <c r="OR1" s="32"/>
      <c r="OS1" s="32"/>
      <c r="OT1" s="32"/>
      <c r="OU1" s="32"/>
      <c r="OV1" s="32"/>
      <c r="OW1" s="32"/>
      <c r="OX1" s="32"/>
      <c r="OY1" s="32"/>
      <c r="OZ1" s="32"/>
      <c r="PA1" s="32"/>
      <c r="PB1" s="32"/>
      <c r="PC1" s="32"/>
      <c r="PD1" s="32"/>
      <c r="PE1" s="32"/>
      <c r="PF1" s="32"/>
      <c r="PG1" s="32"/>
      <c r="PH1" s="32"/>
      <c r="PI1" s="32"/>
      <c r="PJ1" s="32"/>
      <c r="PK1" s="32"/>
      <c r="PL1" s="32"/>
      <c r="PM1" s="32"/>
      <c r="PN1" s="32"/>
      <c r="PO1" s="32"/>
      <c r="PP1" s="32"/>
      <c r="PQ1" s="32"/>
      <c r="PR1" s="32"/>
      <c r="PS1" s="32"/>
      <c r="PT1" s="32"/>
      <c r="PU1" s="32"/>
      <c r="PV1" s="32"/>
      <c r="PW1" s="32"/>
      <c r="PX1" s="32"/>
      <c r="PY1" s="32"/>
      <c r="PZ1" s="32"/>
      <c r="QA1" s="32"/>
      <c r="QB1" s="32"/>
      <c r="QC1" s="32"/>
      <c r="QD1" s="32"/>
      <c r="QE1" s="32"/>
      <c r="QF1" s="32"/>
      <c r="QG1" s="32"/>
      <c r="QH1" s="32"/>
      <c r="QI1" s="32"/>
      <c r="QJ1" s="32"/>
      <c r="QK1" s="32"/>
      <c r="QL1" s="32"/>
      <c r="QM1" s="32"/>
      <c r="QN1" s="32"/>
      <c r="QO1" s="32"/>
      <c r="QP1" s="32"/>
      <c r="QQ1" s="32"/>
      <c r="QR1" s="32"/>
      <c r="QS1" s="32"/>
      <c r="QT1" s="32"/>
      <c r="QU1" s="32"/>
      <c r="QV1" s="32"/>
      <c r="QW1" s="32"/>
      <c r="QX1" s="32"/>
      <c r="QY1" s="32"/>
      <c r="QZ1" s="32"/>
      <c r="RA1" s="32"/>
      <c r="RB1" s="32"/>
      <c r="RC1" s="32"/>
      <c r="RD1" s="32"/>
      <c r="RE1" s="32"/>
      <c r="RF1" s="32"/>
      <c r="RG1" s="32"/>
      <c r="RH1" s="32"/>
      <c r="RI1" s="32"/>
      <c r="RJ1" s="32"/>
      <c r="RK1" s="32"/>
      <c r="RL1" s="32"/>
      <c r="RM1" s="32"/>
      <c r="RN1" s="32"/>
      <c r="RO1" s="32"/>
      <c r="RP1" s="32"/>
      <c r="RQ1" s="32"/>
      <c r="RR1" s="32"/>
      <c r="RS1" s="32"/>
      <c r="RT1" s="32"/>
      <c r="RU1" s="32"/>
      <c r="RV1" s="32"/>
      <c r="RW1" s="32"/>
      <c r="RX1" s="32"/>
      <c r="RY1" s="32"/>
      <c r="RZ1" s="32"/>
      <c r="SA1" s="32"/>
      <c r="SB1" s="32"/>
      <c r="SC1" s="32"/>
      <c r="SD1" s="32"/>
      <c r="SE1" s="32"/>
      <c r="SF1" s="32"/>
      <c r="SG1" s="32"/>
      <c r="SH1" s="32"/>
      <c r="SI1" s="32"/>
      <c r="SJ1" s="32"/>
      <c r="SK1" s="32"/>
      <c r="SL1" s="32"/>
      <c r="SM1" s="32"/>
      <c r="SN1" s="32"/>
      <c r="SO1" s="32"/>
      <c r="SP1" s="32"/>
      <c r="SQ1" s="32"/>
      <c r="SR1" s="32"/>
      <c r="SS1" s="32"/>
      <c r="ST1" s="32"/>
      <c r="SU1" s="32"/>
      <c r="SV1" s="32"/>
      <c r="SW1" s="32"/>
      <c r="SX1" s="32"/>
      <c r="SY1" s="32"/>
      <c r="SZ1" s="32"/>
      <c r="TA1" s="32"/>
      <c r="TB1" s="32"/>
      <c r="TC1" s="32"/>
      <c r="TD1" s="32"/>
      <c r="TE1" s="32"/>
      <c r="TF1" s="32"/>
      <c r="TG1" s="32"/>
      <c r="TH1" s="32"/>
      <c r="TI1" s="32"/>
      <c r="TJ1" s="32"/>
      <c r="TK1" s="32"/>
      <c r="TL1" s="32"/>
      <c r="TM1" s="32"/>
      <c r="TN1" s="32"/>
      <c r="TO1" s="32"/>
      <c r="TP1" s="32"/>
      <c r="TQ1" s="32"/>
      <c r="TR1" s="32"/>
      <c r="TS1" s="32"/>
      <c r="TT1" s="32"/>
      <c r="TU1" s="32"/>
      <c r="TV1" s="32"/>
      <c r="TW1" s="32"/>
      <c r="TX1" s="32"/>
      <c r="TY1" s="32"/>
      <c r="TZ1" s="32"/>
      <c r="UA1" s="32"/>
      <c r="UB1" s="32"/>
      <c r="UC1" s="32"/>
      <c r="UD1" s="32"/>
      <c r="UE1" s="32"/>
      <c r="UF1" s="32"/>
      <c r="UG1" s="32"/>
      <c r="UH1" s="32"/>
      <c r="UI1" s="32"/>
      <c r="UJ1" s="32"/>
      <c r="UK1" s="32"/>
      <c r="UL1" s="32"/>
      <c r="UM1" s="32"/>
      <c r="UN1" s="32"/>
      <c r="UO1" s="32"/>
      <c r="UP1" s="32"/>
      <c r="UQ1" s="32"/>
      <c r="UR1" s="32"/>
      <c r="US1" s="32"/>
      <c r="UT1" s="32"/>
      <c r="UU1" s="32"/>
      <c r="UV1" s="32"/>
      <c r="UW1" s="32"/>
      <c r="UX1" s="32"/>
      <c r="UY1" s="32"/>
      <c r="UZ1" s="32"/>
      <c r="VA1" s="32"/>
      <c r="VB1" s="32"/>
      <c r="VC1" s="32"/>
      <c r="VD1" s="32"/>
      <c r="VE1" s="32"/>
      <c r="VF1" s="32"/>
      <c r="VG1" s="32"/>
      <c r="VH1" s="32"/>
      <c r="VI1" s="32"/>
      <c r="VJ1" s="32"/>
      <c r="VK1" s="32"/>
      <c r="VL1" s="32"/>
      <c r="VM1" s="32"/>
      <c r="VN1" s="32"/>
      <c r="VO1" s="32"/>
      <c r="VP1" s="32"/>
      <c r="VQ1" s="32"/>
      <c r="VR1" s="32"/>
      <c r="VS1" s="32"/>
      <c r="VT1" s="32"/>
      <c r="VU1" s="32"/>
      <c r="VV1" s="32"/>
      <c r="VW1" s="32"/>
      <c r="VX1" s="32"/>
      <c r="VY1" s="32"/>
      <c r="VZ1" s="32"/>
      <c r="WA1" s="32"/>
      <c r="WB1" s="32"/>
      <c r="WC1" s="32"/>
      <c r="WD1" s="32"/>
      <c r="WE1" s="32"/>
      <c r="WF1" s="32"/>
      <c r="WG1" s="32"/>
      <c r="WH1" s="32"/>
      <c r="WI1" s="32"/>
      <c r="WJ1" s="32"/>
      <c r="WK1" s="32"/>
      <c r="WL1" s="32"/>
      <c r="WM1" s="32"/>
      <c r="WN1" s="32"/>
      <c r="WO1" s="32"/>
      <c r="WP1" s="32"/>
      <c r="WQ1" s="32"/>
      <c r="WR1" s="32"/>
      <c r="WS1" s="32"/>
      <c r="WT1" s="32"/>
      <c r="WU1" s="32"/>
      <c r="WV1" s="32"/>
      <c r="WW1" s="32"/>
      <c r="WX1" s="32"/>
      <c r="WY1" s="32"/>
      <c r="WZ1" s="32"/>
      <c r="XA1" s="32"/>
      <c r="XB1" s="32"/>
      <c r="XC1" s="32"/>
      <c r="XD1" s="32"/>
      <c r="XE1" s="32"/>
      <c r="XF1" s="32"/>
      <c r="XG1" s="32"/>
      <c r="XH1" s="32"/>
      <c r="XI1" s="32"/>
      <c r="XJ1" s="32"/>
      <c r="XK1" s="32"/>
      <c r="XL1" s="32"/>
      <c r="XM1" s="32"/>
      <c r="XN1" s="32"/>
      <c r="XO1" s="32"/>
      <c r="XP1" s="32"/>
      <c r="XQ1" s="32"/>
      <c r="XR1" s="32"/>
      <c r="XS1" s="32"/>
      <c r="XT1" s="32"/>
      <c r="XU1" s="32"/>
      <c r="XV1" s="32"/>
      <c r="XW1" s="32"/>
      <c r="XX1" s="32"/>
      <c r="XY1" s="32"/>
      <c r="XZ1" s="32"/>
      <c r="YA1" s="32"/>
      <c r="YB1" s="32"/>
      <c r="YC1" s="32"/>
      <c r="YD1" s="32"/>
      <c r="YE1" s="32"/>
      <c r="YF1" s="32"/>
      <c r="YG1" s="32"/>
      <c r="YH1" s="32"/>
      <c r="YI1" s="32"/>
      <c r="YJ1" s="32"/>
      <c r="YK1" s="32"/>
      <c r="YL1" s="32"/>
      <c r="YM1" s="32"/>
      <c r="YN1" s="32"/>
      <c r="YO1" s="32"/>
      <c r="YP1" s="32"/>
      <c r="YQ1" s="32"/>
      <c r="YR1" s="32"/>
      <c r="YS1" s="32"/>
      <c r="YT1" s="32"/>
      <c r="YU1" s="32"/>
      <c r="YV1" s="32"/>
      <c r="YW1" s="32"/>
      <c r="YX1" s="32"/>
      <c r="YY1" s="32"/>
      <c r="YZ1" s="32"/>
      <c r="ZA1" s="32"/>
      <c r="ZB1" s="32"/>
      <c r="ZC1" s="32"/>
      <c r="ZD1" s="32"/>
      <c r="ZE1" s="32"/>
      <c r="ZF1" s="32"/>
      <c r="ZG1" s="32"/>
      <c r="ZH1" s="32"/>
      <c r="ZI1" s="32"/>
      <c r="ZJ1" s="32"/>
      <c r="ZK1" s="32"/>
      <c r="ZL1" s="32"/>
      <c r="ZM1" s="32"/>
      <c r="ZN1" s="32"/>
      <c r="ZO1" s="32"/>
      <c r="ZP1" s="32"/>
      <c r="ZQ1" s="32"/>
      <c r="ZR1" s="32"/>
      <c r="ZS1" s="32"/>
      <c r="ZT1" s="32"/>
      <c r="ZU1" s="32"/>
      <c r="ZV1" s="32"/>
      <c r="ZW1" s="32"/>
      <c r="ZX1" s="32"/>
      <c r="ZY1" s="32"/>
      <c r="ZZ1" s="32"/>
      <c r="AAA1" s="32"/>
      <c r="AAB1" s="32"/>
      <c r="AAC1" s="32"/>
      <c r="AAD1" s="32"/>
      <c r="AAE1" s="32"/>
      <c r="AAF1" s="32"/>
      <c r="AAG1" s="32"/>
      <c r="AAH1" s="32"/>
      <c r="AAI1" s="32"/>
      <c r="AAJ1" s="32"/>
      <c r="AAK1" s="32"/>
      <c r="AAL1" s="32"/>
      <c r="AAM1" s="32"/>
      <c r="AAN1" s="32"/>
      <c r="AAO1" s="32"/>
      <c r="AAP1" s="32"/>
      <c r="AAQ1" s="32"/>
      <c r="AAR1" s="32"/>
      <c r="AAS1" s="32"/>
      <c r="AAT1" s="32"/>
      <c r="AAU1" s="32"/>
      <c r="AAV1" s="32"/>
      <c r="AAW1" s="32"/>
      <c r="AAX1" s="32"/>
      <c r="AAY1" s="32"/>
      <c r="AAZ1" s="32"/>
      <c r="ABA1" s="32"/>
      <c r="ABB1" s="32"/>
      <c r="ABC1" s="32"/>
      <c r="ABD1" s="32"/>
      <c r="ABE1" s="32"/>
      <c r="ABF1" s="32"/>
      <c r="ABG1" s="32"/>
      <c r="ABH1" s="32"/>
      <c r="ABI1" s="32"/>
      <c r="ABJ1" s="32"/>
      <c r="ABK1" s="32"/>
      <c r="ABL1" s="32"/>
      <c r="ABM1" s="32"/>
      <c r="ABN1" s="32"/>
      <c r="ABO1" s="32"/>
      <c r="ABP1" s="32"/>
      <c r="ABQ1" s="32"/>
      <c r="ABR1" s="32"/>
      <c r="ABS1" s="32"/>
      <c r="ABT1" s="32"/>
      <c r="ABU1" s="32"/>
      <c r="ABV1" s="32"/>
      <c r="ABW1" s="32"/>
      <c r="ABX1" s="32"/>
      <c r="ABY1" s="32"/>
      <c r="ABZ1" s="32"/>
      <c r="ACA1" s="32"/>
      <c r="ACB1" s="32"/>
      <c r="ACC1" s="32"/>
      <c r="ACD1" s="32"/>
      <c r="ACE1" s="32"/>
      <c r="ACF1" s="32"/>
      <c r="ACG1" s="32"/>
      <c r="ACH1" s="32"/>
      <c r="ACI1" s="32"/>
      <c r="ACJ1" s="32"/>
      <c r="ACK1" s="32"/>
      <c r="ACL1" s="32"/>
      <c r="ACM1" s="32"/>
      <c r="ACN1" s="32"/>
      <c r="ACO1" s="32"/>
      <c r="ACP1" s="32"/>
      <c r="ACQ1" s="32"/>
      <c r="ACR1" s="32"/>
      <c r="ACS1" s="32"/>
      <c r="ACT1" s="32"/>
      <c r="ACU1" s="32"/>
      <c r="ACV1" s="32"/>
      <c r="ACW1" s="32"/>
      <c r="ACX1" s="32"/>
      <c r="ACY1" s="32"/>
      <c r="ACZ1" s="32"/>
      <c r="ADA1" s="32"/>
      <c r="ADB1" s="32"/>
      <c r="ADC1" s="32"/>
      <c r="ADD1" s="32"/>
      <c r="ADE1" s="32"/>
      <c r="ADF1" s="32"/>
      <c r="ADG1" s="32"/>
      <c r="ADH1" s="32"/>
      <c r="ADI1" s="32"/>
      <c r="ADJ1" s="32"/>
      <c r="ADK1" s="32"/>
      <c r="ADL1" s="32"/>
      <c r="ADM1" s="32"/>
      <c r="ADN1" s="32"/>
      <c r="ADO1" s="32"/>
      <c r="ADP1" s="32"/>
      <c r="ADQ1" s="32"/>
      <c r="ADR1" s="32"/>
      <c r="ADS1" s="32"/>
      <c r="ADT1" s="32"/>
      <c r="ADU1" s="32"/>
      <c r="ADV1" s="32"/>
      <c r="ADW1" s="32"/>
      <c r="ADX1" s="32"/>
      <c r="ADY1" s="32"/>
      <c r="ADZ1" s="32"/>
      <c r="AEA1" s="32"/>
      <c r="AEB1" s="32"/>
      <c r="AEC1" s="32"/>
      <c r="AED1" s="32"/>
      <c r="AEE1" s="32"/>
      <c r="AEF1" s="32"/>
      <c r="AEG1" s="32"/>
      <c r="AEH1" s="32"/>
      <c r="AEI1" s="32"/>
      <c r="AEJ1" s="32"/>
      <c r="AEK1" s="32"/>
      <c r="AEL1" s="32"/>
      <c r="AEM1" s="32"/>
      <c r="AEN1" s="32"/>
      <c r="AEO1" s="32"/>
      <c r="AEP1" s="32"/>
      <c r="AEQ1" s="32"/>
      <c r="AER1" s="32"/>
      <c r="AES1" s="32"/>
      <c r="AET1" s="32"/>
      <c r="AEU1" s="32"/>
      <c r="AEV1" s="32"/>
      <c r="AEW1" s="32"/>
      <c r="AEX1" s="32"/>
      <c r="AEY1" s="32"/>
      <c r="AEZ1" s="32"/>
      <c r="AFA1" s="32"/>
      <c r="AFB1" s="32"/>
      <c r="AFC1" s="32"/>
      <c r="AFD1" s="32"/>
      <c r="AFE1" s="32"/>
      <c r="AFF1" s="32"/>
      <c r="AFG1" s="32"/>
      <c r="AFH1" s="32"/>
      <c r="AFI1" s="32"/>
      <c r="AFJ1" s="32"/>
      <c r="AFK1" s="32"/>
      <c r="AFL1" s="32"/>
      <c r="AFM1" s="32"/>
      <c r="AFN1" s="32"/>
      <c r="AFO1" s="32"/>
      <c r="AFP1" s="32"/>
      <c r="AFQ1" s="32"/>
      <c r="AFR1" s="32"/>
      <c r="AFS1" s="32"/>
      <c r="AFT1" s="32"/>
      <c r="AFU1" s="32"/>
      <c r="AFV1" s="32"/>
      <c r="AFW1" s="32"/>
      <c r="AFX1" s="32"/>
      <c r="AFY1" s="32"/>
      <c r="AFZ1" s="32"/>
      <c r="AGA1" s="32"/>
      <c r="AGB1" s="32"/>
      <c r="AGC1" s="32"/>
      <c r="AGD1" s="32"/>
      <c r="AGE1" s="32"/>
      <c r="AGF1" s="32"/>
      <c r="AGG1" s="32"/>
      <c r="AGH1" s="32"/>
      <c r="AGI1" s="32"/>
      <c r="AGJ1" s="32"/>
      <c r="AGK1" s="32"/>
      <c r="AGL1" s="32"/>
      <c r="AGM1" s="32"/>
      <c r="AGN1" s="32"/>
      <c r="AGO1" s="32"/>
      <c r="AGP1" s="32"/>
      <c r="AGQ1" s="32"/>
      <c r="AGR1" s="32"/>
      <c r="AGS1" s="32"/>
      <c r="AGT1" s="32"/>
      <c r="AGU1" s="32"/>
      <c r="AGV1" s="32"/>
      <c r="AGW1" s="32"/>
      <c r="AGX1" s="32"/>
      <c r="AGY1" s="32"/>
      <c r="AGZ1" s="32"/>
      <c r="AHA1" s="32"/>
      <c r="AHB1" s="32"/>
      <c r="AHC1" s="32"/>
      <c r="AHD1" s="32"/>
      <c r="AHE1" s="32"/>
      <c r="AHF1" s="32"/>
      <c r="AHG1" s="32"/>
      <c r="AHH1" s="32"/>
      <c r="AHI1" s="32"/>
      <c r="AHJ1" s="32"/>
      <c r="AHK1" s="32"/>
      <c r="AHL1" s="32"/>
      <c r="AHM1" s="32"/>
      <c r="AHN1" s="32"/>
      <c r="AHO1" s="32"/>
      <c r="AHP1" s="32"/>
      <c r="AHQ1" s="32"/>
      <c r="AHR1" s="32"/>
      <c r="AHS1" s="32"/>
      <c r="AHT1" s="32"/>
      <c r="AHU1" s="32"/>
      <c r="AHV1" s="32"/>
      <c r="AHW1" s="32"/>
      <c r="AHX1" s="32"/>
      <c r="AHY1" s="32"/>
      <c r="AHZ1" s="32"/>
      <c r="AIA1" s="32"/>
      <c r="AIB1" s="32"/>
      <c r="AIC1" s="32"/>
      <c r="AID1" s="32"/>
      <c r="AIE1" s="32"/>
      <c r="AIF1" s="32"/>
      <c r="AIG1" s="32"/>
      <c r="AIH1" s="32"/>
      <c r="AII1" s="32"/>
      <c r="AIJ1" s="32"/>
      <c r="AIK1" s="32"/>
      <c r="AIL1" s="32"/>
      <c r="AIM1" s="32"/>
      <c r="AIN1" s="32"/>
      <c r="AIO1" s="32"/>
      <c r="AIP1" s="32"/>
      <c r="AIQ1" s="32"/>
      <c r="AIR1" s="32"/>
      <c r="AIS1" s="32"/>
      <c r="AIT1" s="32"/>
      <c r="AIU1" s="32"/>
      <c r="AIV1" s="32"/>
      <c r="AIW1" s="32"/>
      <c r="AIX1" s="32"/>
      <c r="AIY1" s="32"/>
      <c r="AIZ1" s="32"/>
      <c r="AJA1" s="32"/>
      <c r="AJB1" s="32"/>
      <c r="AJC1" s="32"/>
      <c r="AJD1" s="32"/>
      <c r="AJE1" s="32"/>
      <c r="AJF1" s="32"/>
      <c r="AJG1" s="32"/>
      <c r="AJH1" s="32"/>
      <c r="AJI1" s="32"/>
      <c r="AJJ1" s="32"/>
      <c r="AJK1" s="32"/>
      <c r="AJL1" s="32"/>
      <c r="AJM1" s="32"/>
      <c r="AJN1" s="32"/>
      <c r="AJO1" s="32"/>
      <c r="AJP1" s="32"/>
      <c r="AJQ1" s="32"/>
      <c r="AJR1" s="32"/>
      <c r="AJS1" s="32"/>
      <c r="AJT1" s="32"/>
      <c r="AJU1" s="32"/>
      <c r="AJV1" s="32"/>
      <c r="AJW1" s="32"/>
      <c r="AJX1" s="32"/>
      <c r="AJY1" s="32"/>
      <c r="AJZ1" s="32"/>
      <c r="AKA1" s="32"/>
      <c r="AKB1" s="32"/>
      <c r="AKC1" s="32"/>
      <c r="AKD1" s="32"/>
      <c r="AKE1" s="32"/>
      <c r="AKF1" s="32"/>
      <c r="AKG1" s="32"/>
      <c r="AKH1" s="32"/>
      <c r="AKI1" s="32"/>
      <c r="AKJ1" s="32"/>
      <c r="AKK1" s="32"/>
      <c r="AKL1" s="32"/>
      <c r="AKM1" s="32"/>
      <c r="AKN1" s="32"/>
      <c r="AKO1" s="32"/>
      <c r="AKP1" s="32"/>
      <c r="AKQ1" s="32"/>
      <c r="AKR1" s="32"/>
      <c r="AKS1" s="32"/>
      <c r="AKT1" s="32"/>
      <c r="AKU1" s="32"/>
      <c r="AKV1" s="32"/>
      <c r="AKW1" s="32"/>
      <c r="AKX1" s="32"/>
      <c r="AKY1" s="32"/>
      <c r="AKZ1" s="32"/>
      <c r="ALA1" s="32"/>
      <c r="ALB1" s="32"/>
      <c r="ALC1" s="32"/>
      <c r="ALD1" s="32"/>
      <c r="ALE1" s="32"/>
      <c r="ALF1" s="32"/>
      <c r="ALG1" s="32"/>
      <c r="ALH1" s="32"/>
      <c r="ALI1" s="32"/>
      <c r="ALJ1" s="32"/>
      <c r="ALK1" s="32"/>
      <c r="ALL1" s="32"/>
      <c r="ALM1" s="32"/>
      <c r="ALN1" s="32"/>
      <c r="ALO1" s="32"/>
      <c r="ALP1" s="32"/>
      <c r="ALQ1" s="32"/>
      <c r="ALR1" s="32"/>
      <c r="ALS1" s="32"/>
      <c r="ALT1" s="32"/>
      <c r="ALU1" s="32"/>
      <c r="ALV1" s="32"/>
      <c r="ALW1" s="32"/>
      <c r="ALX1" s="32"/>
      <c r="ALY1" s="32"/>
      <c r="ALZ1" s="32"/>
      <c r="AMA1" s="32"/>
      <c r="AMB1" s="32"/>
      <c r="AMC1" s="32"/>
      <c r="AMD1" s="32"/>
      <c r="AME1" s="32"/>
      <c r="AMF1" s="32"/>
      <c r="AMG1" s="32"/>
      <c r="AMH1" s="32"/>
      <c r="AMI1" s="32"/>
      <c r="AMJ1" s="32"/>
      <c r="AMK1" s="32"/>
      <c r="AML1" s="32"/>
      <c r="AMM1" s="32"/>
      <c r="AMN1" s="32"/>
      <c r="AMO1" s="32"/>
      <c r="AMP1" s="32"/>
      <c r="AMQ1" s="32"/>
      <c r="AMR1" s="32"/>
      <c r="AMS1" s="32"/>
      <c r="AMT1" s="32"/>
      <c r="AMU1" s="32"/>
      <c r="AMV1" s="32"/>
      <c r="AMW1" s="32"/>
      <c r="AMX1" s="32"/>
      <c r="AMY1" s="32"/>
      <c r="AMZ1" s="32"/>
      <c r="ANA1" s="32"/>
      <c r="ANB1" s="32"/>
      <c r="ANC1" s="32"/>
      <c r="AND1" s="32"/>
      <c r="ANE1" s="32"/>
      <c r="ANF1" s="32"/>
      <c r="ANG1" s="32"/>
      <c r="ANH1" s="32"/>
      <c r="ANI1" s="32"/>
      <c r="ANJ1" s="32"/>
      <c r="ANK1" s="32"/>
      <c r="ANL1" s="32"/>
      <c r="ANM1" s="32"/>
      <c r="ANN1" s="32"/>
      <c r="ANO1" s="32"/>
      <c r="ANP1" s="32"/>
      <c r="ANQ1" s="32"/>
      <c r="ANR1" s="32"/>
      <c r="ANS1" s="32"/>
      <c r="ANT1" s="32"/>
      <c r="ANU1" s="32"/>
      <c r="ANV1" s="32"/>
      <c r="ANW1" s="32"/>
      <c r="ANX1" s="32"/>
      <c r="ANY1" s="32"/>
      <c r="ANZ1" s="32"/>
      <c r="AOA1" s="32"/>
      <c r="AOB1" s="32"/>
      <c r="AOC1" s="32"/>
      <c r="AOD1" s="32"/>
      <c r="AOE1" s="32"/>
      <c r="AOF1" s="32"/>
      <c r="AOG1" s="32"/>
      <c r="AOH1" s="32"/>
      <c r="AOI1" s="32"/>
      <c r="AOJ1" s="32"/>
      <c r="AOK1" s="32"/>
      <c r="AOL1" s="32"/>
      <c r="AOM1" s="32"/>
      <c r="AON1" s="32"/>
      <c r="AOO1" s="32"/>
      <c r="AOP1" s="32"/>
      <c r="AOQ1" s="32"/>
      <c r="AOR1" s="32"/>
      <c r="AOS1" s="32"/>
      <c r="AOT1" s="32"/>
      <c r="AOU1" s="32"/>
      <c r="AOV1" s="32"/>
      <c r="AOW1" s="32"/>
      <c r="AOX1" s="32"/>
      <c r="AOY1" s="32"/>
      <c r="AOZ1" s="32"/>
      <c r="APA1" s="32"/>
      <c r="APB1" s="32"/>
      <c r="APC1" s="32"/>
      <c r="APD1" s="32"/>
      <c r="APE1" s="32"/>
      <c r="APF1" s="32"/>
      <c r="APG1" s="32"/>
      <c r="APH1" s="32"/>
      <c r="API1" s="32"/>
      <c r="APJ1" s="32"/>
      <c r="APK1" s="32"/>
      <c r="APL1" s="32"/>
      <c r="APM1" s="32"/>
      <c r="APN1" s="32"/>
      <c r="APO1" s="32"/>
      <c r="APP1" s="32"/>
      <c r="APQ1" s="32"/>
      <c r="APR1" s="32"/>
      <c r="APS1" s="32"/>
      <c r="APT1" s="32"/>
      <c r="APU1" s="32"/>
      <c r="APV1" s="32"/>
      <c r="APW1" s="32"/>
      <c r="APX1" s="32"/>
      <c r="APY1" s="32"/>
      <c r="APZ1" s="32"/>
      <c r="AQA1" s="32"/>
      <c r="AQB1" s="32"/>
      <c r="AQC1" s="32"/>
      <c r="AQD1" s="32"/>
      <c r="AQE1" s="32"/>
      <c r="AQF1" s="32"/>
      <c r="AQG1" s="32"/>
      <c r="AQH1" s="32"/>
      <c r="AQI1" s="32"/>
      <c r="AQJ1" s="32"/>
      <c r="AQK1" s="32"/>
      <c r="AQL1" s="32"/>
      <c r="AQM1" s="32"/>
      <c r="AQN1" s="32"/>
      <c r="AQO1" s="32"/>
      <c r="AQP1" s="32"/>
      <c r="AQQ1" s="32"/>
      <c r="AQR1" s="32"/>
      <c r="AQS1" s="32"/>
      <c r="AQT1" s="32"/>
      <c r="AQU1" s="32"/>
      <c r="AQV1" s="32"/>
      <c r="AQW1" s="32"/>
      <c r="AQX1" s="32"/>
      <c r="AQY1" s="32"/>
      <c r="AQZ1" s="32"/>
      <c r="ARA1" s="32"/>
      <c r="ARB1" s="32"/>
      <c r="ARC1" s="32"/>
      <c r="ARD1" s="32"/>
      <c r="ARE1" s="32"/>
      <c r="ARF1" s="32"/>
      <c r="ARG1" s="32"/>
      <c r="ARH1" s="32"/>
      <c r="ARI1" s="32"/>
      <c r="ARJ1" s="32"/>
      <c r="ARK1" s="32"/>
      <c r="ARL1" s="32"/>
      <c r="ARM1" s="32"/>
      <c r="ARN1" s="32"/>
      <c r="ARO1" s="32"/>
      <c r="ARP1" s="32"/>
      <c r="ARQ1" s="32"/>
      <c r="ARR1" s="32"/>
      <c r="ARS1" s="32"/>
      <c r="ART1" s="32"/>
      <c r="ARU1" s="32"/>
      <c r="ARV1" s="32"/>
      <c r="ARW1" s="32"/>
      <c r="ARX1" s="32"/>
      <c r="ARY1" s="32"/>
      <c r="ARZ1" s="32"/>
      <c r="ASA1" s="32"/>
      <c r="ASB1" s="32"/>
      <c r="ASC1" s="32"/>
      <c r="ASD1" s="32"/>
      <c r="ASE1" s="32"/>
      <c r="ASF1" s="32"/>
      <c r="ASG1" s="32"/>
      <c r="ASH1" s="32"/>
      <c r="ASI1" s="32"/>
      <c r="ASJ1" s="32"/>
      <c r="ASK1" s="32"/>
      <c r="ASL1" s="32"/>
      <c r="ASM1" s="32"/>
      <c r="ASN1" s="32"/>
      <c r="ASO1" s="32"/>
      <c r="ASP1" s="32"/>
      <c r="ASQ1" s="32"/>
      <c r="ASR1" s="32"/>
      <c r="ASS1" s="32"/>
      <c r="AST1" s="32"/>
      <c r="ASU1" s="32"/>
      <c r="ASV1" s="32"/>
      <c r="ASW1" s="32"/>
      <c r="ASX1" s="32"/>
      <c r="ASY1" s="32"/>
      <c r="ASZ1" s="32"/>
      <c r="ATA1" s="32"/>
      <c r="ATB1" s="32"/>
      <c r="ATC1" s="32"/>
      <c r="ATD1" s="32"/>
      <c r="ATE1" s="32"/>
      <c r="ATF1" s="32"/>
      <c r="ATG1" s="32"/>
      <c r="ATH1" s="32"/>
      <c r="ATI1" s="32"/>
      <c r="ATJ1" s="32"/>
      <c r="ATK1" s="32"/>
      <c r="ATL1" s="32"/>
      <c r="ATM1" s="32"/>
      <c r="ATN1" s="32"/>
      <c r="ATO1" s="32"/>
      <c r="ATP1" s="32"/>
      <c r="ATQ1" s="32"/>
      <c r="ATR1" s="32"/>
      <c r="ATS1" s="32"/>
      <c r="ATT1" s="32"/>
      <c r="ATU1" s="32"/>
      <c r="ATV1" s="32"/>
      <c r="ATW1" s="32"/>
      <c r="ATX1" s="32"/>
      <c r="ATY1" s="32"/>
      <c r="ATZ1" s="32"/>
      <c r="AUA1" s="32"/>
      <c r="AUB1" s="32"/>
      <c r="AUC1" s="32"/>
      <c r="AUD1" s="32"/>
      <c r="AUE1" s="32"/>
      <c r="AUF1" s="32"/>
      <c r="AUG1" s="32"/>
      <c r="AUH1" s="32"/>
      <c r="AUI1" s="32"/>
      <c r="AUJ1" s="32"/>
      <c r="AUK1" s="32"/>
      <c r="AUL1" s="32"/>
      <c r="AUM1" s="32"/>
      <c r="AUN1" s="32"/>
      <c r="AUO1" s="32"/>
      <c r="AUP1" s="32"/>
      <c r="AUQ1" s="32"/>
      <c r="AUR1" s="32"/>
      <c r="AUS1" s="32"/>
      <c r="AUT1" s="32"/>
      <c r="AUU1" s="32"/>
      <c r="AUV1" s="32"/>
      <c r="AUW1" s="32"/>
      <c r="AUX1" s="32"/>
      <c r="AUY1" s="32"/>
      <c r="AUZ1" s="32"/>
      <c r="AVA1" s="32"/>
      <c r="AVB1" s="32"/>
      <c r="AVC1" s="32"/>
      <c r="AVD1" s="32"/>
      <c r="AVE1" s="32"/>
      <c r="AVF1" s="32"/>
      <c r="AVG1" s="32"/>
      <c r="AVH1" s="32"/>
      <c r="AVI1" s="32"/>
      <c r="AVJ1" s="32"/>
      <c r="AVK1" s="32"/>
      <c r="AVL1" s="32"/>
      <c r="AVM1" s="32"/>
      <c r="AVN1" s="32"/>
      <c r="AVO1" s="32"/>
      <c r="AVP1" s="32"/>
      <c r="AVQ1" s="32"/>
      <c r="AVR1" s="32"/>
      <c r="AVS1" s="32"/>
      <c r="AVT1" s="32"/>
      <c r="AVU1" s="32"/>
      <c r="AVV1" s="32"/>
      <c r="AVW1" s="32"/>
      <c r="AVX1" s="32"/>
      <c r="AVY1" s="32"/>
      <c r="AVZ1" s="32"/>
      <c r="AWA1" s="32"/>
      <c r="AWB1" s="32"/>
      <c r="AWC1" s="32"/>
      <c r="AWD1" s="32"/>
      <c r="AWE1" s="32"/>
      <c r="AWF1" s="32"/>
      <c r="AWG1" s="32"/>
      <c r="AWH1" s="32"/>
      <c r="AWI1" s="32"/>
      <c r="AWJ1" s="32"/>
      <c r="AWK1" s="32"/>
      <c r="AWL1" s="32"/>
      <c r="AWM1" s="32"/>
      <c r="AWN1" s="32"/>
      <c r="AWO1" s="32"/>
      <c r="AWP1" s="32"/>
      <c r="AWQ1" s="32"/>
      <c r="AWR1" s="32"/>
      <c r="AWS1" s="32"/>
      <c r="AWT1" s="32"/>
      <c r="AWU1" s="32"/>
      <c r="AWV1" s="32"/>
      <c r="AWW1" s="32"/>
      <c r="AWX1" s="32"/>
      <c r="AWY1" s="32"/>
      <c r="AWZ1" s="32"/>
      <c r="AXA1" s="32"/>
      <c r="AXB1" s="32"/>
      <c r="AXC1" s="32"/>
      <c r="AXD1" s="32"/>
      <c r="AXE1" s="32"/>
      <c r="AXF1" s="32"/>
      <c r="AXG1" s="32"/>
      <c r="AXH1" s="32"/>
      <c r="AXI1" s="32"/>
      <c r="AXJ1" s="32"/>
      <c r="AXK1" s="32"/>
      <c r="AXL1" s="32"/>
      <c r="AXM1" s="32"/>
      <c r="AXN1" s="32"/>
      <c r="AXO1" s="32"/>
      <c r="AXP1" s="32"/>
      <c r="AXQ1" s="32"/>
      <c r="AXR1" s="32"/>
      <c r="AXS1" s="32"/>
      <c r="AXT1" s="32"/>
      <c r="AXU1" s="32"/>
      <c r="AXV1" s="32"/>
      <c r="AXW1" s="32"/>
      <c r="AXX1" s="32"/>
      <c r="AXY1" s="32"/>
      <c r="AXZ1" s="32"/>
      <c r="AYA1" s="32"/>
      <c r="AYB1" s="32"/>
      <c r="AYC1" s="32"/>
      <c r="AYD1" s="32"/>
      <c r="AYE1" s="32"/>
      <c r="AYF1" s="32"/>
      <c r="AYG1" s="32"/>
      <c r="AYH1" s="32"/>
      <c r="AYI1" s="32"/>
      <c r="AYJ1" s="32"/>
      <c r="AYK1" s="32"/>
      <c r="AYL1" s="32"/>
      <c r="AYM1" s="32"/>
      <c r="AYN1" s="32"/>
      <c r="AYO1" s="32"/>
      <c r="AYP1" s="32"/>
      <c r="AYQ1" s="32"/>
      <c r="AYR1" s="32"/>
      <c r="AYS1" s="32"/>
      <c r="AYT1" s="32"/>
      <c r="AYU1" s="32"/>
      <c r="AYV1" s="32"/>
      <c r="AYW1" s="32"/>
      <c r="AYX1" s="32"/>
      <c r="AYY1" s="32"/>
      <c r="AYZ1" s="32"/>
      <c r="AZA1" s="32"/>
      <c r="AZB1" s="32"/>
      <c r="AZC1" s="32"/>
      <c r="AZD1" s="32"/>
      <c r="AZE1" s="32"/>
      <c r="AZF1" s="32"/>
      <c r="AZG1" s="32"/>
      <c r="AZH1" s="32"/>
      <c r="AZI1" s="32"/>
      <c r="AZJ1" s="32"/>
      <c r="AZK1" s="32"/>
      <c r="AZL1" s="32"/>
      <c r="AZM1" s="32"/>
      <c r="AZN1" s="32"/>
      <c r="AZO1" s="32"/>
      <c r="AZP1" s="32"/>
      <c r="AZQ1" s="32"/>
      <c r="AZR1" s="32"/>
      <c r="AZS1" s="32"/>
      <c r="AZT1" s="32"/>
      <c r="AZU1" s="32"/>
      <c r="AZV1" s="32"/>
      <c r="AZW1" s="32"/>
      <c r="AZX1" s="32"/>
      <c r="AZY1" s="32"/>
      <c r="AZZ1" s="32"/>
      <c r="BAA1" s="32"/>
      <c r="BAB1" s="32"/>
      <c r="BAC1" s="32"/>
      <c r="BAD1" s="32"/>
      <c r="BAE1" s="32"/>
      <c r="BAF1" s="32"/>
      <c r="BAG1" s="32"/>
      <c r="BAH1" s="32"/>
      <c r="BAI1" s="32"/>
      <c r="BAJ1" s="32"/>
      <c r="BAK1" s="32"/>
      <c r="BAL1" s="32"/>
      <c r="BAM1" s="32"/>
      <c r="BAN1" s="32"/>
      <c r="BAO1" s="32"/>
      <c r="BAP1" s="32"/>
      <c r="BAQ1" s="32"/>
      <c r="BAR1" s="32"/>
      <c r="BAS1" s="32"/>
      <c r="BAT1" s="32"/>
      <c r="BAU1" s="32"/>
      <c r="BAV1" s="32"/>
      <c r="BAW1" s="32"/>
      <c r="BAX1" s="32"/>
      <c r="BAY1" s="32"/>
      <c r="BAZ1" s="32"/>
      <c r="BBA1" s="32"/>
      <c r="BBB1" s="32"/>
      <c r="BBC1" s="32"/>
      <c r="BBD1" s="32"/>
      <c r="BBE1" s="32"/>
      <c r="BBF1" s="32"/>
      <c r="BBG1" s="32"/>
      <c r="BBH1" s="32"/>
      <c r="BBI1" s="32"/>
      <c r="BBJ1" s="32"/>
      <c r="BBK1" s="32"/>
      <c r="BBL1" s="32"/>
      <c r="BBM1" s="32"/>
      <c r="BBN1" s="32"/>
      <c r="BBO1" s="32"/>
      <c r="BBP1" s="32"/>
      <c r="BBQ1" s="32"/>
      <c r="BBR1" s="32"/>
      <c r="BBS1" s="32"/>
      <c r="BBT1" s="32"/>
      <c r="BBU1" s="32"/>
      <c r="BBV1" s="32"/>
      <c r="BBW1" s="32"/>
      <c r="BBX1" s="32"/>
      <c r="BBY1" s="32"/>
      <c r="BBZ1" s="32"/>
      <c r="BCA1" s="32"/>
      <c r="BCB1" s="32"/>
      <c r="BCC1" s="32"/>
      <c r="BCD1" s="32"/>
      <c r="BCE1" s="32"/>
      <c r="BCF1" s="32"/>
      <c r="BCG1" s="32"/>
      <c r="BCH1" s="32"/>
      <c r="BCI1" s="32"/>
      <c r="BCJ1" s="32"/>
      <c r="BCK1" s="32"/>
      <c r="BCL1" s="32"/>
      <c r="BCM1" s="32"/>
      <c r="BCN1" s="32"/>
      <c r="BCO1" s="32"/>
      <c r="BCP1" s="32"/>
      <c r="BCQ1" s="32"/>
      <c r="BCR1" s="32"/>
      <c r="BCS1" s="32"/>
      <c r="BCT1" s="32"/>
      <c r="BCU1" s="32"/>
      <c r="BCV1" s="32"/>
      <c r="BCW1" s="32"/>
      <c r="BCX1" s="32"/>
      <c r="BCY1" s="32"/>
      <c r="BCZ1" s="32"/>
      <c r="BDA1" s="32"/>
      <c r="BDB1" s="32"/>
      <c r="BDC1" s="32"/>
      <c r="BDD1" s="32"/>
      <c r="BDE1" s="32"/>
      <c r="BDF1" s="32"/>
      <c r="BDG1" s="32"/>
      <c r="BDH1" s="32"/>
      <c r="BDI1" s="32"/>
      <c r="BDJ1" s="32"/>
      <c r="BDK1" s="32"/>
      <c r="BDL1" s="32"/>
      <c r="BDM1" s="32"/>
      <c r="BDN1" s="32"/>
      <c r="BDO1" s="32"/>
      <c r="BDP1" s="32"/>
      <c r="BDQ1" s="32"/>
      <c r="BDR1" s="32"/>
      <c r="BDS1" s="32"/>
      <c r="BDT1" s="32"/>
      <c r="BDU1" s="32"/>
      <c r="BDV1" s="32"/>
      <c r="BDW1" s="32"/>
      <c r="BDX1" s="32"/>
      <c r="BDY1" s="32"/>
      <c r="BDZ1" s="32"/>
      <c r="BEA1" s="32"/>
      <c r="BEB1" s="32"/>
      <c r="BEC1" s="32"/>
      <c r="BED1" s="32"/>
      <c r="BEE1" s="32"/>
      <c r="BEF1" s="32"/>
      <c r="BEG1" s="32"/>
      <c r="BEH1" s="32"/>
      <c r="BEI1" s="32"/>
      <c r="BEJ1" s="32"/>
      <c r="BEK1" s="32"/>
      <c r="BEL1" s="32"/>
      <c r="BEM1" s="32"/>
      <c r="BEN1" s="32"/>
      <c r="BEO1" s="32"/>
      <c r="BEP1" s="32"/>
      <c r="BEQ1" s="32"/>
      <c r="BER1" s="32"/>
      <c r="BES1" s="32"/>
      <c r="BET1" s="32"/>
      <c r="BEU1" s="32"/>
      <c r="BEV1" s="32"/>
      <c r="BEW1" s="32"/>
      <c r="BEX1" s="32"/>
      <c r="BEY1" s="32"/>
      <c r="BEZ1" s="32"/>
      <c r="BFA1" s="32"/>
      <c r="BFB1" s="32"/>
      <c r="BFC1" s="32"/>
      <c r="BFD1" s="32"/>
      <c r="BFE1" s="32"/>
      <c r="BFF1" s="32"/>
      <c r="BFG1" s="32"/>
      <c r="BFH1" s="32"/>
      <c r="BFI1" s="32"/>
      <c r="BFJ1" s="32"/>
      <c r="BFK1" s="32"/>
      <c r="BFL1" s="32"/>
      <c r="BFM1" s="32"/>
      <c r="BFN1" s="32"/>
      <c r="BFO1" s="32"/>
      <c r="BFP1" s="32"/>
      <c r="BFQ1" s="32"/>
      <c r="BFR1" s="32"/>
      <c r="BFS1" s="32"/>
      <c r="BFT1" s="32"/>
      <c r="BFU1" s="32"/>
      <c r="BFV1" s="32"/>
      <c r="BFW1" s="32"/>
      <c r="BFX1" s="32"/>
      <c r="BFY1" s="32"/>
      <c r="BFZ1" s="32"/>
      <c r="BGA1" s="32"/>
      <c r="BGB1" s="32"/>
      <c r="BGC1" s="32"/>
      <c r="BGD1" s="32"/>
      <c r="BGE1" s="32"/>
      <c r="BGF1" s="32"/>
      <c r="BGG1" s="32"/>
      <c r="BGH1" s="32"/>
      <c r="BGI1" s="32"/>
      <c r="BGJ1" s="32"/>
      <c r="BGK1" s="32"/>
      <c r="BGL1" s="32"/>
      <c r="BGM1" s="32"/>
      <c r="BGN1" s="32"/>
      <c r="BGO1" s="32"/>
      <c r="BGP1" s="32"/>
      <c r="BGQ1" s="32"/>
      <c r="BGR1" s="32"/>
      <c r="BGS1" s="32"/>
      <c r="BGT1" s="32"/>
      <c r="BGU1" s="32"/>
      <c r="BGV1" s="32"/>
      <c r="BGW1" s="32"/>
      <c r="BGX1" s="32"/>
      <c r="BGY1" s="32"/>
      <c r="BGZ1" s="32"/>
      <c r="BHA1" s="32"/>
      <c r="BHB1" s="32"/>
      <c r="BHC1" s="32"/>
      <c r="BHD1" s="32"/>
      <c r="BHE1" s="32"/>
      <c r="BHF1" s="32"/>
      <c r="BHG1" s="32"/>
      <c r="BHH1" s="32"/>
      <c r="BHI1" s="32"/>
      <c r="BHJ1" s="32"/>
      <c r="BHK1" s="32"/>
      <c r="BHL1" s="32"/>
      <c r="BHM1" s="32"/>
      <c r="BHN1" s="32"/>
      <c r="BHO1" s="32"/>
      <c r="BHP1" s="32"/>
      <c r="BHQ1" s="32"/>
      <c r="BHR1" s="32"/>
      <c r="BHS1" s="32"/>
      <c r="BHT1" s="32"/>
      <c r="BHU1" s="32"/>
      <c r="BHV1" s="32"/>
      <c r="BHW1" s="32"/>
      <c r="BHX1" s="32"/>
      <c r="BHY1" s="32"/>
      <c r="BHZ1" s="32"/>
      <c r="BIA1" s="32"/>
      <c r="BIB1" s="32"/>
      <c r="BIC1" s="32"/>
      <c r="BID1" s="32"/>
      <c r="BIE1" s="32"/>
      <c r="BIF1" s="32"/>
      <c r="BIG1" s="32"/>
      <c r="BIH1" s="32"/>
      <c r="BII1" s="32"/>
      <c r="BIJ1" s="32"/>
      <c r="BIK1" s="32"/>
      <c r="BIL1" s="32"/>
      <c r="BIM1" s="32"/>
      <c r="BIN1" s="32"/>
      <c r="BIO1" s="32"/>
      <c r="BIP1" s="32"/>
      <c r="BIQ1" s="32"/>
      <c r="BIR1" s="32"/>
      <c r="BIS1" s="32"/>
      <c r="BIT1" s="32"/>
      <c r="BIU1" s="32"/>
      <c r="BIV1" s="32"/>
      <c r="BIW1" s="32"/>
      <c r="BIX1" s="32"/>
      <c r="BIY1" s="32"/>
      <c r="BIZ1" s="32"/>
      <c r="BJA1" s="32"/>
      <c r="BJB1" s="32"/>
      <c r="BJC1" s="32"/>
      <c r="BJD1" s="32"/>
      <c r="BJE1" s="32"/>
      <c r="BJF1" s="32"/>
      <c r="BJG1" s="32"/>
      <c r="BJH1" s="32"/>
      <c r="BJI1" s="32"/>
      <c r="BJJ1" s="32"/>
      <c r="BJK1" s="32"/>
      <c r="BJL1" s="32"/>
      <c r="BJM1" s="32"/>
      <c r="BJN1" s="32"/>
      <c r="BJO1" s="32"/>
      <c r="BJP1" s="32"/>
      <c r="BJQ1" s="32"/>
      <c r="BJR1" s="32"/>
      <c r="BJS1" s="32"/>
      <c r="BJT1" s="32"/>
      <c r="BJU1" s="32"/>
      <c r="BJV1" s="32"/>
      <c r="BJW1" s="32"/>
      <c r="BJX1" s="32"/>
      <c r="BJY1" s="32"/>
      <c r="BJZ1" s="32"/>
      <c r="BKA1" s="32"/>
      <c r="BKB1" s="32"/>
      <c r="BKC1" s="32"/>
      <c r="BKD1" s="32"/>
      <c r="BKE1" s="32"/>
      <c r="BKF1" s="32"/>
      <c r="BKG1" s="32"/>
      <c r="BKH1" s="32"/>
      <c r="BKI1" s="32"/>
      <c r="BKJ1" s="32"/>
      <c r="BKK1" s="32"/>
      <c r="BKL1" s="32"/>
      <c r="BKM1" s="32"/>
      <c r="BKN1" s="32"/>
      <c r="BKO1" s="32"/>
      <c r="BKP1" s="32"/>
      <c r="BKQ1" s="32"/>
      <c r="BKR1" s="32"/>
      <c r="BKS1" s="32"/>
      <c r="BKT1" s="32"/>
      <c r="BKU1" s="32"/>
      <c r="BKV1" s="32"/>
      <c r="BKW1" s="32"/>
      <c r="BKX1" s="32"/>
      <c r="BKY1" s="32"/>
      <c r="BKZ1" s="32"/>
      <c r="BLA1" s="32"/>
      <c r="BLB1" s="32"/>
      <c r="BLC1" s="32"/>
      <c r="BLD1" s="32"/>
      <c r="BLE1" s="32"/>
      <c r="BLF1" s="32"/>
      <c r="BLG1" s="32"/>
      <c r="BLH1" s="32"/>
      <c r="BLI1" s="32"/>
      <c r="BLJ1" s="32"/>
      <c r="BLK1" s="32"/>
      <c r="BLL1" s="32"/>
      <c r="BLM1" s="32"/>
      <c r="BLN1" s="32"/>
      <c r="BLO1" s="32"/>
      <c r="BLP1" s="32"/>
      <c r="BLQ1" s="32"/>
      <c r="BLR1" s="32"/>
      <c r="BLS1" s="32"/>
      <c r="BLT1" s="32"/>
      <c r="BLU1" s="32"/>
      <c r="BLV1" s="32"/>
      <c r="BLW1" s="32"/>
      <c r="BLX1" s="32"/>
      <c r="BLY1" s="32"/>
      <c r="BLZ1" s="32"/>
      <c r="BMA1" s="32"/>
      <c r="BMB1" s="32"/>
      <c r="BMC1" s="32"/>
      <c r="BMD1" s="32"/>
      <c r="BME1" s="32"/>
      <c r="BMF1" s="32"/>
      <c r="BMG1" s="32"/>
      <c r="BMH1" s="32"/>
      <c r="BMI1" s="32"/>
      <c r="BMJ1" s="32"/>
      <c r="BMK1" s="32"/>
      <c r="BML1" s="32"/>
      <c r="BMM1" s="32"/>
      <c r="BMN1" s="32"/>
      <c r="BMO1" s="32"/>
      <c r="BMP1" s="32"/>
      <c r="BMQ1" s="32"/>
      <c r="BMR1" s="32"/>
      <c r="BMS1" s="32"/>
      <c r="BMT1" s="32"/>
      <c r="BMU1" s="32"/>
      <c r="BMV1" s="32"/>
      <c r="BMW1" s="32"/>
      <c r="BMX1" s="32"/>
      <c r="BMY1" s="32"/>
      <c r="BMZ1" s="32"/>
      <c r="BNA1" s="32"/>
      <c r="BNB1" s="32"/>
      <c r="BNC1" s="32"/>
      <c r="BND1" s="32"/>
      <c r="BNE1" s="32"/>
      <c r="BNF1" s="32"/>
      <c r="BNG1" s="32"/>
      <c r="BNH1" s="32"/>
      <c r="BNI1" s="32"/>
      <c r="BNJ1" s="32"/>
      <c r="BNK1" s="32"/>
      <c r="BNL1" s="32"/>
      <c r="BNM1" s="32"/>
      <c r="BNN1" s="32"/>
      <c r="BNO1" s="32"/>
      <c r="BNP1" s="32"/>
      <c r="BNQ1" s="32"/>
      <c r="BNR1" s="32"/>
      <c r="BNS1" s="32"/>
      <c r="BNT1" s="32"/>
      <c r="BNU1" s="32"/>
      <c r="BNV1" s="32"/>
      <c r="BNW1" s="32"/>
      <c r="BNX1" s="32"/>
      <c r="BNY1" s="32"/>
      <c r="BNZ1" s="32"/>
      <c r="BOA1" s="32"/>
      <c r="BOB1" s="32"/>
      <c r="BOC1" s="32"/>
      <c r="BOD1" s="32"/>
      <c r="BOE1" s="32"/>
      <c r="BOF1" s="32"/>
      <c r="BOG1" s="32"/>
      <c r="BOH1" s="32"/>
      <c r="BOI1" s="32"/>
      <c r="BOJ1" s="32"/>
      <c r="BOK1" s="32"/>
      <c r="BOL1" s="32"/>
      <c r="BOM1" s="32"/>
      <c r="BON1" s="32"/>
      <c r="BOO1" s="32"/>
      <c r="BOP1" s="32"/>
      <c r="BOQ1" s="32"/>
      <c r="BOR1" s="32"/>
      <c r="BOS1" s="32"/>
      <c r="BOT1" s="32"/>
      <c r="BOU1" s="32"/>
      <c r="BOV1" s="32"/>
      <c r="BOW1" s="32"/>
      <c r="BOX1" s="32"/>
      <c r="BOY1" s="32"/>
      <c r="BOZ1" s="32"/>
      <c r="BPA1" s="32"/>
      <c r="BPB1" s="32"/>
      <c r="BPC1" s="32"/>
      <c r="BPD1" s="32"/>
      <c r="BPE1" s="32"/>
      <c r="BPF1" s="32"/>
      <c r="BPG1" s="32"/>
      <c r="BPH1" s="32"/>
      <c r="BPI1" s="32"/>
      <c r="BPJ1" s="32"/>
      <c r="BPK1" s="32"/>
      <c r="BPL1" s="32"/>
      <c r="BPM1" s="32"/>
      <c r="BPN1" s="32"/>
      <c r="BPO1" s="32"/>
      <c r="BPP1" s="32"/>
      <c r="BPQ1" s="32"/>
      <c r="BPR1" s="32"/>
      <c r="BPS1" s="32"/>
      <c r="BPT1" s="32"/>
      <c r="BPU1" s="32"/>
      <c r="BPV1" s="32"/>
      <c r="BPW1" s="32"/>
      <c r="BPX1" s="32"/>
      <c r="BPY1" s="32"/>
      <c r="BPZ1" s="32"/>
      <c r="BQA1" s="32"/>
      <c r="BQB1" s="32"/>
      <c r="BQC1" s="32"/>
      <c r="BQD1" s="32"/>
      <c r="BQE1" s="32"/>
      <c r="BQF1" s="32"/>
      <c r="BQG1" s="32"/>
      <c r="BQH1" s="32"/>
      <c r="BQI1" s="32"/>
      <c r="BQJ1" s="32"/>
      <c r="BQK1" s="32"/>
      <c r="BQL1" s="32"/>
      <c r="BQM1" s="32"/>
      <c r="BQN1" s="32"/>
      <c r="BQO1" s="32"/>
      <c r="BQP1" s="32"/>
      <c r="BQQ1" s="32"/>
      <c r="BQR1" s="32"/>
      <c r="BQS1" s="32"/>
      <c r="BQT1" s="32"/>
      <c r="BQU1" s="32"/>
      <c r="BQV1" s="32"/>
      <c r="BQW1" s="32"/>
      <c r="BQX1" s="32"/>
      <c r="BQY1" s="32"/>
      <c r="BQZ1" s="32"/>
      <c r="BRA1" s="32"/>
      <c r="BRB1" s="32"/>
      <c r="BRC1" s="32"/>
      <c r="BRD1" s="32"/>
      <c r="BRE1" s="32"/>
      <c r="BRF1" s="32"/>
      <c r="BRG1" s="32"/>
      <c r="BRH1" s="32"/>
      <c r="BRI1" s="32"/>
      <c r="BRJ1" s="32"/>
      <c r="BRK1" s="32"/>
      <c r="BRL1" s="32"/>
      <c r="BRM1" s="32"/>
      <c r="BRN1" s="32"/>
      <c r="BRO1" s="32"/>
      <c r="BRP1" s="32"/>
      <c r="BRQ1" s="32"/>
      <c r="BRR1" s="32"/>
      <c r="BRS1" s="32"/>
      <c r="BRT1" s="32"/>
      <c r="BRU1" s="32"/>
      <c r="BRV1" s="32"/>
      <c r="BRW1" s="32"/>
      <c r="BRX1" s="32"/>
      <c r="BRY1" s="32"/>
      <c r="BRZ1" s="32"/>
      <c r="BSA1" s="32"/>
      <c r="BSB1" s="32"/>
      <c r="BSC1" s="32"/>
      <c r="BSD1" s="32"/>
      <c r="BSE1" s="32"/>
      <c r="BSF1" s="32"/>
      <c r="BSG1" s="32"/>
      <c r="BSH1" s="32"/>
      <c r="BSI1" s="32"/>
      <c r="BSJ1" s="32"/>
      <c r="BSK1" s="32"/>
      <c r="BSL1" s="32"/>
      <c r="BSM1" s="32"/>
      <c r="BSN1" s="32"/>
      <c r="BSO1" s="32"/>
      <c r="BSP1" s="32"/>
      <c r="BSQ1" s="32"/>
      <c r="BSR1" s="32"/>
      <c r="BSS1" s="32"/>
      <c r="BST1" s="32"/>
      <c r="BSU1" s="32"/>
      <c r="BSV1" s="32"/>
      <c r="BSW1" s="32"/>
      <c r="BSX1" s="32"/>
      <c r="BSY1" s="32"/>
      <c r="BSZ1" s="32"/>
      <c r="BTA1" s="32"/>
      <c r="BTB1" s="32"/>
      <c r="BTC1" s="32"/>
      <c r="BTD1" s="32"/>
      <c r="BTE1" s="32"/>
      <c r="BTF1" s="32"/>
      <c r="BTG1" s="32"/>
      <c r="BTH1" s="32"/>
      <c r="BTI1" s="32"/>
      <c r="BTJ1" s="32"/>
      <c r="BTK1" s="32"/>
      <c r="BTL1" s="32"/>
      <c r="BTM1" s="32"/>
      <c r="BTN1" s="32"/>
      <c r="BTO1" s="32"/>
      <c r="BTP1" s="32"/>
      <c r="BTQ1" s="32"/>
      <c r="BTR1" s="32"/>
      <c r="BTS1" s="32"/>
      <c r="BTT1" s="32"/>
      <c r="BTU1" s="32"/>
      <c r="BTV1" s="32"/>
      <c r="BTW1" s="32"/>
      <c r="BTX1" s="32"/>
      <c r="BTY1" s="32"/>
      <c r="BTZ1" s="32"/>
      <c r="BUA1" s="32"/>
      <c r="BUB1" s="32"/>
      <c r="BUC1" s="32"/>
      <c r="BUD1" s="32"/>
      <c r="BUE1" s="32"/>
      <c r="BUF1" s="32"/>
      <c r="BUG1" s="32"/>
      <c r="BUH1" s="32"/>
      <c r="BUI1" s="32"/>
      <c r="BUJ1" s="32"/>
      <c r="BUK1" s="32"/>
      <c r="BUL1" s="32"/>
      <c r="BUM1" s="32"/>
      <c r="BUN1" s="32"/>
      <c r="BUO1" s="32"/>
      <c r="BUP1" s="32"/>
      <c r="BUQ1" s="32"/>
      <c r="BUR1" s="32"/>
      <c r="BUS1" s="32"/>
      <c r="BUT1" s="32"/>
      <c r="BUU1" s="32"/>
      <c r="BUV1" s="32"/>
      <c r="BUW1" s="32"/>
      <c r="BUX1" s="32"/>
      <c r="BUY1" s="32"/>
      <c r="BUZ1" s="32"/>
      <c r="BVA1" s="32"/>
      <c r="BVB1" s="32"/>
      <c r="BVC1" s="32"/>
      <c r="BVD1" s="32"/>
      <c r="BVE1" s="32"/>
      <c r="BVF1" s="32"/>
      <c r="BVG1" s="32"/>
      <c r="BVH1" s="32"/>
      <c r="BVI1" s="32"/>
      <c r="BVJ1" s="32"/>
      <c r="BVK1" s="32"/>
      <c r="BVL1" s="32"/>
      <c r="BVM1" s="32"/>
      <c r="BVN1" s="32"/>
      <c r="BVO1" s="32"/>
      <c r="BVP1" s="32"/>
      <c r="BVQ1" s="32"/>
      <c r="BVR1" s="32"/>
      <c r="BVS1" s="32"/>
      <c r="BVT1" s="32"/>
      <c r="BVU1" s="32"/>
      <c r="BVV1" s="32"/>
      <c r="BVW1" s="32"/>
      <c r="BVX1" s="32"/>
      <c r="BVY1" s="32"/>
      <c r="BVZ1" s="32"/>
      <c r="BWA1" s="32"/>
      <c r="BWB1" s="32"/>
      <c r="BWC1" s="32"/>
      <c r="BWD1" s="32"/>
      <c r="BWE1" s="32"/>
      <c r="BWF1" s="32"/>
      <c r="BWG1" s="32"/>
      <c r="BWH1" s="32"/>
      <c r="BWI1" s="32"/>
      <c r="BWJ1" s="32"/>
      <c r="BWK1" s="32"/>
      <c r="BWL1" s="32"/>
      <c r="BWM1" s="32"/>
      <c r="BWN1" s="32"/>
      <c r="BWO1" s="32"/>
      <c r="BWP1" s="32"/>
      <c r="BWQ1" s="32"/>
      <c r="BWR1" s="32"/>
      <c r="BWS1" s="32"/>
      <c r="BWT1" s="32"/>
      <c r="BWU1" s="32"/>
      <c r="BWV1" s="32"/>
      <c r="BWW1" s="32"/>
      <c r="BWX1" s="32"/>
      <c r="BWY1" s="32"/>
      <c r="BWZ1" s="32"/>
      <c r="BXA1" s="32"/>
      <c r="BXB1" s="32"/>
      <c r="BXC1" s="32"/>
      <c r="BXD1" s="32"/>
      <c r="BXE1" s="32"/>
      <c r="BXF1" s="32"/>
      <c r="BXG1" s="32"/>
      <c r="BXH1" s="32"/>
      <c r="BXI1" s="32"/>
      <c r="BXJ1" s="32"/>
      <c r="BXK1" s="32"/>
      <c r="BXL1" s="32"/>
      <c r="BXM1" s="32"/>
      <c r="BXN1" s="32"/>
      <c r="BXO1" s="32"/>
      <c r="BXP1" s="32"/>
      <c r="BXQ1" s="32"/>
      <c r="BXR1" s="32"/>
      <c r="BXS1" s="32"/>
      <c r="BXT1" s="32"/>
      <c r="BXU1" s="32"/>
      <c r="BXV1" s="32"/>
      <c r="BXW1" s="32"/>
      <c r="BXX1" s="32"/>
      <c r="BXY1" s="32"/>
      <c r="BXZ1" s="32"/>
      <c r="BYA1" s="32"/>
      <c r="BYB1" s="32"/>
      <c r="BYC1" s="32"/>
      <c r="BYD1" s="32"/>
      <c r="BYE1" s="32"/>
      <c r="BYF1" s="32"/>
      <c r="BYG1" s="32"/>
      <c r="BYH1" s="32"/>
      <c r="BYI1" s="32"/>
      <c r="BYJ1" s="32"/>
      <c r="BYK1" s="32"/>
      <c r="BYL1" s="32"/>
      <c r="BYM1" s="32"/>
      <c r="BYN1" s="32"/>
      <c r="BYO1" s="32"/>
      <c r="BYP1" s="32"/>
      <c r="BYQ1" s="32"/>
      <c r="BYR1" s="32"/>
      <c r="BYS1" s="32"/>
      <c r="BYT1" s="32"/>
      <c r="BYU1" s="32"/>
      <c r="BYV1" s="32"/>
      <c r="BYW1" s="32"/>
      <c r="BYX1" s="32"/>
      <c r="BYY1" s="32"/>
      <c r="BYZ1" s="32"/>
      <c r="BZA1" s="32"/>
      <c r="BZB1" s="32"/>
      <c r="BZC1" s="32"/>
      <c r="BZD1" s="32"/>
      <c r="BZE1" s="32"/>
      <c r="BZF1" s="32"/>
      <c r="BZG1" s="32"/>
      <c r="BZH1" s="32"/>
      <c r="BZI1" s="32"/>
      <c r="BZJ1" s="32"/>
      <c r="BZK1" s="32"/>
      <c r="BZL1" s="32"/>
      <c r="BZM1" s="32"/>
      <c r="BZN1" s="32"/>
      <c r="BZO1" s="32"/>
      <c r="BZP1" s="32"/>
      <c r="BZQ1" s="32"/>
      <c r="BZR1" s="32"/>
      <c r="BZS1" s="32"/>
      <c r="BZT1" s="32"/>
      <c r="BZU1" s="32"/>
      <c r="BZV1" s="32"/>
      <c r="BZW1" s="32"/>
      <c r="BZX1" s="32"/>
      <c r="BZY1" s="32"/>
      <c r="BZZ1" s="32"/>
      <c r="CAA1" s="32"/>
      <c r="CAB1" s="32"/>
      <c r="CAC1" s="32"/>
      <c r="CAD1" s="32"/>
      <c r="CAE1" s="32"/>
      <c r="CAF1" s="32"/>
      <c r="CAG1" s="32"/>
      <c r="CAH1" s="32"/>
      <c r="CAI1" s="32"/>
      <c r="CAJ1" s="32"/>
      <c r="CAK1" s="32"/>
      <c r="CAL1" s="32"/>
      <c r="CAM1" s="32"/>
      <c r="CAN1" s="32"/>
      <c r="CAO1" s="32"/>
      <c r="CAP1" s="32"/>
      <c r="CAQ1" s="32"/>
      <c r="CAR1" s="32"/>
      <c r="CAS1" s="32"/>
      <c r="CAT1" s="32"/>
      <c r="CAU1" s="32"/>
      <c r="CAV1" s="32"/>
      <c r="CAW1" s="32"/>
      <c r="CAX1" s="32"/>
      <c r="CAY1" s="32"/>
      <c r="CAZ1" s="32"/>
      <c r="CBA1" s="32"/>
      <c r="CBB1" s="32"/>
      <c r="CBC1" s="32"/>
      <c r="CBD1" s="32"/>
      <c r="CBE1" s="32"/>
      <c r="CBF1" s="32"/>
      <c r="CBG1" s="32"/>
      <c r="CBH1" s="32"/>
      <c r="CBI1" s="32"/>
      <c r="CBJ1" s="32"/>
      <c r="CBK1" s="32"/>
      <c r="CBL1" s="32"/>
      <c r="CBM1" s="32"/>
      <c r="CBN1" s="32"/>
      <c r="CBO1" s="32"/>
      <c r="CBP1" s="32"/>
      <c r="CBQ1" s="32"/>
      <c r="CBR1" s="32"/>
      <c r="CBS1" s="32"/>
      <c r="CBT1" s="32"/>
      <c r="CBU1" s="32"/>
      <c r="CBV1" s="32"/>
      <c r="CBW1" s="32"/>
      <c r="CBX1" s="32"/>
      <c r="CBY1" s="32"/>
      <c r="CBZ1" s="32"/>
      <c r="CCA1" s="32"/>
      <c r="CCB1" s="32"/>
      <c r="CCC1" s="32"/>
      <c r="CCD1" s="32"/>
      <c r="CCE1" s="32"/>
      <c r="CCF1" s="32"/>
      <c r="CCG1" s="32"/>
      <c r="CCH1" s="32"/>
      <c r="CCI1" s="32"/>
      <c r="CCJ1" s="32"/>
      <c r="CCK1" s="32"/>
      <c r="CCL1" s="32"/>
      <c r="CCM1" s="32"/>
      <c r="CCN1" s="32"/>
      <c r="CCO1" s="32"/>
      <c r="CCP1" s="32"/>
      <c r="CCQ1" s="32"/>
      <c r="CCR1" s="32"/>
      <c r="CCS1" s="32"/>
      <c r="CCT1" s="32"/>
      <c r="CCU1" s="32"/>
      <c r="CCV1" s="32"/>
      <c r="CCW1" s="32"/>
      <c r="CCX1" s="32"/>
      <c r="CCY1" s="32"/>
      <c r="CCZ1" s="32"/>
      <c r="CDA1" s="32"/>
      <c r="CDB1" s="32"/>
      <c r="CDC1" s="32"/>
      <c r="CDD1" s="32"/>
      <c r="CDE1" s="32"/>
      <c r="CDF1" s="32"/>
      <c r="CDG1" s="32"/>
      <c r="CDH1" s="32"/>
      <c r="CDI1" s="32"/>
      <c r="CDJ1" s="32"/>
      <c r="CDK1" s="32"/>
      <c r="CDL1" s="32"/>
      <c r="CDM1" s="32"/>
      <c r="CDN1" s="32"/>
      <c r="CDO1" s="32"/>
      <c r="CDP1" s="32"/>
      <c r="CDQ1" s="32"/>
      <c r="CDR1" s="32"/>
      <c r="CDS1" s="32"/>
      <c r="CDT1" s="32"/>
      <c r="CDU1" s="32"/>
      <c r="CDV1" s="32"/>
      <c r="CDW1" s="32"/>
      <c r="CDX1" s="32"/>
      <c r="CDY1" s="32"/>
      <c r="CDZ1" s="32"/>
      <c r="CEA1" s="32"/>
      <c r="CEB1" s="32"/>
      <c r="CEC1" s="32"/>
      <c r="CED1" s="32"/>
      <c r="CEE1" s="32"/>
      <c r="CEF1" s="32"/>
      <c r="CEG1" s="32"/>
      <c r="CEH1" s="32"/>
      <c r="CEI1" s="32"/>
      <c r="CEJ1" s="32"/>
      <c r="CEK1" s="32"/>
      <c r="CEL1" s="32"/>
      <c r="CEM1" s="32"/>
      <c r="CEN1" s="32"/>
      <c r="CEO1" s="32"/>
      <c r="CEP1" s="32"/>
      <c r="CEQ1" s="32"/>
      <c r="CER1" s="32"/>
      <c r="CES1" s="32"/>
      <c r="CET1" s="32"/>
      <c r="CEU1" s="32"/>
      <c r="CEV1" s="32"/>
      <c r="CEW1" s="32"/>
      <c r="CEX1" s="32"/>
      <c r="CEY1" s="32"/>
      <c r="CEZ1" s="32"/>
      <c r="CFA1" s="32"/>
      <c r="CFB1" s="32"/>
      <c r="CFC1" s="32"/>
      <c r="CFD1" s="32"/>
      <c r="CFE1" s="32"/>
      <c r="CFF1" s="32"/>
      <c r="CFG1" s="32"/>
      <c r="CFH1" s="32"/>
      <c r="CFI1" s="32"/>
      <c r="CFJ1" s="32"/>
      <c r="CFK1" s="32"/>
      <c r="CFL1" s="32"/>
      <c r="CFM1" s="32"/>
      <c r="CFN1" s="32"/>
      <c r="CFO1" s="32"/>
      <c r="CFP1" s="32"/>
      <c r="CFQ1" s="32"/>
      <c r="CFR1" s="32"/>
      <c r="CFS1" s="32"/>
      <c r="CFT1" s="32"/>
      <c r="CFU1" s="32"/>
      <c r="CFV1" s="32"/>
      <c r="CFW1" s="32"/>
      <c r="CFX1" s="32"/>
      <c r="CFY1" s="32"/>
      <c r="CFZ1" s="32"/>
      <c r="CGA1" s="32"/>
      <c r="CGB1" s="32"/>
      <c r="CGC1" s="32"/>
      <c r="CGD1" s="32"/>
      <c r="CGE1" s="32"/>
      <c r="CGF1" s="32"/>
      <c r="CGG1" s="32"/>
      <c r="CGH1" s="32"/>
      <c r="CGI1" s="32"/>
      <c r="CGJ1" s="32"/>
      <c r="CGK1" s="32"/>
      <c r="CGL1" s="32"/>
      <c r="CGM1" s="32"/>
      <c r="CGN1" s="32"/>
      <c r="CGO1" s="32"/>
      <c r="CGP1" s="32"/>
      <c r="CGQ1" s="32"/>
      <c r="CGR1" s="32"/>
      <c r="CGS1" s="32"/>
      <c r="CGT1" s="32"/>
      <c r="CGU1" s="32"/>
      <c r="CGV1" s="32"/>
      <c r="CGW1" s="32"/>
      <c r="CGX1" s="32"/>
      <c r="CGY1" s="32"/>
      <c r="CGZ1" s="32"/>
      <c r="CHA1" s="32"/>
      <c r="CHB1" s="32"/>
      <c r="CHC1" s="32"/>
      <c r="CHD1" s="32"/>
      <c r="CHE1" s="32"/>
      <c r="CHF1" s="32"/>
      <c r="CHG1" s="32"/>
      <c r="CHH1" s="32"/>
      <c r="CHI1" s="32"/>
      <c r="CHJ1" s="32"/>
      <c r="CHK1" s="32"/>
      <c r="CHL1" s="32"/>
      <c r="CHM1" s="32"/>
      <c r="CHN1" s="32"/>
      <c r="CHO1" s="32"/>
      <c r="CHP1" s="32"/>
      <c r="CHQ1" s="32"/>
      <c r="CHR1" s="32"/>
      <c r="CHS1" s="32"/>
      <c r="CHT1" s="32"/>
      <c r="CHU1" s="32"/>
      <c r="CHV1" s="32"/>
      <c r="CHW1" s="32"/>
      <c r="CHX1" s="32"/>
      <c r="CHY1" s="32"/>
      <c r="CHZ1" s="32"/>
      <c r="CIA1" s="32"/>
      <c r="CIB1" s="32"/>
      <c r="CIC1" s="32"/>
      <c r="CID1" s="32"/>
      <c r="CIE1" s="32"/>
      <c r="CIF1" s="32"/>
      <c r="CIG1" s="32"/>
      <c r="CIH1" s="32"/>
      <c r="CII1" s="32"/>
      <c r="CIJ1" s="32"/>
      <c r="CIK1" s="32"/>
      <c r="CIL1" s="32"/>
      <c r="CIM1" s="32"/>
      <c r="CIN1" s="32"/>
      <c r="CIO1" s="32"/>
      <c r="CIP1" s="32"/>
      <c r="CIQ1" s="32"/>
      <c r="CIR1" s="32"/>
      <c r="CIS1" s="32"/>
      <c r="CIT1" s="32"/>
      <c r="CIU1" s="32"/>
      <c r="CIV1" s="32"/>
      <c r="CIW1" s="32"/>
      <c r="CIX1" s="32"/>
      <c r="CIY1" s="32"/>
      <c r="CIZ1" s="32"/>
      <c r="CJA1" s="32"/>
      <c r="CJB1" s="32"/>
      <c r="CJC1" s="32"/>
      <c r="CJD1" s="32"/>
      <c r="CJE1" s="32"/>
      <c r="CJF1" s="32"/>
      <c r="CJG1" s="32"/>
      <c r="CJH1" s="32"/>
      <c r="CJI1" s="32"/>
      <c r="CJJ1" s="32"/>
      <c r="CJK1" s="32"/>
      <c r="CJL1" s="32"/>
      <c r="CJM1" s="32"/>
      <c r="CJN1" s="32"/>
      <c r="CJO1" s="32"/>
      <c r="CJP1" s="32"/>
      <c r="CJQ1" s="32"/>
      <c r="CJR1" s="32"/>
      <c r="CJS1" s="32"/>
      <c r="CJT1" s="32"/>
      <c r="CJU1" s="32"/>
      <c r="CJV1" s="32"/>
      <c r="CJW1" s="32"/>
      <c r="CJX1" s="32"/>
      <c r="CJY1" s="32"/>
      <c r="CJZ1" s="32"/>
      <c r="CKA1" s="32"/>
      <c r="CKB1" s="32"/>
      <c r="CKC1" s="32"/>
      <c r="CKD1" s="32"/>
      <c r="CKE1" s="32"/>
      <c r="CKF1" s="32"/>
      <c r="CKG1" s="32"/>
      <c r="CKH1" s="32"/>
      <c r="CKI1" s="32"/>
      <c r="CKJ1" s="32"/>
      <c r="CKK1" s="32"/>
      <c r="CKL1" s="32"/>
      <c r="CKM1" s="32"/>
      <c r="CKN1" s="32"/>
      <c r="CKO1" s="32"/>
      <c r="CKP1" s="32"/>
      <c r="CKQ1" s="32"/>
      <c r="CKR1" s="32"/>
      <c r="CKS1" s="32"/>
      <c r="CKT1" s="32"/>
      <c r="CKU1" s="32"/>
      <c r="CKV1" s="32"/>
      <c r="CKW1" s="32"/>
      <c r="CKX1" s="32"/>
      <c r="CKY1" s="32"/>
      <c r="CKZ1" s="32"/>
      <c r="CLA1" s="32"/>
      <c r="CLB1" s="32"/>
      <c r="CLC1" s="32"/>
      <c r="CLD1" s="32"/>
      <c r="CLE1" s="32"/>
      <c r="CLF1" s="32"/>
      <c r="CLG1" s="32"/>
      <c r="CLH1" s="32"/>
      <c r="CLI1" s="32"/>
      <c r="CLJ1" s="32"/>
      <c r="CLK1" s="32"/>
      <c r="CLL1" s="32"/>
      <c r="CLM1" s="32"/>
      <c r="CLN1" s="32"/>
      <c r="CLO1" s="32"/>
      <c r="CLP1" s="32"/>
      <c r="CLQ1" s="32"/>
      <c r="CLR1" s="32"/>
      <c r="CLS1" s="32"/>
      <c r="CLT1" s="32"/>
      <c r="CLU1" s="32"/>
      <c r="CLV1" s="32"/>
      <c r="CLW1" s="32"/>
      <c r="CLX1" s="32"/>
      <c r="CLY1" s="32"/>
      <c r="CLZ1" s="32"/>
      <c r="CMA1" s="32"/>
      <c r="CMB1" s="32"/>
      <c r="CMC1" s="32"/>
      <c r="CMD1" s="32"/>
      <c r="CME1" s="32"/>
      <c r="CMF1" s="32"/>
      <c r="CMG1" s="32"/>
      <c r="CMH1" s="32"/>
      <c r="CMI1" s="32"/>
      <c r="CMJ1" s="32"/>
      <c r="CMK1" s="32"/>
      <c r="CML1" s="32"/>
      <c r="CMM1" s="32"/>
      <c r="CMN1" s="32"/>
      <c r="CMO1" s="32"/>
      <c r="CMP1" s="32"/>
      <c r="CMQ1" s="32"/>
      <c r="CMR1" s="32"/>
      <c r="CMS1" s="32"/>
      <c r="CMT1" s="32"/>
      <c r="CMU1" s="32"/>
      <c r="CMV1" s="32"/>
      <c r="CMW1" s="32"/>
      <c r="CMX1" s="32"/>
      <c r="CMY1" s="32"/>
      <c r="CMZ1" s="32"/>
      <c r="CNA1" s="32"/>
      <c r="CNB1" s="32"/>
      <c r="CNC1" s="32"/>
      <c r="CND1" s="32"/>
      <c r="CNE1" s="32"/>
      <c r="CNF1" s="32"/>
      <c r="CNG1" s="32"/>
      <c r="CNH1" s="32"/>
      <c r="CNI1" s="32"/>
      <c r="CNJ1" s="32"/>
      <c r="CNK1" s="32"/>
      <c r="CNL1" s="32"/>
      <c r="CNM1" s="32"/>
      <c r="CNN1" s="32"/>
      <c r="CNO1" s="32"/>
      <c r="CNP1" s="32"/>
      <c r="CNQ1" s="32"/>
      <c r="CNR1" s="32"/>
      <c r="CNS1" s="32"/>
      <c r="CNT1" s="32"/>
      <c r="CNU1" s="32"/>
      <c r="CNV1" s="32"/>
      <c r="CNW1" s="32"/>
      <c r="CNX1" s="32"/>
      <c r="CNY1" s="32"/>
      <c r="CNZ1" s="32"/>
      <c r="COA1" s="32"/>
      <c r="COB1" s="32"/>
      <c r="COC1" s="32"/>
      <c r="COD1" s="32"/>
      <c r="COE1" s="32"/>
      <c r="COF1" s="32"/>
      <c r="COG1" s="32"/>
      <c r="COH1" s="32"/>
      <c r="COI1" s="32"/>
      <c r="COJ1" s="32"/>
      <c r="COK1" s="32"/>
      <c r="COL1" s="32"/>
      <c r="COM1" s="32"/>
      <c r="CON1" s="32"/>
      <c r="COO1" s="32"/>
      <c r="COP1" s="32"/>
      <c r="COQ1" s="32"/>
      <c r="COR1" s="32"/>
      <c r="COS1" s="32"/>
      <c r="COT1" s="32"/>
      <c r="COU1" s="32"/>
      <c r="COV1" s="32"/>
      <c r="COW1" s="32"/>
      <c r="COX1" s="32"/>
      <c r="COY1" s="32"/>
      <c r="COZ1" s="32"/>
      <c r="CPA1" s="32"/>
      <c r="CPB1" s="32"/>
      <c r="CPC1" s="32"/>
      <c r="CPD1" s="32"/>
      <c r="CPE1" s="32"/>
      <c r="CPF1" s="32"/>
      <c r="CPG1" s="32"/>
      <c r="CPH1" s="32"/>
      <c r="CPI1" s="32"/>
      <c r="CPJ1" s="32"/>
      <c r="CPK1" s="32"/>
      <c r="CPL1" s="32"/>
      <c r="CPM1" s="32"/>
      <c r="CPN1" s="32"/>
      <c r="CPO1" s="32"/>
      <c r="CPP1" s="32"/>
      <c r="CPQ1" s="32"/>
      <c r="CPR1" s="32"/>
      <c r="CPS1" s="32"/>
      <c r="CPT1" s="32"/>
      <c r="CPU1" s="32"/>
      <c r="CPV1" s="32"/>
      <c r="CPW1" s="32"/>
      <c r="CPX1" s="32"/>
      <c r="CPY1" s="32"/>
      <c r="CPZ1" s="32"/>
      <c r="CQA1" s="32"/>
      <c r="CQB1" s="32"/>
      <c r="CQC1" s="32"/>
      <c r="CQD1" s="32"/>
      <c r="CQE1" s="32"/>
      <c r="CQF1" s="32"/>
      <c r="CQG1" s="32"/>
      <c r="CQH1" s="32"/>
      <c r="CQI1" s="32"/>
      <c r="CQJ1" s="32"/>
      <c r="CQK1" s="32"/>
      <c r="CQL1" s="32"/>
      <c r="CQM1" s="32"/>
      <c r="CQN1" s="32"/>
      <c r="CQO1" s="32"/>
      <c r="CQP1" s="32"/>
      <c r="CQQ1" s="32"/>
      <c r="CQR1" s="32"/>
      <c r="CQS1" s="32"/>
      <c r="CQT1" s="32"/>
      <c r="CQU1" s="32"/>
      <c r="CQV1" s="32"/>
      <c r="CQW1" s="32"/>
      <c r="CQX1" s="32"/>
      <c r="CQY1" s="32"/>
      <c r="CQZ1" s="32"/>
      <c r="CRA1" s="32"/>
      <c r="CRB1" s="32"/>
      <c r="CRC1" s="32"/>
      <c r="CRD1" s="32"/>
      <c r="CRE1" s="32"/>
      <c r="CRF1" s="32"/>
      <c r="CRG1" s="32"/>
      <c r="CRH1" s="32"/>
      <c r="CRI1" s="32"/>
      <c r="CRJ1" s="32"/>
      <c r="CRK1" s="32"/>
      <c r="CRL1" s="32"/>
      <c r="CRM1" s="32"/>
      <c r="CRN1" s="32"/>
      <c r="CRO1" s="32"/>
      <c r="CRP1" s="32"/>
      <c r="CRQ1" s="32"/>
      <c r="CRR1" s="32"/>
      <c r="CRS1" s="32"/>
      <c r="CRT1" s="32"/>
      <c r="CRU1" s="32"/>
      <c r="CRV1" s="32"/>
      <c r="CRW1" s="32"/>
      <c r="CRX1" s="32"/>
      <c r="CRY1" s="32"/>
      <c r="CRZ1" s="32"/>
      <c r="CSA1" s="32"/>
      <c r="CSB1" s="32"/>
      <c r="CSC1" s="32"/>
      <c r="CSD1" s="32"/>
      <c r="CSE1" s="32"/>
      <c r="CSF1" s="32"/>
      <c r="CSG1" s="32"/>
      <c r="CSH1" s="32"/>
      <c r="CSI1" s="32"/>
      <c r="CSJ1" s="32"/>
      <c r="CSK1" s="32"/>
      <c r="CSL1" s="32"/>
      <c r="CSM1" s="32"/>
      <c r="CSN1" s="32"/>
      <c r="CSO1" s="32"/>
      <c r="CSP1" s="32"/>
      <c r="CSQ1" s="32"/>
      <c r="CSR1" s="32"/>
      <c r="CSS1" s="32"/>
      <c r="CST1" s="32"/>
      <c r="CSU1" s="32"/>
      <c r="CSV1" s="32"/>
      <c r="CSW1" s="32"/>
      <c r="CSX1" s="32"/>
      <c r="CSY1" s="32"/>
      <c r="CSZ1" s="32"/>
      <c r="CTA1" s="32"/>
      <c r="CTB1" s="32"/>
      <c r="CTC1" s="32"/>
      <c r="CTD1" s="32"/>
      <c r="CTE1" s="32"/>
      <c r="CTF1" s="32"/>
      <c r="CTG1" s="32"/>
      <c r="CTH1" s="32"/>
      <c r="CTI1" s="32"/>
      <c r="CTJ1" s="32"/>
      <c r="CTK1" s="32"/>
      <c r="CTL1" s="32"/>
      <c r="CTM1" s="32"/>
      <c r="CTN1" s="32"/>
      <c r="CTO1" s="32"/>
      <c r="CTP1" s="32"/>
      <c r="CTQ1" s="32"/>
      <c r="CTR1" s="32"/>
      <c r="CTS1" s="32"/>
      <c r="CTT1" s="32"/>
      <c r="CTU1" s="32"/>
      <c r="CTV1" s="32"/>
      <c r="CTW1" s="32"/>
      <c r="CTX1" s="32"/>
      <c r="CTY1" s="32"/>
      <c r="CTZ1" s="32"/>
      <c r="CUA1" s="32"/>
      <c r="CUB1" s="32"/>
      <c r="CUC1" s="32"/>
      <c r="CUD1" s="32"/>
      <c r="CUE1" s="32"/>
      <c r="CUF1" s="32"/>
      <c r="CUG1" s="32"/>
      <c r="CUH1" s="32"/>
      <c r="CUI1" s="32"/>
      <c r="CUJ1" s="32"/>
      <c r="CUK1" s="32"/>
      <c r="CUL1" s="32"/>
      <c r="CUM1" s="32"/>
      <c r="CUN1" s="32"/>
      <c r="CUO1" s="32"/>
      <c r="CUP1" s="32"/>
      <c r="CUQ1" s="32"/>
      <c r="CUR1" s="32"/>
      <c r="CUS1" s="32"/>
      <c r="CUT1" s="32"/>
      <c r="CUU1" s="32"/>
      <c r="CUV1" s="32"/>
      <c r="CUW1" s="32"/>
      <c r="CUX1" s="32"/>
      <c r="CUY1" s="32"/>
      <c r="CUZ1" s="32"/>
      <c r="CVA1" s="32"/>
      <c r="CVB1" s="32"/>
      <c r="CVC1" s="32"/>
      <c r="CVD1" s="32"/>
      <c r="CVE1" s="32"/>
      <c r="CVF1" s="32"/>
      <c r="CVG1" s="32"/>
      <c r="CVH1" s="32"/>
      <c r="CVI1" s="32"/>
      <c r="CVJ1" s="32"/>
      <c r="CVK1" s="32"/>
      <c r="CVL1" s="32"/>
      <c r="CVM1" s="32"/>
      <c r="CVN1" s="32"/>
      <c r="CVO1" s="32"/>
      <c r="CVP1" s="32"/>
      <c r="CVQ1" s="32"/>
      <c r="CVR1" s="32"/>
      <c r="CVS1" s="32"/>
      <c r="CVT1" s="32"/>
      <c r="CVU1" s="32"/>
      <c r="CVV1" s="32"/>
      <c r="CVW1" s="32"/>
      <c r="CVX1" s="32"/>
      <c r="CVY1" s="32"/>
      <c r="CVZ1" s="32"/>
      <c r="CWA1" s="32"/>
      <c r="CWB1" s="32"/>
      <c r="CWC1" s="32"/>
      <c r="CWD1" s="32"/>
      <c r="CWE1" s="32"/>
      <c r="CWF1" s="32"/>
      <c r="CWG1" s="32"/>
      <c r="CWH1" s="32"/>
      <c r="CWI1" s="32"/>
      <c r="CWJ1" s="32"/>
      <c r="CWK1" s="32"/>
      <c r="CWL1" s="32"/>
      <c r="CWM1" s="32"/>
      <c r="CWN1" s="32"/>
      <c r="CWO1" s="32"/>
      <c r="CWP1" s="32"/>
      <c r="CWQ1" s="32"/>
      <c r="CWR1" s="32"/>
      <c r="CWS1" s="32"/>
      <c r="CWT1" s="32"/>
      <c r="CWU1" s="32"/>
      <c r="CWV1" s="32"/>
      <c r="CWW1" s="32"/>
      <c r="CWX1" s="32"/>
      <c r="CWY1" s="32"/>
      <c r="CWZ1" s="32"/>
      <c r="CXA1" s="32"/>
      <c r="CXB1" s="32"/>
      <c r="CXC1" s="32"/>
      <c r="CXD1" s="32"/>
      <c r="CXE1" s="32"/>
      <c r="CXF1" s="32"/>
      <c r="CXG1" s="32"/>
      <c r="CXH1" s="32"/>
      <c r="CXI1" s="32"/>
      <c r="CXJ1" s="32"/>
      <c r="CXK1" s="32"/>
      <c r="CXL1" s="32"/>
      <c r="CXM1" s="32"/>
      <c r="CXN1" s="32"/>
      <c r="CXO1" s="32"/>
      <c r="CXP1" s="32"/>
      <c r="CXQ1" s="32"/>
      <c r="CXR1" s="32"/>
      <c r="CXS1" s="32"/>
      <c r="CXT1" s="32"/>
      <c r="CXU1" s="32"/>
      <c r="CXV1" s="32"/>
      <c r="CXW1" s="32"/>
      <c r="CXX1" s="32"/>
      <c r="CXY1" s="32"/>
      <c r="CXZ1" s="32"/>
      <c r="CYA1" s="32"/>
      <c r="CYB1" s="32"/>
      <c r="CYC1" s="32"/>
      <c r="CYD1" s="32"/>
      <c r="CYE1" s="32"/>
      <c r="CYF1" s="32"/>
      <c r="CYG1" s="32"/>
      <c r="CYH1" s="32"/>
      <c r="CYI1" s="32"/>
      <c r="CYJ1" s="32"/>
      <c r="CYK1" s="32"/>
      <c r="CYL1" s="32"/>
      <c r="CYM1" s="32"/>
      <c r="CYN1" s="32"/>
      <c r="CYO1" s="32"/>
      <c r="CYP1" s="32"/>
      <c r="CYQ1" s="32"/>
      <c r="CYR1" s="32"/>
      <c r="CYS1" s="32"/>
      <c r="CYT1" s="32"/>
      <c r="CYU1" s="32"/>
      <c r="CYV1" s="32"/>
      <c r="CYW1" s="32"/>
      <c r="CYX1" s="32"/>
      <c r="CYY1" s="32"/>
      <c r="CYZ1" s="32"/>
      <c r="CZA1" s="32"/>
      <c r="CZB1" s="32"/>
      <c r="CZC1" s="32"/>
      <c r="CZD1" s="32"/>
      <c r="CZE1" s="32"/>
      <c r="CZF1" s="32"/>
      <c r="CZG1" s="32"/>
      <c r="CZH1" s="32"/>
      <c r="CZI1" s="32"/>
      <c r="CZJ1" s="32"/>
      <c r="CZK1" s="32"/>
      <c r="CZL1" s="32"/>
      <c r="CZM1" s="32"/>
      <c r="CZN1" s="32"/>
      <c r="CZO1" s="32"/>
      <c r="CZP1" s="32"/>
      <c r="CZQ1" s="32"/>
      <c r="CZR1" s="32"/>
      <c r="CZS1" s="32"/>
      <c r="CZT1" s="32"/>
      <c r="CZU1" s="32"/>
      <c r="CZV1" s="32"/>
      <c r="CZW1" s="32"/>
      <c r="CZX1" s="32"/>
      <c r="CZY1" s="32"/>
      <c r="CZZ1" s="32"/>
      <c r="DAA1" s="32"/>
      <c r="DAB1" s="32"/>
      <c r="DAC1" s="32"/>
      <c r="DAD1" s="32"/>
      <c r="DAE1" s="32"/>
      <c r="DAF1" s="32"/>
      <c r="DAG1" s="32"/>
      <c r="DAH1" s="32"/>
      <c r="DAI1" s="32"/>
      <c r="DAJ1" s="32"/>
      <c r="DAK1" s="32"/>
      <c r="DAL1" s="32"/>
      <c r="DAM1" s="32"/>
      <c r="DAN1" s="32"/>
      <c r="DAO1" s="32"/>
      <c r="DAP1" s="32"/>
      <c r="DAQ1" s="32"/>
      <c r="DAR1" s="32"/>
      <c r="DAS1" s="32"/>
      <c r="DAT1" s="32"/>
      <c r="DAU1" s="32"/>
      <c r="DAV1" s="32"/>
      <c r="DAW1" s="32"/>
      <c r="DAX1" s="32"/>
      <c r="DAY1" s="32"/>
      <c r="DAZ1" s="32"/>
      <c r="DBA1" s="32"/>
      <c r="DBB1" s="32"/>
      <c r="DBC1" s="32"/>
      <c r="DBD1" s="32"/>
      <c r="DBE1" s="32"/>
      <c r="DBF1" s="32"/>
      <c r="DBG1" s="32"/>
      <c r="DBH1" s="32"/>
      <c r="DBI1" s="32"/>
      <c r="DBJ1" s="32"/>
      <c r="DBK1" s="32"/>
      <c r="DBL1" s="32"/>
      <c r="DBM1" s="32"/>
      <c r="DBN1" s="32"/>
      <c r="DBO1" s="32"/>
      <c r="DBP1" s="32"/>
      <c r="DBQ1" s="32"/>
      <c r="DBR1" s="32"/>
      <c r="DBS1" s="32"/>
      <c r="DBT1" s="32"/>
      <c r="DBU1" s="32"/>
      <c r="DBV1" s="32"/>
      <c r="DBW1" s="32"/>
      <c r="DBX1" s="32"/>
      <c r="DBY1" s="32"/>
      <c r="DBZ1" s="32"/>
      <c r="DCA1" s="32"/>
      <c r="DCB1" s="32"/>
      <c r="DCC1" s="32"/>
      <c r="DCD1" s="32"/>
      <c r="DCE1" s="32"/>
      <c r="DCF1" s="32"/>
      <c r="DCG1" s="32"/>
      <c r="DCH1" s="32"/>
      <c r="DCI1" s="32"/>
      <c r="DCJ1" s="32"/>
      <c r="DCK1" s="32"/>
      <c r="DCL1" s="32"/>
      <c r="DCM1" s="32"/>
      <c r="DCN1" s="32"/>
      <c r="DCO1" s="32"/>
      <c r="DCP1" s="32"/>
      <c r="DCQ1" s="32"/>
      <c r="DCR1" s="32"/>
      <c r="DCS1" s="32"/>
      <c r="DCT1" s="32"/>
      <c r="DCU1" s="32"/>
      <c r="DCV1" s="32"/>
      <c r="DCW1" s="32"/>
      <c r="DCX1" s="32"/>
      <c r="DCY1" s="32"/>
      <c r="DCZ1" s="32"/>
      <c r="DDA1" s="32"/>
      <c r="DDB1" s="32"/>
      <c r="DDC1" s="32"/>
      <c r="DDD1" s="32"/>
      <c r="DDE1" s="32"/>
      <c r="DDF1" s="32"/>
      <c r="DDG1" s="32"/>
      <c r="DDH1" s="32"/>
      <c r="DDI1" s="32"/>
      <c r="DDJ1" s="32"/>
      <c r="DDK1" s="32"/>
      <c r="DDL1" s="32"/>
      <c r="DDM1" s="32"/>
      <c r="DDN1" s="32"/>
      <c r="DDO1" s="32"/>
      <c r="DDP1" s="32"/>
      <c r="DDQ1" s="32"/>
      <c r="DDR1" s="32"/>
      <c r="DDS1" s="32"/>
      <c r="DDT1" s="32"/>
      <c r="DDU1" s="32"/>
      <c r="DDV1" s="32"/>
      <c r="DDW1" s="32"/>
      <c r="DDX1" s="32"/>
      <c r="DDY1" s="32"/>
      <c r="DDZ1" s="32"/>
      <c r="DEA1" s="32"/>
      <c r="DEB1" s="32"/>
      <c r="DEC1" s="32"/>
      <c r="DED1" s="32"/>
      <c r="DEE1" s="32"/>
      <c r="DEF1" s="32"/>
      <c r="DEG1" s="32"/>
      <c r="DEH1" s="32"/>
      <c r="DEI1" s="32"/>
      <c r="DEJ1" s="32"/>
      <c r="DEK1" s="32"/>
      <c r="DEL1" s="32"/>
      <c r="DEM1" s="32"/>
      <c r="DEN1" s="32"/>
      <c r="DEO1" s="32"/>
      <c r="DEP1" s="32"/>
      <c r="DEQ1" s="32"/>
      <c r="DER1" s="32"/>
      <c r="DES1" s="32"/>
      <c r="DET1" s="32"/>
      <c r="DEU1" s="32"/>
      <c r="DEV1" s="32"/>
      <c r="DEW1" s="32"/>
      <c r="DEX1" s="32"/>
      <c r="DEY1" s="32"/>
      <c r="DEZ1" s="32"/>
      <c r="DFA1" s="32"/>
      <c r="DFB1" s="32"/>
      <c r="DFC1" s="32"/>
      <c r="DFD1" s="32"/>
      <c r="DFE1" s="32"/>
      <c r="DFF1" s="32"/>
      <c r="DFG1" s="32"/>
      <c r="DFH1" s="32"/>
      <c r="DFI1" s="32"/>
      <c r="DFJ1" s="32"/>
      <c r="DFK1" s="32"/>
      <c r="DFL1" s="32"/>
      <c r="DFM1" s="32"/>
      <c r="DFN1" s="32"/>
      <c r="DFO1" s="32"/>
      <c r="DFP1" s="32"/>
      <c r="DFQ1" s="32"/>
      <c r="DFR1" s="32"/>
      <c r="DFS1" s="32"/>
      <c r="DFT1" s="32"/>
      <c r="DFU1" s="32"/>
      <c r="DFV1" s="32"/>
      <c r="DFW1" s="32"/>
      <c r="DFX1" s="32"/>
      <c r="DFY1" s="32"/>
      <c r="DFZ1" s="32"/>
      <c r="DGA1" s="32"/>
      <c r="DGB1" s="32"/>
      <c r="DGC1" s="32"/>
      <c r="DGD1" s="32"/>
      <c r="DGE1" s="32"/>
      <c r="DGF1" s="32"/>
      <c r="DGG1" s="32"/>
      <c r="DGH1" s="32"/>
      <c r="DGI1" s="32"/>
      <c r="DGJ1" s="32"/>
      <c r="DGK1" s="32"/>
      <c r="DGL1" s="32"/>
      <c r="DGM1" s="32"/>
      <c r="DGN1" s="32"/>
      <c r="DGO1" s="32"/>
      <c r="DGP1" s="32"/>
      <c r="DGQ1" s="32"/>
      <c r="DGR1" s="32"/>
      <c r="DGS1" s="32"/>
      <c r="DGT1" s="32"/>
      <c r="DGU1" s="32"/>
      <c r="DGV1" s="32"/>
      <c r="DGW1" s="32"/>
      <c r="DGX1" s="32"/>
      <c r="DGY1" s="32"/>
      <c r="DGZ1" s="32"/>
      <c r="DHA1" s="32"/>
      <c r="DHB1" s="32"/>
      <c r="DHC1" s="32"/>
      <c r="DHD1" s="32"/>
      <c r="DHE1" s="32"/>
      <c r="DHF1" s="32"/>
      <c r="DHG1" s="32"/>
      <c r="DHH1" s="32"/>
      <c r="DHI1" s="32"/>
      <c r="DHJ1" s="32"/>
      <c r="DHK1" s="32"/>
      <c r="DHL1" s="32"/>
      <c r="DHM1" s="32"/>
      <c r="DHN1" s="32"/>
      <c r="DHO1" s="32"/>
      <c r="DHP1" s="32"/>
      <c r="DHQ1" s="32"/>
      <c r="DHR1" s="32"/>
      <c r="DHS1" s="32"/>
      <c r="DHT1" s="32"/>
      <c r="DHU1" s="32"/>
      <c r="DHV1" s="32"/>
      <c r="DHW1" s="32"/>
      <c r="DHX1" s="32"/>
      <c r="DHY1" s="32"/>
      <c r="DHZ1" s="32"/>
      <c r="DIA1" s="32"/>
      <c r="DIB1" s="32"/>
      <c r="DIC1" s="32"/>
      <c r="DID1" s="32"/>
      <c r="DIE1" s="32"/>
      <c r="DIF1" s="32"/>
      <c r="DIG1" s="32"/>
      <c r="DIH1" s="32"/>
      <c r="DII1" s="32"/>
      <c r="DIJ1" s="32"/>
      <c r="DIK1" s="32"/>
      <c r="DIL1" s="32"/>
      <c r="DIM1" s="32"/>
      <c r="DIN1" s="32"/>
      <c r="DIO1" s="32"/>
      <c r="DIP1" s="32"/>
      <c r="DIQ1" s="32"/>
      <c r="DIR1" s="32"/>
      <c r="DIS1" s="32"/>
      <c r="DIT1" s="32"/>
      <c r="DIU1" s="32"/>
      <c r="DIV1" s="32"/>
      <c r="DIW1" s="32"/>
      <c r="DIX1" s="32"/>
      <c r="DIY1" s="32"/>
      <c r="DIZ1" s="32"/>
      <c r="DJA1" s="32"/>
      <c r="DJB1" s="32"/>
      <c r="DJC1" s="32"/>
      <c r="DJD1" s="32"/>
      <c r="DJE1" s="32"/>
      <c r="DJF1" s="32"/>
      <c r="DJG1" s="32"/>
      <c r="DJH1" s="32"/>
      <c r="DJI1" s="32"/>
      <c r="DJJ1" s="32"/>
      <c r="DJK1" s="32"/>
      <c r="DJL1" s="32"/>
      <c r="DJM1" s="32"/>
      <c r="DJN1" s="32"/>
      <c r="DJO1" s="32"/>
      <c r="DJP1" s="32"/>
      <c r="DJQ1" s="32"/>
      <c r="DJR1" s="32"/>
      <c r="DJS1" s="32"/>
      <c r="DJT1" s="32"/>
      <c r="DJU1" s="32"/>
      <c r="DJV1" s="32"/>
      <c r="DJW1" s="32"/>
      <c r="DJX1" s="32"/>
      <c r="DJY1" s="32"/>
      <c r="DJZ1" s="32"/>
      <c r="DKA1" s="32"/>
      <c r="DKB1" s="32"/>
      <c r="DKC1" s="32"/>
      <c r="DKD1" s="32"/>
      <c r="DKE1" s="32"/>
      <c r="DKF1" s="32"/>
      <c r="DKG1" s="32"/>
      <c r="DKH1" s="32"/>
      <c r="DKI1" s="32"/>
      <c r="DKJ1" s="32"/>
      <c r="DKK1" s="32"/>
      <c r="DKL1" s="32"/>
      <c r="DKM1" s="32"/>
      <c r="DKN1" s="32"/>
      <c r="DKO1" s="32"/>
      <c r="DKP1" s="32"/>
      <c r="DKQ1" s="32"/>
      <c r="DKR1" s="32"/>
      <c r="DKS1" s="32"/>
      <c r="DKT1" s="32"/>
      <c r="DKU1" s="32"/>
      <c r="DKV1" s="32"/>
      <c r="DKW1" s="32"/>
      <c r="DKX1" s="32"/>
      <c r="DKY1" s="32"/>
      <c r="DKZ1" s="32"/>
      <c r="DLA1" s="32"/>
      <c r="DLB1" s="32"/>
      <c r="DLC1" s="32"/>
      <c r="DLD1" s="32"/>
      <c r="DLE1" s="32"/>
      <c r="DLF1" s="32"/>
      <c r="DLG1" s="32"/>
      <c r="DLH1" s="32"/>
      <c r="DLI1" s="32"/>
      <c r="DLJ1" s="32"/>
      <c r="DLK1" s="32"/>
      <c r="DLL1" s="32"/>
      <c r="DLM1" s="32"/>
      <c r="DLN1" s="32"/>
      <c r="DLO1" s="32"/>
      <c r="DLP1" s="32"/>
      <c r="DLQ1" s="32"/>
      <c r="DLR1" s="32"/>
      <c r="DLS1" s="32"/>
      <c r="DLT1" s="32"/>
      <c r="DLU1" s="32"/>
      <c r="DLV1" s="32"/>
      <c r="DLW1" s="32"/>
      <c r="DLX1" s="32"/>
      <c r="DLY1" s="32"/>
      <c r="DLZ1" s="32"/>
      <c r="DMA1" s="32"/>
      <c r="DMB1" s="32"/>
      <c r="DMC1" s="32"/>
      <c r="DMD1" s="32"/>
      <c r="DME1" s="32"/>
      <c r="DMF1" s="32"/>
      <c r="DMG1" s="32"/>
      <c r="DMH1" s="32"/>
      <c r="DMI1" s="32"/>
      <c r="DMJ1" s="32"/>
      <c r="DMK1" s="32"/>
      <c r="DML1" s="32"/>
      <c r="DMM1" s="32"/>
      <c r="DMN1" s="32"/>
      <c r="DMO1" s="32"/>
      <c r="DMP1" s="32"/>
      <c r="DMQ1" s="32"/>
      <c r="DMR1" s="32"/>
      <c r="DMS1" s="32"/>
      <c r="DMT1" s="32"/>
      <c r="DMU1" s="32"/>
      <c r="DMV1" s="32"/>
      <c r="DMW1" s="32"/>
      <c r="DMX1" s="32"/>
      <c r="DMY1" s="32"/>
      <c r="DMZ1" s="32"/>
      <c r="DNA1" s="32"/>
      <c r="DNB1" s="32"/>
      <c r="DNC1" s="32"/>
      <c r="DND1" s="32"/>
      <c r="DNE1" s="32"/>
      <c r="DNF1" s="32"/>
      <c r="DNG1" s="32"/>
      <c r="DNH1" s="32"/>
      <c r="DNI1" s="32"/>
      <c r="DNJ1" s="32"/>
      <c r="DNK1" s="32"/>
      <c r="DNL1" s="32"/>
      <c r="DNM1" s="32"/>
      <c r="DNN1" s="32"/>
      <c r="DNO1" s="32"/>
      <c r="DNP1" s="32"/>
      <c r="DNQ1" s="32"/>
      <c r="DNR1" s="32"/>
      <c r="DNS1" s="32"/>
      <c r="DNT1" s="32"/>
      <c r="DNU1" s="32"/>
      <c r="DNV1" s="32"/>
      <c r="DNW1" s="32"/>
      <c r="DNX1" s="32"/>
      <c r="DNY1" s="32"/>
      <c r="DNZ1" s="32"/>
      <c r="DOA1" s="32"/>
      <c r="DOB1" s="32"/>
      <c r="DOC1" s="32"/>
      <c r="DOD1" s="32"/>
      <c r="DOE1" s="32"/>
      <c r="DOF1" s="32"/>
      <c r="DOG1" s="32"/>
      <c r="DOH1" s="32"/>
      <c r="DOI1" s="32"/>
      <c r="DOJ1" s="32"/>
      <c r="DOK1" s="32"/>
      <c r="DOL1" s="32"/>
      <c r="DOM1" s="32"/>
      <c r="DON1" s="32"/>
      <c r="DOO1" s="32"/>
      <c r="DOP1" s="32"/>
      <c r="DOQ1" s="32"/>
      <c r="DOR1" s="32"/>
      <c r="DOS1" s="32"/>
      <c r="DOT1" s="32"/>
      <c r="DOU1" s="32"/>
      <c r="DOV1" s="32"/>
      <c r="DOW1" s="32"/>
      <c r="DOX1" s="32"/>
      <c r="DOY1" s="32"/>
      <c r="DOZ1" s="32"/>
      <c r="DPA1" s="32"/>
      <c r="DPB1" s="32"/>
      <c r="DPC1" s="32"/>
      <c r="DPD1" s="32"/>
      <c r="DPE1" s="32"/>
      <c r="DPF1" s="32"/>
      <c r="DPG1" s="32"/>
      <c r="DPH1" s="32"/>
      <c r="DPI1" s="32"/>
      <c r="DPJ1" s="32"/>
      <c r="DPK1" s="32"/>
      <c r="DPL1" s="32"/>
      <c r="DPM1" s="32"/>
      <c r="DPN1" s="32"/>
      <c r="DPO1" s="32"/>
      <c r="DPP1" s="32"/>
      <c r="DPQ1" s="32"/>
      <c r="DPR1" s="32"/>
      <c r="DPS1" s="32"/>
      <c r="DPT1" s="32"/>
      <c r="DPU1" s="32"/>
      <c r="DPV1" s="32"/>
      <c r="DPW1" s="32"/>
      <c r="DPX1" s="32"/>
      <c r="DPY1" s="32"/>
      <c r="DPZ1" s="32"/>
      <c r="DQA1" s="32"/>
      <c r="DQB1" s="32"/>
      <c r="DQC1" s="32"/>
      <c r="DQD1" s="32"/>
      <c r="DQE1" s="32"/>
      <c r="DQF1" s="32"/>
      <c r="DQG1" s="32"/>
      <c r="DQH1" s="32"/>
      <c r="DQI1" s="32"/>
      <c r="DQJ1" s="32"/>
      <c r="DQK1" s="32"/>
      <c r="DQL1" s="32"/>
      <c r="DQM1" s="32"/>
      <c r="DQN1" s="32"/>
      <c r="DQO1" s="32"/>
      <c r="DQP1" s="32"/>
      <c r="DQQ1" s="32"/>
      <c r="DQR1" s="32"/>
      <c r="DQS1" s="32"/>
      <c r="DQT1" s="32"/>
      <c r="DQU1" s="32"/>
      <c r="DQV1" s="32"/>
      <c r="DQW1" s="32"/>
      <c r="DQX1" s="32"/>
      <c r="DQY1" s="32"/>
      <c r="DQZ1" s="32"/>
      <c r="DRA1" s="32"/>
      <c r="DRB1" s="32"/>
      <c r="DRC1" s="32"/>
      <c r="DRD1" s="32"/>
      <c r="DRE1" s="32"/>
      <c r="DRF1" s="32"/>
      <c r="DRG1" s="32"/>
      <c r="DRH1" s="32"/>
      <c r="DRI1" s="32"/>
      <c r="DRJ1" s="32"/>
      <c r="DRK1" s="32"/>
      <c r="DRL1" s="32"/>
      <c r="DRM1" s="32"/>
      <c r="DRN1" s="32"/>
      <c r="DRO1" s="32"/>
      <c r="DRP1" s="32"/>
      <c r="DRQ1" s="32"/>
      <c r="DRR1" s="32"/>
      <c r="DRS1" s="32"/>
      <c r="DRT1" s="32"/>
      <c r="DRU1" s="32"/>
      <c r="DRV1" s="32"/>
      <c r="DRW1" s="32"/>
      <c r="DRX1" s="32"/>
      <c r="DRY1" s="32"/>
      <c r="DRZ1" s="32"/>
      <c r="DSA1" s="32"/>
      <c r="DSB1" s="32"/>
      <c r="DSC1" s="32"/>
      <c r="DSD1" s="32"/>
      <c r="DSE1" s="32"/>
      <c r="DSF1" s="32"/>
      <c r="DSG1" s="32"/>
      <c r="DSH1" s="32"/>
      <c r="DSI1" s="32"/>
      <c r="DSJ1" s="32"/>
      <c r="DSK1" s="32"/>
      <c r="DSL1" s="32"/>
      <c r="DSM1" s="32"/>
      <c r="DSN1" s="32"/>
      <c r="DSO1" s="32"/>
      <c r="DSP1" s="32"/>
      <c r="DSQ1" s="32"/>
      <c r="DSR1" s="32"/>
      <c r="DSS1" s="32"/>
      <c r="DST1" s="32"/>
      <c r="DSU1" s="32"/>
      <c r="DSV1" s="32"/>
      <c r="DSW1" s="32"/>
      <c r="DSX1" s="32"/>
      <c r="DSY1" s="32"/>
      <c r="DSZ1" s="32"/>
      <c r="DTA1" s="32"/>
      <c r="DTB1" s="32"/>
      <c r="DTC1" s="32"/>
      <c r="DTD1" s="32"/>
      <c r="DTE1" s="32"/>
      <c r="DTF1" s="32"/>
      <c r="DTG1" s="32"/>
      <c r="DTH1" s="32"/>
      <c r="DTI1" s="32"/>
      <c r="DTJ1" s="32"/>
      <c r="DTK1" s="32"/>
      <c r="DTL1" s="32"/>
      <c r="DTM1" s="32"/>
      <c r="DTN1" s="32"/>
      <c r="DTO1" s="32"/>
      <c r="DTP1" s="32"/>
      <c r="DTQ1" s="32"/>
      <c r="DTR1" s="32"/>
      <c r="DTS1" s="32"/>
      <c r="DTT1" s="32"/>
      <c r="DTU1" s="32"/>
      <c r="DTV1" s="32"/>
      <c r="DTW1" s="32"/>
      <c r="DTX1" s="32"/>
      <c r="DTY1" s="32"/>
      <c r="DTZ1" s="32"/>
      <c r="DUA1" s="32"/>
      <c r="DUB1" s="32"/>
      <c r="DUC1" s="32"/>
      <c r="DUD1" s="32"/>
      <c r="DUE1" s="32"/>
      <c r="DUF1" s="32"/>
      <c r="DUG1" s="32"/>
      <c r="DUH1" s="32"/>
      <c r="DUI1" s="32"/>
      <c r="DUJ1" s="32"/>
      <c r="DUK1" s="32"/>
      <c r="DUL1" s="32"/>
      <c r="DUM1" s="32"/>
      <c r="DUN1" s="32"/>
      <c r="DUO1" s="32"/>
      <c r="DUP1" s="32"/>
      <c r="DUQ1" s="32"/>
      <c r="DUR1" s="32"/>
      <c r="DUS1" s="32"/>
      <c r="DUT1" s="32"/>
      <c r="DUU1" s="32"/>
      <c r="DUV1" s="32"/>
      <c r="DUW1" s="32"/>
      <c r="DUX1" s="32"/>
      <c r="DUY1" s="32"/>
      <c r="DUZ1" s="32"/>
      <c r="DVA1" s="32"/>
      <c r="DVB1" s="32"/>
      <c r="DVC1" s="32"/>
      <c r="DVD1" s="32"/>
      <c r="DVE1" s="32"/>
      <c r="DVF1" s="32"/>
      <c r="DVG1" s="32"/>
      <c r="DVH1" s="32"/>
      <c r="DVI1" s="32"/>
      <c r="DVJ1" s="32"/>
      <c r="DVK1" s="32"/>
      <c r="DVL1" s="32"/>
      <c r="DVM1" s="32"/>
      <c r="DVN1" s="32"/>
      <c r="DVO1" s="32"/>
      <c r="DVP1" s="32"/>
      <c r="DVQ1" s="32"/>
      <c r="DVR1" s="32"/>
      <c r="DVS1" s="32"/>
      <c r="DVT1" s="32"/>
      <c r="DVU1" s="32"/>
      <c r="DVV1" s="32"/>
      <c r="DVW1" s="32"/>
      <c r="DVX1" s="32"/>
      <c r="DVY1" s="32"/>
      <c r="DVZ1" s="32"/>
      <c r="DWA1" s="32"/>
      <c r="DWB1" s="32"/>
      <c r="DWC1" s="32"/>
      <c r="DWD1" s="32"/>
      <c r="DWE1" s="32"/>
      <c r="DWF1" s="32"/>
      <c r="DWG1" s="32"/>
      <c r="DWH1" s="32"/>
      <c r="DWI1" s="32"/>
      <c r="DWJ1" s="32"/>
      <c r="DWK1" s="32"/>
      <c r="DWL1" s="32"/>
      <c r="DWM1" s="32"/>
      <c r="DWN1" s="32"/>
      <c r="DWO1" s="32"/>
      <c r="DWP1" s="32"/>
      <c r="DWQ1" s="32"/>
      <c r="DWR1" s="32"/>
      <c r="DWS1" s="32"/>
      <c r="DWT1" s="32"/>
      <c r="DWU1" s="32"/>
      <c r="DWV1" s="32"/>
      <c r="DWW1" s="32"/>
      <c r="DWX1" s="32"/>
      <c r="DWY1" s="32"/>
      <c r="DWZ1" s="32"/>
      <c r="DXA1" s="32"/>
      <c r="DXB1" s="32"/>
      <c r="DXC1" s="32"/>
      <c r="DXD1" s="32"/>
      <c r="DXE1" s="32"/>
      <c r="DXF1" s="32"/>
      <c r="DXG1" s="32"/>
      <c r="DXH1" s="32"/>
      <c r="DXI1" s="32"/>
      <c r="DXJ1" s="32"/>
      <c r="DXK1" s="32"/>
      <c r="DXL1" s="32"/>
      <c r="DXM1" s="32"/>
      <c r="DXN1" s="32"/>
      <c r="DXO1" s="32"/>
      <c r="DXP1" s="32"/>
      <c r="DXQ1" s="32"/>
      <c r="DXR1" s="32"/>
      <c r="DXS1" s="32"/>
      <c r="DXT1" s="32"/>
      <c r="DXU1" s="32"/>
      <c r="DXV1" s="32"/>
      <c r="DXW1" s="32"/>
      <c r="DXX1" s="32"/>
      <c r="DXY1" s="32"/>
      <c r="DXZ1" s="32"/>
      <c r="DYA1" s="32"/>
      <c r="DYB1" s="32"/>
      <c r="DYC1" s="32"/>
      <c r="DYD1" s="32"/>
      <c r="DYE1" s="32"/>
      <c r="DYF1" s="32"/>
      <c r="DYG1" s="32"/>
      <c r="DYH1" s="32"/>
      <c r="DYI1" s="32"/>
      <c r="DYJ1" s="32"/>
      <c r="DYK1" s="32"/>
      <c r="DYL1" s="32"/>
      <c r="DYM1" s="32"/>
      <c r="DYN1" s="32"/>
      <c r="DYO1" s="32"/>
      <c r="DYP1" s="32"/>
      <c r="DYQ1" s="32"/>
      <c r="DYR1" s="32"/>
      <c r="DYS1" s="32"/>
      <c r="DYT1" s="32"/>
      <c r="DYU1" s="32"/>
      <c r="DYV1" s="32"/>
      <c r="DYW1" s="32"/>
      <c r="DYX1" s="32"/>
      <c r="DYY1" s="32"/>
      <c r="DYZ1" s="32"/>
      <c r="DZA1" s="32"/>
      <c r="DZB1" s="32"/>
      <c r="DZC1" s="32"/>
      <c r="DZD1" s="32"/>
      <c r="DZE1" s="32"/>
      <c r="DZF1" s="32"/>
      <c r="DZG1" s="32"/>
      <c r="DZH1" s="32"/>
      <c r="DZI1" s="32"/>
      <c r="DZJ1" s="32"/>
      <c r="DZK1" s="32"/>
      <c r="DZL1" s="32"/>
      <c r="DZM1" s="32"/>
      <c r="DZN1" s="32"/>
      <c r="DZO1" s="32"/>
      <c r="DZP1" s="32"/>
      <c r="DZQ1" s="32"/>
      <c r="DZR1" s="32"/>
      <c r="DZS1" s="32"/>
      <c r="DZT1" s="32"/>
      <c r="DZU1" s="32"/>
      <c r="DZV1" s="32"/>
      <c r="DZW1" s="32"/>
      <c r="DZX1" s="32"/>
      <c r="DZY1" s="32"/>
      <c r="DZZ1" s="32"/>
      <c r="EAA1" s="32"/>
      <c r="EAB1" s="32"/>
      <c r="EAC1" s="32"/>
      <c r="EAD1" s="32"/>
      <c r="EAE1" s="32"/>
      <c r="EAF1" s="32"/>
      <c r="EAG1" s="32"/>
      <c r="EAH1" s="32"/>
      <c r="EAI1" s="32"/>
      <c r="EAJ1" s="32"/>
      <c r="EAK1" s="32"/>
      <c r="EAL1" s="32"/>
      <c r="EAM1" s="32"/>
      <c r="EAN1" s="32"/>
      <c r="EAO1" s="32"/>
      <c r="EAP1" s="32"/>
      <c r="EAQ1" s="32"/>
      <c r="EAR1" s="32"/>
      <c r="EAS1" s="32"/>
      <c r="EAT1" s="32"/>
      <c r="EAU1" s="32"/>
      <c r="EAV1" s="32"/>
      <c r="EAW1" s="32"/>
      <c r="EAX1" s="32"/>
      <c r="EAY1" s="32"/>
      <c r="EAZ1" s="32"/>
      <c r="EBA1" s="32"/>
      <c r="EBB1" s="32"/>
      <c r="EBC1" s="32"/>
      <c r="EBD1" s="32"/>
      <c r="EBE1" s="32"/>
      <c r="EBF1" s="32"/>
      <c r="EBG1" s="32"/>
      <c r="EBH1" s="32"/>
      <c r="EBI1" s="32"/>
      <c r="EBJ1" s="32"/>
      <c r="EBK1" s="32"/>
      <c r="EBL1" s="32"/>
      <c r="EBM1" s="32"/>
      <c r="EBN1" s="32"/>
      <c r="EBO1" s="32"/>
      <c r="EBP1" s="32"/>
      <c r="EBQ1" s="32"/>
      <c r="EBR1" s="32"/>
      <c r="EBS1" s="32"/>
      <c r="EBT1" s="32"/>
      <c r="EBU1" s="32"/>
      <c r="EBV1" s="32"/>
      <c r="EBW1" s="32"/>
      <c r="EBX1" s="32"/>
      <c r="EBY1" s="32"/>
      <c r="EBZ1" s="32"/>
      <c r="ECA1" s="32"/>
      <c r="ECB1" s="32"/>
      <c r="ECC1" s="32"/>
      <c r="ECD1" s="32"/>
      <c r="ECE1" s="32"/>
      <c r="ECF1" s="32"/>
      <c r="ECG1" s="32"/>
      <c r="ECH1" s="32"/>
      <c r="ECI1" s="32"/>
      <c r="ECJ1" s="32"/>
      <c r="ECK1" s="32"/>
      <c r="ECL1" s="32"/>
      <c r="ECM1" s="32"/>
      <c r="ECN1" s="32"/>
      <c r="ECO1" s="32"/>
      <c r="ECP1" s="32"/>
      <c r="ECQ1" s="32"/>
      <c r="ECR1" s="32"/>
      <c r="ECS1" s="32"/>
      <c r="ECT1" s="32"/>
      <c r="ECU1" s="32"/>
      <c r="ECV1" s="32"/>
      <c r="ECW1" s="32"/>
      <c r="ECX1" s="32"/>
      <c r="ECY1" s="32"/>
      <c r="ECZ1" s="32"/>
      <c r="EDA1" s="32"/>
      <c r="EDB1" s="32"/>
      <c r="EDC1" s="32"/>
      <c r="EDD1" s="32"/>
      <c r="EDE1" s="32"/>
      <c r="EDF1" s="32"/>
      <c r="EDG1" s="32"/>
      <c r="EDH1" s="32"/>
      <c r="EDI1" s="32"/>
      <c r="EDJ1" s="32"/>
      <c r="EDK1" s="32"/>
      <c r="EDL1" s="32"/>
      <c r="EDM1" s="32"/>
      <c r="EDN1" s="32"/>
      <c r="EDO1" s="32"/>
      <c r="EDP1" s="32"/>
      <c r="EDQ1" s="32"/>
      <c r="EDR1" s="32"/>
      <c r="EDS1" s="32"/>
      <c r="EDT1" s="32"/>
      <c r="EDU1" s="32"/>
      <c r="EDV1" s="32"/>
      <c r="EDW1" s="32"/>
      <c r="EDX1" s="32"/>
      <c r="EDY1" s="32"/>
      <c r="EDZ1" s="32"/>
      <c r="EEA1" s="32"/>
      <c r="EEB1" s="32"/>
      <c r="EEC1" s="32"/>
      <c r="EED1" s="32"/>
      <c r="EEE1" s="32"/>
      <c r="EEF1" s="32"/>
      <c r="EEG1" s="32"/>
      <c r="EEH1" s="32"/>
      <c r="EEI1" s="32"/>
      <c r="EEJ1" s="32"/>
      <c r="EEK1" s="32"/>
      <c r="EEL1" s="32"/>
      <c r="EEM1" s="32"/>
      <c r="EEN1" s="32"/>
      <c r="EEO1" s="32"/>
      <c r="EEP1" s="32"/>
      <c r="EEQ1" s="32"/>
      <c r="EER1" s="32"/>
      <c r="EES1" s="32"/>
      <c r="EET1" s="32"/>
      <c r="EEU1" s="32"/>
      <c r="EEV1" s="32"/>
      <c r="EEW1" s="32"/>
      <c r="EEX1" s="32"/>
      <c r="EEY1" s="32"/>
      <c r="EEZ1" s="32"/>
      <c r="EFA1" s="32"/>
      <c r="EFB1" s="32"/>
      <c r="EFC1" s="32"/>
      <c r="EFD1" s="32"/>
      <c r="EFE1" s="32"/>
      <c r="EFF1" s="32"/>
      <c r="EFG1" s="32"/>
      <c r="EFH1" s="32"/>
      <c r="EFI1" s="32"/>
      <c r="EFJ1" s="32"/>
      <c r="EFK1" s="32"/>
      <c r="EFL1" s="32"/>
      <c r="EFM1" s="32"/>
      <c r="EFN1" s="32"/>
      <c r="EFO1" s="32"/>
      <c r="EFP1" s="32"/>
      <c r="EFQ1" s="32"/>
      <c r="EFR1" s="32"/>
      <c r="EFS1" s="32"/>
      <c r="EFT1" s="32"/>
      <c r="EFU1" s="32"/>
      <c r="EFV1" s="32"/>
      <c r="EFW1" s="32"/>
      <c r="EFX1" s="32"/>
      <c r="EFY1" s="32"/>
      <c r="EFZ1" s="32"/>
      <c r="EGA1" s="32"/>
      <c r="EGB1" s="32"/>
      <c r="EGC1" s="32"/>
      <c r="EGD1" s="32"/>
      <c r="EGE1" s="32"/>
      <c r="EGF1" s="32"/>
      <c r="EGG1" s="32"/>
      <c r="EGH1" s="32"/>
      <c r="EGI1" s="32"/>
      <c r="EGJ1" s="32"/>
      <c r="EGK1" s="32"/>
      <c r="EGL1" s="32"/>
      <c r="EGM1" s="32"/>
      <c r="EGN1" s="32"/>
      <c r="EGO1" s="32"/>
      <c r="EGP1" s="32"/>
      <c r="EGQ1" s="32"/>
      <c r="EGR1" s="32"/>
      <c r="EGS1" s="32"/>
      <c r="EGT1" s="32"/>
      <c r="EGU1" s="32"/>
      <c r="EGV1" s="32"/>
      <c r="EGW1" s="32"/>
      <c r="EGX1" s="32"/>
      <c r="EGY1" s="32"/>
      <c r="EGZ1" s="32"/>
      <c r="EHA1" s="32"/>
      <c r="EHB1" s="32"/>
      <c r="EHC1" s="32"/>
      <c r="EHD1" s="32"/>
      <c r="EHE1" s="32"/>
      <c r="EHF1" s="32"/>
      <c r="EHG1" s="32"/>
      <c r="EHH1" s="32"/>
      <c r="EHI1" s="32"/>
      <c r="EHJ1" s="32"/>
      <c r="EHK1" s="32"/>
      <c r="EHL1" s="32"/>
      <c r="EHM1" s="32"/>
      <c r="EHN1" s="32"/>
      <c r="EHO1" s="32"/>
      <c r="EHP1" s="32"/>
      <c r="EHQ1" s="32"/>
      <c r="EHR1" s="32"/>
      <c r="EHS1" s="32"/>
      <c r="EHT1" s="32"/>
      <c r="EHU1" s="32"/>
      <c r="EHV1" s="32"/>
      <c r="EHW1" s="32"/>
      <c r="EHX1" s="32"/>
      <c r="EHY1" s="32"/>
      <c r="EHZ1" s="32"/>
      <c r="EIA1" s="32"/>
      <c r="EIB1" s="32"/>
      <c r="EIC1" s="32"/>
      <c r="EID1" s="32"/>
      <c r="EIE1" s="32"/>
      <c r="EIF1" s="32"/>
      <c r="EIG1" s="32"/>
      <c r="EIH1" s="32"/>
      <c r="EII1" s="32"/>
      <c r="EIJ1" s="32"/>
      <c r="EIK1" s="32"/>
      <c r="EIL1" s="32"/>
      <c r="EIM1" s="32"/>
      <c r="EIN1" s="32"/>
      <c r="EIO1" s="32"/>
      <c r="EIP1" s="32"/>
      <c r="EIQ1" s="32"/>
      <c r="EIR1" s="32"/>
      <c r="EIS1" s="32"/>
      <c r="EIT1" s="32"/>
      <c r="EIU1" s="32"/>
      <c r="EIV1" s="32"/>
      <c r="EIW1" s="32"/>
      <c r="EIX1" s="32"/>
      <c r="EIY1" s="32"/>
      <c r="EIZ1" s="32"/>
      <c r="EJA1" s="32"/>
      <c r="EJB1" s="32"/>
      <c r="EJC1" s="32"/>
      <c r="EJD1" s="32"/>
      <c r="EJE1" s="32"/>
      <c r="EJF1" s="32"/>
      <c r="EJG1" s="32"/>
      <c r="EJH1" s="32"/>
      <c r="EJI1" s="32"/>
      <c r="EJJ1" s="32"/>
      <c r="EJK1" s="32"/>
      <c r="EJL1" s="32"/>
      <c r="EJM1" s="32"/>
      <c r="EJN1" s="32"/>
      <c r="EJO1" s="32"/>
      <c r="EJP1" s="32"/>
      <c r="EJQ1" s="32"/>
      <c r="EJR1" s="32"/>
      <c r="EJS1" s="32"/>
      <c r="EJT1" s="32"/>
      <c r="EJU1" s="32"/>
      <c r="EJV1" s="32"/>
      <c r="EJW1" s="32"/>
      <c r="EJX1" s="32"/>
      <c r="EJY1" s="32"/>
      <c r="EJZ1" s="32"/>
      <c r="EKA1" s="32"/>
      <c r="EKB1" s="32"/>
      <c r="EKC1" s="32"/>
      <c r="EKD1" s="32"/>
      <c r="EKE1" s="32"/>
      <c r="EKF1" s="32"/>
      <c r="EKG1" s="32"/>
      <c r="EKH1" s="32"/>
      <c r="EKI1" s="32"/>
      <c r="EKJ1" s="32"/>
      <c r="EKK1" s="32"/>
      <c r="EKL1" s="32"/>
      <c r="EKM1" s="32"/>
      <c r="EKN1" s="32"/>
      <c r="EKO1" s="32"/>
      <c r="EKP1" s="32"/>
      <c r="EKQ1" s="32"/>
      <c r="EKR1" s="32"/>
      <c r="EKS1" s="32"/>
      <c r="EKT1" s="32"/>
      <c r="EKU1" s="32"/>
      <c r="EKV1" s="32"/>
      <c r="EKW1" s="32"/>
      <c r="EKX1" s="32"/>
      <c r="EKY1" s="32"/>
      <c r="EKZ1" s="32"/>
      <c r="ELA1" s="32"/>
      <c r="ELB1" s="32"/>
      <c r="ELC1" s="32"/>
      <c r="ELD1" s="32"/>
      <c r="ELE1" s="32"/>
      <c r="ELF1" s="32"/>
      <c r="ELG1" s="32"/>
      <c r="ELH1" s="32"/>
      <c r="ELI1" s="32"/>
      <c r="ELJ1" s="32"/>
      <c r="ELK1" s="32"/>
      <c r="ELL1" s="32"/>
      <c r="ELM1" s="32"/>
      <c r="ELN1" s="32"/>
      <c r="ELO1" s="32"/>
      <c r="ELP1" s="32"/>
      <c r="ELQ1" s="32"/>
      <c r="ELR1" s="32"/>
      <c r="ELS1" s="32"/>
      <c r="ELT1" s="32"/>
      <c r="ELU1" s="32"/>
      <c r="ELV1" s="32"/>
      <c r="ELW1" s="32"/>
      <c r="ELX1" s="32"/>
      <c r="ELY1" s="32"/>
      <c r="ELZ1" s="32"/>
      <c r="EMA1" s="32"/>
      <c r="EMB1" s="32"/>
      <c r="EMC1" s="32"/>
      <c r="EMD1" s="32"/>
      <c r="EME1" s="32"/>
      <c r="EMF1" s="32"/>
      <c r="EMG1" s="32"/>
      <c r="EMH1" s="32"/>
      <c r="EMI1" s="32"/>
      <c r="EMJ1" s="32"/>
      <c r="EMK1" s="32"/>
      <c r="EML1" s="32"/>
      <c r="EMM1" s="32"/>
      <c r="EMN1" s="32"/>
      <c r="EMO1" s="32"/>
      <c r="EMP1" s="32"/>
      <c r="EMQ1" s="32"/>
      <c r="EMR1" s="32"/>
      <c r="EMS1" s="32"/>
      <c r="EMT1" s="32"/>
      <c r="EMU1" s="32"/>
      <c r="EMV1" s="32"/>
      <c r="EMW1" s="32"/>
      <c r="EMX1" s="32"/>
      <c r="EMY1" s="32"/>
      <c r="EMZ1" s="32"/>
      <c r="ENA1" s="32"/>
      <c r="ENB1" s="32"/>
      <c r="ENC1" s="32"/>
      <c r="END1" s="32"/>
      <c r="ENE1" s="32"/>
      <c r="ENF1" s="32"/>
      <c r="ENG1" s="32"/>
      <c r="ENH1" s="32"/>
      <c r="ENI1" s="32"/>
      <c r="ENJ1" s="32"/>
      <c r="ENK1" s="32"/>
      <c r="ENL1" s="32"/>
      <c r="ENM1" s="32"/>
      <c r="ENN1" s="32"/>
      <c r="ENO1" s="32"/>
      <c r="ENP1" s="32"/>
      <c r="ENQ1" s="32"/>
      <c r="ENR1" s="32"/>
      <c r="ENS1" s="32"/>
      <c r="ENT1" s="32"/>
      <c r="ENU1" s="32"/>
      <c r="ENV1" s="32"/>
      <c r="ENW1" s="32"/>
      <c r="ENX1" s="32"/>
      <c r="ENY1" s="32"/>
      <c r="ENZ1" s="32"/>
      <c r="EOA1" s="32"/>
      <c r="EOB1" s="32"/>
      <c r="EOC1" s="32"/>
      <c r="EOD1" s="32"/>
      <c r="EOE1" s="32"/>
      <c r="EOF1" s="32"/>
      <c r="EOG1" s="32"/>
      <c r="EOH1" s="32"/>
      <c r="EOI1" s="32"/>
      <c r="EOJ1" s="32"/>
      <c r="EOK1" s="32"/>
      <c r="EOL1" s="32"/>
      <c r="EOM1" s="32"/>
      <c r="EON1" s="32"/>
      <c r="EOO1" s="32"/>
      <c r="EOP1" s="32"/>
      <c r="EOQ1" s="32"/>
      <c r="EOR1" s="32"/>
      <c r="EOS1" s="32"/>
      <c r="EOT1" s="32"/>
      <c r="EOU1" s="32"/>
      <c r="EOV1" s="32"/>
      <c r="EOW1" s="32"/>
      <c r="EOX1" s="32"/>
      <c r="EOY1" s="32"/>
      <c r="EOZ1" s="32"/>
      <c r="EPA1" s="32"/>
      <c r="EPB1" s="32"/>
      <c r="EPC1" s="32"/>
      <c r="EPD1" s="32"/>
      <c r="EPE1" s="32"/>
      <c r="EPF1" s="32"/>
      <c r="EPG1" s="32"/>
      <c r="EPH1" s="32"/>
      <c r="EPI1" s="32"/>
      <c r="EPJ1" s="32"/>
      <c r="EPK1" s="32"/>
      <c r="EPL1" s="32"/>
      <c r="EPM1" s="32"/>
      <c r="EPN1" s="32"/>
      <c r="EPO1" s="32"/>
      <c r="EPP1" s="32"/>
      <c r="EPQ1" s="32"/>
      <c r="EPR1" s="32"/>
      <c r="EPS1" s="32"/>
      <c r="EPT1" s="32"/>
      <c r="EPU1" s="32"/>
      <c r="EPV1" s="32"/>
      <c r="EPW1" s="32"/>
      <c r="EPX1" s="32"/>
      <c r="EPY1" s="32"/>
      <c r="EPZ1" s="32"/>
      <c r="EQA1" s="32"/>
      <c r="EQB1" s="32"/>
      <c r="EQC1" s="32"/>
      <c r="EQD1" s="32"/>
      <c r="EQE1" s="32"/>
      <c r="EQF1" s="32"/>
      <c r="EQG1" s="32"/>
      <c r="EQH1" s="32"/>
      <c r="EQI1" s="32"/>
      <c r="EQJ1" s="32"/>
      <c r="EQK1" s="32"/>
      <c r="EQL1" s="32"/>
      <c r="EQM1" s="32"/>
      <c r="EQN1" s="32"/>
      <c r="EQO1" s="32"/>
      <c r="EQP1" s="32"/>
      <c r="EQQ1" s="32"/>
      <c r="EQR1" s="32"/>
      <c r="EQS1" s="32"/>
      <c r="EQT1" s="32"/>
      <c r="EQU1" s="32"/>
      <c r="EQV1" s="32"/>
      <c r="EQW1" s="32"/>
      <c r="EQX1" s="32"/>
      <c r="EQY1" s="32"/>
      <c r="EQZ1" s="32"/>
      <c r="ERA1" s="32"/>
      <c r="ERB1" s="32"/>
      <c r="ERC1" s="32"/>
      <c r="ERD1" s="32"/>
      <c r="ERE1" s="32"/>
      <c r="ERF1" s="32"/>
      <c r="ERG1" s="32"/>
      <c r="ERH1" s="32"/>
      <c r="ERI1" s="32"/>
      <c r="ERJ1" s="32"/>
      <c r="ERK1" s="32"/>
      <c r="ERL1" s="32"/>
      <c r="ERM1" s="32"/>
      <c r="ERN1" s="32"/>
      <c r="ERO1" s="32"/>
      <c r="ERP1" s="32"/>
      <c r="ERQ1" s="32"/>
      <c r="ERR1" s="32"/>
      <c r="ERS1" s="32"/>
      <c r="ERT1" s="32"/>
      <c r="ERU1" s="32"/>
      <c r="ERV1" s="32"/>
      <c r="ERW1" s="32"/>
      <c r="ERX1" s="32"/>
      <c r="ERY1" s="32"/>
      <c r="ERZ1" s="32"/>
      <c r="ESA1" s="32"/>
      <c r="ESB1" s="32"/>
      <c r="ESC1" s="32"/>
      <c r="ESD1" s="32"/>
      <c r="ESE1" s="32"/>
      <c r="ESF1" s="32"/>
      <c r="ESG1" s="32"/>
      <c r="ESH1" s="32"/>
      <c r="ESI1" s="32"/>
      <c r="ESJ1" s="32"/>
      <c r="ESK1" s="32"/>
      <c r="ESL1" s="32"/>
      <c r="ESM1" s="32"/>
      <c r="ESN1" s="32"/>
      <c r="ESO1" s="32"/>
      <c r="ESP1" s="32"/>
      <c r="ESQ1" s="32"/>
      <c r="ESR1" s="32"/>
      <c r="ESS1" s="32"/>
      <c r="EST1" s="32"/>
      <c r="ESU1" s="32"/>
      <c r="ESV1" s="32"/>
      <c r="ESW1" s="32"/>
      <c r="ESX1" s="32"/>
      <c r="ESY1" s="32"/>
      <c r="ESZ1" s="32"/>
      <c r="ETA1" s="32"/>
      <c r="ETB1" s="32"/>
      <c r="ETC1" s="32"/>
      <c r="ETD1" s="32"/>
      <c r="ETE1" s="32"/>
      <c r="ETF1" s="32"/>
      <c r="ETG1" s="32"/>
      <c r="ETH1" s="32"/>
      <c r="ETI1" s="32"/>
      <c r="ETJ1" s="32"/>
      <c r="ETK1" s="32"/>
      <c r="ETL1" s="32"/>
      <c r="ETM1" s="32"/>
      <c r="ETN1" s="32"/>
      <c r="ETO1" s="32"/>
      <c r="ETP1" s="32"/>
      <c r="ETQ1" s="32"/>
      <c r="ETR1" s="32"/>
      <c r="ETS1" s="32"/>
      <c r="ETT1" s="32"/>
      <c r="ETU1" s="32"/>
      <c r="ETV1" s="32"/>
      <c r="ETW1" s="32"/>
      <c r="ETX1" s="32"/>
      <c r="ETY1" s="32"/>
      <c r="ETZ1" s="32"/>
      <c r="EUA1" s="32"/>
      <c r="EUB1" s="32"/>
      <c r="EUC1" s="32"/>
      <c r="EUD1" s="32"/>
      <c r="EUE1" s="32"/>
      <c r="EUF1" s="32"/>
      <c r="EUG1" s="32"/>
      <c r="EUH1" s="32"/>
      <c r="EUI1" s="32"/>
      <c r="EUJ1" s="32"/>
      <c r="EUK1" s="32"/>
      <c r="EUL1" s="32"/>
      <c r="EUM1" s="32"/>
      <c r="EUN1" s="32"/>
      <c r="EUO1" s="32"/>
      <c r="EUP1" s="32"/>
      <c r="EUQ1" s="32"/>
      <c r="EUR1" s="32"/>
      <c r="EUS1" s="32"/>
      <c r="EUT1" s="32"/>
      <c r="EUU1" s="32"/>
      <c r="EUV1" s="32"/>
      <c r="EUW1" s="32"/>
      <c r="EUX1" s="32"/>
      <c r="EUY1" s="32"/>
      <c r="EUZ1" s="32"/>
      <c r="EVA1" s="32"/>
      <c r="EVB1" s="32"/>
      <c r="EVC1" s="32"/>
      <c r="EVD1" s="32"/>
      <c r="EVE1" s="32"/>
      <c r="EVF1" s="32"/>
      <c r="EVG1" s="32"/>
      <c r="EVH1" s="32"/>
      <c r="EVI1" s="32"/>
      <c r="EVJ1" s="32"/>
      <c r="EVK1" s="32"/>
      <c r="EVL1" s="32"/>
      <c r="EVM1" s="32"/>
      <c r="EVN1" s="32"/>
      <c r="EVO1" s="32"/>
      <c r="EVP1" s="32"/>
      <c r="EVQ1" s="32"/>
      <c r="EVR1" s="32"/>
      <c r="EVS1" s="32"/>
      <c r="EVT1" s="32"/>
      <c r="EVU1" s="32"/>
      <c r="EVV1" s="32"/>
      <c r="EVW1" s="32"/>
      <c r="EVX1" s="32"/>
      <c r="EVY1" s="32"/>
      <c r="EVZ1" s="32"/>
      <c r="EWA1" s="32"/>
      <c r="EWB1" s="32"/>
      <c r="EWC1" s="32"/>
      <c r="EWD1" s="32"/>
      <c r="EWE1" s="32"/>
      <c r="EWF1" s="32"/>
      <c r="EWG1" s="32"/>
      <c r="EWH1" s="32"/>
      <c r="EWI1" s="32"/>
      <c r="EWJ1" s="32"/>
      <c r="EWK1" s="32"/>
      <c r="EWL1" s="32"/>
      <c r="EWM1" s="32"/>
      <c r="EWN1" s="32"/>
      <c r="EWO1" s="32"/>
      <c r="EWP1" s="32"/>
      <c r="EWQ1" s="32"/>
      <c r="EWR1" s="32"/>
      <c r="EWS1" s="32"/>
      <c r="EWT1" s="32"/>
      <c r="EWU1" s="32"/>
      <c r="EWV1" s="32"/>
      <c r="EWW1" s="32"/>
      <c r="EWX1" s="32"/>
      <c r="EWY1" s="32"/>
      <c r="EWZ1" s="32"/>
      <c r="EXA1" s="32"/>
      <c r="EXB1" s="32"/>
      <c r="EXC1" s="32"/>
      <c r="EXD1" s="32"/>
      <c r="EXE1" s="32"/>
      <c r="EXF1" s="32"/>
      <c r="EXG1" s="32"/>
      <c r="EXH1" s="32"/>
      <c r="EXI1" s="32"/>
      <c r="EXJ1" s="32"/>
      <c r="EXK1" s="32"/>
      <c r="EXL1" s="32"/>
      <c r="EXM1" s="32"/>
      <c r="EXN1" s="32"/>
      <c r="EXO1" s="32"/>
      <c r="EXP1" s="32"/>
      <c r="EXQ1" s="32"/>
      <c r="EXR1" s="32"/>
      <c r="EXS1" s="32"/>
      <c r="EXT1" s="32"/>
      <c r="EXU1" s="32"/>
      <c r="EXV1" s="32"/>
      <c r="EXW1" s="32"/>
      <c r="EXX1" s="32"/>
      <c r="EXY1" s="32"/>
      <c r="EXZ1" s="32"/>
      <c r="EYA1" s="32"/>
      <c r="EYB1" s="32"/>
      <c r="EYC1" s="32"/>
      <c r="EYD1" s="32"/>
      <c r="EYE1" s="32"/>
      <c r="EYF1" s="32"/>
      <c r="EYG1" s="32"/>
      <c r="EYH1" s="32"/>
      <c r="EYI1" s="32"/>
      <c r="EYJ1" s="32"/>
      <c r="EYK1" s="32"/>
      <c r="EYL1" s="32"/>
      <c r="EYM1" s="32"/>
      <c r="EYN1" s="32"/>
      <c r="EYO1" s="32"/>
      <c r="EYP1" s="32"/>
      <c r="EYQ1" s="32"/>
      <c r="EYR1" s="32"/>
      <c r="EYS1" s="32"/>
      <c r="EYT1" s="32"/>
      <c r="EYU1" s="32"/>
      <c r="EYV1" s="32"/>
      <c r="EYW1" s="32"/>
      <c r="EYX1" s="32"/>
      <c r="EYY1" s="32"/>
      <c r="EYZ1" s="32"/>
      <c r="EZA1" s="32"/>
      <c r="EZB1" s="32"/>
      <c r="EZC1" s="32"/>
      <c r="EZD1" s="32"/>
      <c r="EZE1" s="32"/>
      <c r="EZF1" s="32"/>
      <c r="EZG1" s="32"/>
      <c r="EZH1" s="32"/>
      <c r="EZI1" s="32"/>
      <c r="EZJ1" s="32"/>
      <c r="EZK1" s="32"/>
      <c r="EZL1" s="32"/>
      <c r="EZM1" s="32"/>
      <c r="EZN1" s="32"/>
      <c r="EZO1" s="32"/>
      <c r="EZP1" s="32"/>
      <c r="EZQ1" s="32"/>
      <c r="EZR1" s="32"/>
      <c r="EZS1" s="32"/>
      <c r="EZT1" s="32"/>
      <c r="EZU1" s="32"/>
      <c r="EZV1" s="32"/>
      <c r="EZW1" s="32"/>
      <c r="EZX1" s="32"/>
      <c r="EZY1" s="32"/>
      <c r="EZZ1" s="32"/>
      <c r="FAA1" s="32"/>
      <c r="FAB1" s="32"/>
      <c r="FAC1" s="32"/>
      <c r="FAD1" s="32"/>
      <c r="FAE1" s="32"/>
      <c r="FAF1" s="32"/>
      <c r="FAG1" s="32"/>
      <c r="FAH1" s="32"/>
      <c r="FAI1" s="32"/>
      <c r="FAJ1" s="32"/>
      <c r="FAK1" s="32"/>
      <c r="FAL1" s="32"/>
      <c r="FAM1" s="32"/>
      <c r="FAN1" s="32"/>
      <c r="FAO1" s="32"/>
      <c r="FAP1" s="32"/>
      <c r="FAQ1" s="32"/>
      <c r="FAR1" s="32"/>
      <c r="FAS1" s="32"/>
      <c r="FAT1" s="32"/>
      <c r="FAU1" s="32"/>
      <c r="FAV1" s="32"/>
      <c r="FAW1" s="32"/>
      <c r="FAX1" s="32"/>
      <c r="FAY1" s="32"/>
      <c r="FAZ1" s="32"/>
      <c r="FBA1" s="32"/>
      <c r="FBB1" s="32"/>
      <c r="FBC1" s="32"/>
      <c r="FBD1" s="32"/>
      <c r="FBE1" s="32"/>
      <c r="FBF1" s="32"/>
      <c r="FBG1" s="32"/>
      <c r="FBH1" s="32"/>
      <c r="FBI1" s="32"/>
      <c r="FBJ1" s="32"/>
      <c r="FBK1" s="32"/>
      <c r="FBL1" s="32"/>
      <c r="FBM1" s="32"/>
      <c r="FBN1" s="32"/>
      <c r="FBO1" s="32"/>
      <c r="FBP1" s="32"/>
      <c r="FBQ1" s="32"/>
      <c r="FBR1" s="32"/>
      <c r="FBS1" s="32"/>
      <c r="FBT1" s="32"/>
      <c r="FBU1" s="32"/>
      <c r="FBV1" s="32"/>
      <c r="FBW1" s="32"/>
      <c r="FBX1" s="32"/>
      <c r="FBY1" s="32"/>
      <c r="FBZ1" s="32"/>
      <c r="FCA1" s="32"/>
      <c r="FCB1" s="32"/>
      <c r="FCC1" s="32"/>
      <c r="FCD1" s="32"/>
      <c r="FCE1" s="32"/>
      <c r="FCF1" s="32"/>
      <c r="FCG1" s="32"/>
      <c r="FCH1" s="32"/>
      <c r="FCI1" s="32"/>
      <c r="FCJ1" s="32"/>
      <c r="FCK1" s="32"/>
      <c r="FCL1" s="32"/>
      <c r="FCM1" s="32"/>
      <c r="FCN1" s="32"/>
      <c r="FCO1" s="32"/>
      <c r="FCP1" s="32"/>
      <c r="FCQ1" s="32"/>
      <c r="FCR1" s="32"/>
      <c r="FCS1" s="32"/>
      <c r="FCT1" s="32"/>
      <c r="FCU1" s="32"/>
      <c r="FCV1" s="32"/>
      <c r="FCW1" s="32"/>
      <c r="FCX1" s="32"/>
      <c r="FCY1" s="32"/>
      <c r="FCZ1" s="32"/>
      <c r="FDA1" s="32"/>
      <c r="FDB1" s="32"/>
      <c r="FDC1" s="32"/>
      <c r="FDD1" s="32"/>
      <c r="FDE1" s="32"/>
      <c r="FDF1" s="32"/>
      <c r="FDG1" s="32"/>
      <c r="FDH1" s="32"/>
      <c r="FDI1" s="32"/>
      <c r="FDJ1" s="32"/>
      <c r="FDK1" s="32"/>
      <c r="FDL1" s="32"/>
      <c r="FDM1" s="32"/>
      <c r="FDN1" s="32"/>
      <c r="FDO1" s="32"/>
      <c r="FDP1" s="32"/>
      <c r="FDQ1" s="32"/>
      <c r="FDR1" s="32"/>
      <c r="FDS1" s="32"/>
      <c r="FDT1" s="32"/>
      <c r="FDU1" s="32"/>
      <c r="FDV1" s="32"/>
      <c r="FDW1" s="32"/>
      <c r="FDX1" s="32"/>
      <c r="FDY1" s="32"/>
      <c r="FDZ1" s="32"/>
      <c r="FEA1" s="32"/>
      <c r="FEB1" s="32"/>
      <c r="FEC1" s="32"/>
      <c r="FED1" s="32"/>
      <c r="FEE1" s="32"/>
      <c r="FEF1" s="32"/>
      <c r="FEG1" s="32"/>
      <c r="FEH1" s="32"/>
      <c r="FEI1" s="32"/>
      <c r="FEJ1" s="32"/>
      <c r="FEK1" s="32"/>
      <c r="FEL1" s="32"/>
      <c r="FEM1" s="32"/>
      <c r="FEN1" s="32"/>
      <c r="FEO1" s="32"/>
      <c r="FEP1" s="32"/>
      <c r="FEQ1" s="32"/>
      <c r="FER1" s="32"/>
      <c r="FES1" s="32"/>
      <c r="FET1" s="32"/>
      <c r="FEU1" s="32"/>
      <c r="FEV1" s="32"/>
      <c r="FEW1" s="32"/>
      <c r="FEX1" s="32"/>
      <c r="FEY1" s="32"/>
      <c r="FEZ1" s="32"/>
      <c r="FFA1" s="32"/>
      <c r="FFB1" s="32"/>
      <c r="FFC1" s="32"/>
      <c r="FFD1" s="32"/>
      <c r="FFE1" s="32"/>
      <c r="FFF1" s="32"/>
      <c r="FFG1" s="32"/>
      <c r="FFH1" s="32"/>
      <c r="FFI1" s="32"/>
      <c r="FFJ1" s="32"/>
      <c r="FFK1" s="32"/>
      <c r="FFL1" s="32"/>
      <c r="FFM1" s="32"/>
      <c r="FFN1" s="32"/>
      <c r="FFO1" s="32"/>
      <c r="FFP1" s="32"/>
      <c r="FFQ1" s="32"/>
      <c r="FFR1" s="32"/>
      <c r="FFS1" s="32"/>
      <c r="FFT1" s="32"/>
      <c r="FFU1" s="32"/>
      <c r="FFV1" s="32"/>
      <c r="FFW1" s="32"/>
      <c r="FFX1" s="32"/>
      <c r="FFY1" s="32"/>
      <c r="FFZ1" s="32"/>
      <c r="FGA1" s="32"/>
      <c r="FGB1" s="32"/>
      <c r="FGC1" s="32"/>
      <c r="FGD1" s="32"/>
      <c r="FGE1" s="32"/>
      <c r="FGF1" s="32"/>
      <c r="FGG1" s="32"/>
      <c r="FGH1" s="32"/>
      <c r="FGI1" s="32"/>
      <c r="FGJ1" s="32"/>
      <c r="FGK1" s="32"/>
      <c r="FGL1" s="32"/>
      <c r="FGM1" s="32"/>
      <c r="FGN1" s="32"/>
      <c r="FGO1" s="32"/>
      <c r="FGP1" s="32"/>
      <c r="FGQ1" s="32"/>
      <c r="FGR1" s="32"/>
      <c r="FGS1" s="32"/>
      <c r="FGT1" s="32"/>
      <c r="FGU1" s="32"/>
      <c r="FGV1" s="32"/>
      <c r="FGW1" s="32"/>
      <c r="FGX1" s="32"/>
      <c r="FGY1" s="32"/>
      <c r="FGZ1" s="32"/>
      <c r="FHA1" s="32"/>
      <c r="FHB1" s="32"/>
      <c r="FHC1" s="32"/>
      <c r="FHD1" s="32"/>
      <c r="FHE1" s="32"/>
      <c r="FHF1" s="32"/>
      <c r="FHG1" s="32"/>
      <c r="FHH1" s="32"/>
      <c r="FHI1" s="32"/>
      <c r="FHJ1" s="32"/>
      <c r="FHK1" s="32"/>
      <c r="FHL1" s="32"/>
      <c r="FHM1" s="32"/>
      <c r="FHN1" s="32"/>
      <c r="FHO1" s="32"/>
      <c r="FHP1" s="32"/>
      <c r="FHQ1" s="32"/>
      <c r="FHR1" s="32"/>
      <c r="FHS1" s="32"/>
      <c r="FHT1" s="32"/>
      <c r="FHU1" s="32"/>
      <c r="FHV1" s="32"/>
      <c r="FHW1" s="32"/>
      <c r="FHX1" s="32"/>
      <c r="FHY1" s="32"/>
      <c r="FHZ1" s="32"/>
      <c r="FIA1" s="32"/>
      <c r="FIB1" s="32"/>
      <c r="FIC1" s="32"/>
      <c r="FID1" s="32"/>
      <c r="FIE1" s="32"/>
      <c r="FIF1" s="32"/>
      <c r="FIG1" s="32"/>
      <c r="FIH1" s="32"/>
      <c r="FII1" s="32"/>
      <c r="FIJ1" s="32"/>
      <c r="FIK1" s="32"/>
      <c r="FIL1" s="32"/>
      <c r="FIM1" s="32"/>
      <c r="FIN1" s="32"/>
      <c r="FIO1" s="32"/>
      <c r="FIP1" s="32"/>
      <c r="FIQ1" s="32"/>
      <c r="FIR1" s="32"/>
      <c r="FIS1" s="32"/>
      <c r="FIT1" s="32"/>
      <c r="FIU1" s="32"/>
      <c r="FIV1" s="32"/>
      <c r="FIW1" s="32"/>
      <c r="FIX1" s="32"/>
      <c r="FIY1" s="32"/>
      <c r="FIZ1" s="32"/>
      <c r="FJA1" s="32"/>
      <c r="FJB1" s="32"/>
      <c r="FJC1" s="32"/>
      <c r="FJD1" s="32"/>
      <c r="FJE1" s="32"/>
      <c r="FJF1" s="32"/>
      <c r="FJG1" s="32"/>
      <c r="FJH1" s="32"/>
      <c r="FJI1" s="32"/>
      <c r="FJJ1" s="32"/>
      <c r="FJK1" s="32"/>
      <c r="FJL1" s="32"/>
      <c r="FJM1" s="32"/>
      <c r="FJN1" s="32"/>
      <c r="FJO1" s="32"/>
      <c r="FJP1" s="32"/>
      <c r="FJQ1" s="32"/>
      <c r="FJR1" s="32"/>
      <c r="FJS1" s="32"/>
      <c r="FJT1" s="32"/>
      <c r="FJU1" s="32"/>
      <c r="FJV1" s="32"/>
      <c r="FJW1" s="32"/>
      <c r="FJX1" s="32"/>
      <c r="FJY1" s="32"/>
      <c r="FJZ1" s="32"/>
      <c r="FKA1" s="32"/>
      <c r="FKB1" s="32"/>
      <c r="FKC1" s="32"/>
      <c r="FKD1" s="32"/>
      <c r="FKE1" s="32"/>
      <c r="FKF1" s="32"/>
      <c r="FKG1" s="32"/>
      <c r="FKH1" s="32"/>
      <c r="FKI1" s="32"/>
      <c r="FKJ1" s="32"/>
      <c r="FKK1" s="32"/>
      <c r="FKL1" s="32"/>
      <c r="FKM1" s="32"/>
      <c r="FKN1" s="32"/>
      <c r="FKO1" s="32"/>
      <c r="FKP1" s="32"/>
      <c r="FKQ1" s="32"/>
      <c r="FKR1" s="32"/>
      <c r="FKS1" s="32"/>
      <c r="FKT1" s="32"/>
      <c r="FKU1" s="32"/>
      <c r="FKV1" s="32"/>
      <c r="FKW1" s="32"/>
      <c r="FKX1" s="32"/>
      <c r="FKY1" s="32"/>
      <c r="FKZ1" s="32"/>
      <c r="FLA1" s="32"/>
      <c r="FLB1" s="32"/>
      <c r="FLC1" s="32"/>
      <c r="FLD1" s="32"/>
      <c r="FLE1" s="32"/>
      <c r="FLF1" s="32"/>
      <c r="FLG1" s="32"/>
      <c r="FLH1" s="32"/>
      <c r="FLI1" s="32"/>
      <c r="FLJ1" s="32"/>
      <c r="FLK1" s="32"/>
      <c r="FLL1" s="32"/>
      <c r="FLM1" s="32"/>
      <c r="FLN1" s="32"/>
      <c r="FLO1" s="32"/>
      <c r="FLP1" s="32"/>
      <c r="FLQ1" s="32"/>
      <c r="FLR1" s="32"/>
      <c r="FLS1" s="32"/>
      <c r="FLT1" s="32"/>
      <c r="FLU1" s="32"/>
      <c r="FLV1" s="32"/>
      <c r="FLW1" s="32"/>
      <c r="FLX1" s="32"/>
      <c r="FLY1" s="32"/>
      <c r="FLZ1" s="32"/>
      <c r="FMA1" s="32"/>
      <c r="FMB1" s="32"/>
      <c r="FMC1" s="32"/>
      <c r="FMD1" s="32"/>
      <c r="FME1" s="32"/>
      <c r="FMF1" s="32"/>
      <c r="FMG1" s="32"/>
      <c r="FMH1" s="32"/>
      <c r="FMI1" s="32"/>
      <c r="FMJ1" s="32"/>
      <c r="FMK1" s="32"/>
      <c r="FML1" s="32"/>
      <c r="FMM1" s="32"/>
      <c r="FMN1" s="32"/>
      <c r="FMO1" s="32"/>
      <c r="FMP1" s="32"/>
      <c r="FMQ1" s="32"/>
      <c r="FMR1" s="32"/>
      <c r="FMS1" s="32"/>
      <c r="FMT1" s="32"/>
      <c r="FMU1" s="32"/>
      <c r="FMV1" s="32"/>
      <c r="FMW1" s="32"/>
      <c r="FMX1" s="32"/>
      <c r="FMY1" s="32"/>
      <c r="FMZ1" s="32"/>
      <c r="FNA1" s="32"/>
      <c r="FNB1" s="32"/>
      <c r="FNC1" s="32"/>
      <c r="FND1" s="32"/>
      <c r="FNE1" s="32"/>
      <c r="FNF1" s="32"/>
      <c r="FNG1" s="32"/>
      <c r="FNH1" s="32"/>
      <c r="FNI1" s="32"/>
      <c r="FNJ1" s="32"/>
      <c r="FNK1" s="32"/>
      <c r="FNL1" s="32"/>
      <c r="FNM1" s="32"/>
      <c r="FNN1" s="32"/>
      <c r="FNO1" s="32"/>
      <c r="FNP1" s="32"/>
      <c r="FNQ1" s="32"/>
      <c r="FNR1" s="32"/>
      <c r="FNS1" s="32"/>
      <c r="FNT1" s="32"/>
      <c r="FNU1" s="32"/>
      <c r="FNV1" s="32"/>
      <c r="FNW1" s="32"/>
      <c r="FNX1" s="32"/>
      <c r="FNY1" s="32"/>
      <c r="FNZ1" s="32"/>
      <c r="FOA1" s="32"/>
      <c r="FOB1" s="32"/>
      <c r="FOC1" s="32"/>
      <c r="FOD1" s="32"/>
      <c r="FOE1" s="32"/>
      <c r="FOF1" s="32"/>
      <c r="FOG1" s="32"/>
      <c r="FOH1" s="32"/>
      <c r="FOI1" s="32"/>
      <c r="FOJ1" s="32"/>
      <c r="FOK1" s="32"/>
      <c r="FOL1" s="32"/>
      <c r="FOM1" s="32"/>
      <c r="FON1" s="32"/>
      <c r="FOO1" s="32"/>
      <c r="FOP1" s="32"/>
      <c r="FOQ1" s="32"/>
      <c r="FOR1" s="32"/>
      <c r="FOS1" s="32"/>
      <c r="FOT1" s="32"/>
      <c r="FOU1" s="32"/>
      <c r="FOV1" s="32"/>
      <c r="FOW1" s="32"/>
      <c r="FOX1" s="32"/>
      <c r="FOY1" s="32"/>
      <c r="FOZ1" s="32"/>
      <c r="FPA1" s="32"/>
      <c r="FPB1" s="32"/>
      <c r="FPC1" s="32"/>
      <c r="FPD1" s="32"/>
      <c r="FPE1" s="32"/>
      <c r="FPF1" s="32"/>
      <c r="FPG1" s="32"/>
      <c r="FPH1" s="32"/>
      <c r="FPI1" s="32"/>
      <c r="FPJ1" s="32"/>
      <c r="FPK1" s="32"/>
      <c r="FPL1" s="32"/>
      <c r="FPM1" s="32"/>
      <c r="FPN1" s="32"/>
      <c r="FPO1" s="32"/>
      <c r="FPP1" s="32"/>
      <c r="FPQ1" s="32"/>
      <c r="FPR1" s="32"/>
      <c r="FPS1" s="32"/>
      <c r="FPT1" s="32"/>
      <c r="FPU1" s="32"/>
      <c r="FPV1" s="32"/>
      <c r="FPW1" s="32"/>
      <c r="FPX1" s="32"/>
      <c r="FPY1" s="32"/>
      <c r="FPZ1" s="32"/>
      <c r="FQA1" s="32"/>
      <c r="FQB1" s="32"/>
      <c r="FQC1" s="32"/>
      <c r="FQD1" s="32"/>
      <c r="FQE1" s="32"/>
      <c r="FQF1" s="32"/>
      <c r="FQG1" s="32"/>
      <c r="FQH1" s="32"/>
      <c r="FQI1" s="32"/>
      <c r="FQJ1" s="32"/>
      <c r="FQK1" s="32"/>
      <c r="FQL1" s="32"/>
      <c r="FQM1" s="32"/>
      <c r="FQN1" s="32"/>
      <c r="FQO1" s="32"/>
      <c r="FQP1" s="32"/>
      <c r="FQQ1" s="32"/>
      <c r="FQR1" s="32"/>
      <c r="FQS1" s="32"/>
      <c r="FQT1" s="32"/>
      <c r="FQU1" s="32"/>
      <c r="FQV1" s="32"/>
      <c r="FQW1" s="32"/>
      <c r="FQX1" s="32"/>
      <c r="FQY1" s="32"/>
      <c r="FQZ1" s="32"/>
      <c r="FRA1" s="32"/>
      <c r="FRB1" s="32"/>
      <c r="FRC1" s="32"/>
      <c r="FRD1" s="32"/>
      <c r="FRE1" s="32"/>
      <c r="FRF1" s="32"/>
      <c r="FRG1" s="32"/>
      <c r="FRH1" s="32"/>
      <c r="FRI1" s="32"/>
      <c r="FRJ1" s="32"/>
      <c r="FRK1" s="32"/>
      <c r="FRL1" s="32"/>
      <c r="FRM1" s="32"/>
      <c r="FRN1" s="32"/>
      <c r="FRO1" s="32"/>
      <c r="FRP1" s="32"/>
      <c r="FRQ1" s="32"/>
      <c r="FRR1" s="32"/>
      <c r="FRS1" s="32"/>
      <c r="FRT1" s="32"/>
      <c r="FRU1" s="32"/>
      <c r="FRV1" s="32"/>
      <c r="FRW1" s="32"/>
      <c r="FRX1" s="32"/>
      <c r="FRY1" s="32"/>
      <c r="FRZ1" s="32"/>
      <c r="FSA1" s="32"/>
      <c r="FSB1" s="32"/>
      <c r="FSC1" s="32"/>
      <c r="FSD1" s="32"/>
      <c r="FSE1" s="32"/>
      <c r="FSF1" s="32"/>
      <c r="FSG1" s="32"/>
      <c r="FSH1" s="32"/>
      <c r="FSI1" s="32"/>
      <c r="FSJ1" s="32"/>
      <c r="FSK1" s="32"/>
      <c r="FSL1" s="32"/>
      <c r="FSM1" s="32"/>
      <c r="FSN1" s="32"/>
      <c r="FSO1" s="32"/>
      <c r="FSP1" s="32"/>
      <c r="FSQ1" s="32"/>
      <c r="FSR1" s="32"/>
      <c r="FSS1" s="32"/>
      <c r="FST1" s="32"/>
      <c r="FSU1" s="32"/>
      <c r="FSV1" s="32"/>
      <c r="FSW1" s="32"/>
      <c r="FSX1" s="32"/>
      <c r="FSY1" s="32"/>
      <c r="FSZ1" s="32"/>
      <c r="FTA1" s="32"/>
      <c r="FTB1" s="32"/>
      <c r="FTC1" s="32"/>
      <c r="FTD1" s="32"/>
      <c r="FTE1" s="32"/>
      <c r="FTF1" s="32"/>
      <c r="FTG1" s="32"/>
      <c r="FTH1" s="32"/>
      <c r="FTI1" s="32"/>
      <c r="FTJ1" s="32"/>
      <c r="FTK1" s="32"/>
      <c r="FTL1" s="32"/>
      <c r="FTM1" s="32"/>
      <c r="FTN1" s="32"/>
      <c r="FTO1" s="32"/>
      <c r="FTP1" s="32"/>
      <c r="FTQ1" s="32"/>
      <c r="FTR1" s="32"/>
      <c r="FTS1" s="32"/>
      <c r="FTT1" s="32"/>
      <c r="FTU1" s="32"/>
      <c r="FTV1" s="32"/>
      <c r="FTW1" s="32"/>
      <c r="FTX1" s="32"/>
      <c r="FTY1" s="32"/>
      <c r="FTZ1" s="32"/>
      <c r="FUA1" s="32"/>
      <c r="FUB1" s="32"/>
      <c r="FUC1" s="32"/>
      <c r="FUD1" s="32"/>
      <c r="FUE1" s="32"/>
      <c r="FUF1" s="32"/>
      <c r="FUG1" s="32"/>
      <c r="FUH1" s="32"/>
      <c r="FUI1" s="32"/>
      <c r="FUJ1" s="32"/>
      <c r="FUK1" s="32"/>
      <c r="FUL1" s="32"/>
      <c r="FUM1" s="32"/>
      <c r="FUN1" s="32"/>
      <c r="FUO1" s="32"/>
      <c r="FUP1" s="32"/>
      <c r="FUQ1" s="32"/>
      <c r="FUR1" s="32"/>
      <c r="FUS1" s="32"/>
      <c r="FUT1" s="32"/>
      <c r="FUU1" s="32"/>
      <c r="FUV1" s="32"/>
      <c r="FUW1" s="32"/>
      <c r="FUX1" s="32"/>
      <c r="FUY1" s="32"/>
      <c r="FUZ1" s="32"/>
      <c r="FVA1" s="32"/>
      <c r="FVB1" s="32"/>
      <c r="FVC1" s="32"/>
      <c r="FVD1" s="32"/>
      <c r="FVE1" s="32"/>
      <c r="FVF1" s="32"/>
      <c r="FVG1" s="32"/>
      <c r="FVH1" s="32"/>
      <c r="FVI1" s="32"/>
      <c r="FVJ1" s="32"/>
      <c r="FVK1" s="32"/>
      <c r="FVL1" s="32"/>
      <c r="FVM1" s="32"/>
      <c r="FVN1" s="32"/>
      <c r="FVO1" s="32"/>
      <c r="FVP1" s="32"/>
      <c r="FVQ1" s="32"/>
      <c r="FVR1" s="32"/>
      <c r="FVS1" s="32"/>
      <c r="FVT1" s="32"/>
      <c r="FVU1" s="32"/>
      <c r="FVV1" s="32"/>
      <c r="FVW1" s="32"/>
      <c r="FVX1" s="32"/>
      <c r="FVY1" s="32"/>
      <c r="FVZ1" s="32"/>
      <c r="FWA1" s="32"/>
      <c r="FWB1" s="32"/>
      <c r="FWC1" s="32"/>
      <c r="FWD1" s="32"/>
      <c r="FWE1" s="32"/>
      <c r="FWF1" s="32"/>
      <c r="FWG1" s="32"/>
      <c r="FWH1" s="32"/>
      <c r="FWI1" s="32"/>
      <c r="FWJ1" s="32"/>
      <c r="FWK1" s="32"/>
      <c r="FWL1" s="32"/>
      <c r="FWM1" s="32"/>
      <c r="FWN1" s="32"/>
      <c r="FWO1" s="32"/>
      <c r="FWP1" s="32"/>
      <c r="FWQ1" s="32"/>
      <c r="FWR1" s="32"/>
      <c r="FWS1" s="32"/>
      <c r="FWT1" s="32"/>
      <c r="FWU1" s="32"/>
      <c r="FWV1" s="32"/>
      <c r="FWW1" s="32"/>
      <c r="FWX1" s="32"/>
      <c r="FWY1" s="32"/>
      <c r="FWZ1" s="32"/>
      <c r="FXA1" s="32"/>
      <c r="FXB1" s="32"/>
      <c r="FXC1" s="32"/>
      <c r="FXD1" s="32"/>
      <c r="FXE1" s="32"/>
      <c r="FXF1" s="32"/>
      <c r="FXG1" s="32"/>
      <c r="FXH1" s="32"/>
      <c r="FXI1" s="32"/>
      <c r="FXJ1" s="32"/>
      <c r="FXK1" s="32"/>
      <c r="FXL1" s="32"/>
      <c r="FXM1" s="32"/>
      <c r="FXN1" s="32"/>
      <c r="FXO1" s="32"/>
      <c r="FXP1" s="32"/>
      <c r="FXQ1" s="32"/>
      <c r="FXR1" s="32"/>
      <c r="FXS1" s="32"/>
      <c r="FXT1" s="32"/>
      <c r="FXU1" s="32"/>
      <c r="FXV1" s="32"/>
      <c r="FXW1" s="32"/>
      <c r="FXX1" s="32"/>
      <c r="FXY1" s="32"/>
      <c r="FXZ1" s="32"/>
      <c r="FYA1" s="32"/>
      <c r="FYB1" s="32"/>
      <c r="FYC1" s="32"/>
      <c r="FYD1" s="32"/>
      <c r="FYE1" s="32"/>
      <c r="FYF1" s="32"/>
      <c r="FYG1" s="32"/>
      <c r="FYH1" s="32"/>
      <c r="FYI1" s="32"/>
      <c r="FYJ1" s="32"/>
      <c r="FYK1" s="32"/>
      <c r="FYL1" s="32"/>
      <c r="FYM1" s="32"/>
      <c r="FYN1" s="32"/>
      <c r="FYO1" s="32"/>
      <c r="FYP1" s="32"/>
      <c r="FYQ1" s="32"/>
      <c r="FYR1" s="32"/>
      <c r="FYS1" s="32"/>
      <c r="FYT1" s="32"/>
      <c r="FYU1" s="32"/>
      <c r="FYV1" s="32"/>
      <c r="FYW1" s="32"/>
      <c r="FYX1" s="32"/>
      <c r="FYY1" s="32"/>
      <c r="FYZ1" s="32"/>
      <c r="FZA1" s="32"/>
      <c r="FZB1" s="32"/>
      <c r="FZC1" s="32"/>
      <c r="FZD1" s="32"/>
      <c r="FZE1" s="32"/>
      <c r="FZF1" s="32"/>
      <c r="FZG1" s="32"/>
      <c r="FZH1" s="32"/>
      <c r="FZI1" s="32"/>
      <c r="FZJ1" s="32"/>
      <c r="FZK1" s="32"/>
      <c r="FZL1" s="32"/>
      <c r="FZM1" s="32"/>
      <c r="FZN1" s="32"/>
      <c r="FZO1" s="32"/>
      <c r="FZP1" s="32"/>
      <c r="FZQ1" s="32"/>
      <c r="FZR1" s="32"/>
      <c r="FZS1" s="32"/>
      <c r="FZT1" s="32"/>
      <c r="FZU1" s="32"/>
      <c r="FZV1" s="32"/>
      <c r="FZW1" s="32"/>
      <c r="FZX1" s="32"/>
      <c r="FZY1" s="32"/>
      <c r="FZZ1" s="32"/>
      <c r="GAA1" s="32"/>
      <c r="GAB1" s="32"/>
      <c r="GAC1" s="32"/>
      <c r="GAD1" s="32"/>
      <c r="GAE1" s="32"/>
      <c r="GAF1" s="32"/>
      <c r="GAG1" s="32"/>
      <c r="GAH1" s="32"/>
      <c r="GAI1" s="32"/>
      <c r="GAJ1" s="32"/>
      <c r="GAK1" s="32"/>
      <c r="GAL1" s="32"/>
      <c r="GAM1" s="32"/>
      <c r="GAN1" s="32"/>
      <c r="GAO1" s="32"/>
      <c r="GAP1" s="32"/>
      <c r="GAQ1" s="32"/>
      <c r="GAR1" s="32"/>
      <c r="GAS1" s="32"/>
      <c r="GAT1" s="32"/>
      <c r="GAU1" s="32"/>
      <c r="GAV1" s="32"/>
      <c r="GAW1" s="32"/>
      <c r="GAX1" s="32"/>
      <c r="GAY1" s="32"/>
      <c r="GAZ1" s="32"/>
      <c r="GBA1" s="32"/>
      <c r="GBB1" s="32"/>
      <c r="GBC1" s="32"/>
      <c r="GBD1" s="32"/>
      <c r="GBE1" s="32"/>
      <c r="GBF1" s="32"/>
      <c r="GBG1" s="32"/>
      <c r="GBH1" s="32"/>
      <c r="GBI1" s="32"/>
      <c r="GBJ1" s="32"/>
      <c r="GBK1" s="32"/>
      <c r="GBL1" s="32"/>
      <c r="GBM1" s="32"/>
      <c r="GBN1" s="32"/>
      <c r="GBO1" s="32"/>
      <c r="GBP1" s="32"/>
      <c r="GBQ1" s="32"/>
      <c r="GBR1" s="32"/>
      <c r="GBS1" s="32"/>
      <c r="GBT1" s="32"/>
      <c r="GBU1" s="32"/>
      <c r="GBV1" s="32"/>
      <c r="GBW1" s="32"/>
      <c r="GBX1" s="32"/>
      <c r="GBY1" s="32"/>
      <c r="GBZ1" s="32"/>
      <c r="GCA1" s="32"/>
      <c r="GCB1" s="32"/>
      <c r="GCC1" s="32"/>
      <c r="GCD1" s="32"/>
      <c r="GCE1" s="32"/>
      <c r="GCF1" s="32"/>
      <c r="GCG1" s="32"/>
      <c r="GCH1" s="32"/>
      <c r="GCI1" s="32"/>
      <c r="GCJ1" s="32"/>
      <c r="GCK1" s="32"/>
      <c r="GCL1" s="32"/>
      <c r="GCM1" s="32"/>
      <c r="GCN1" s="32"/>
      <c r="GCO1" s="32"/>
      <c r="GCP1" s="32"/>
      <c r="GCQ1" s="32"/>
      <c r="GCR1" s="32"/>
      <c r="GCS1" s="32"/>
      <c r="GCT1" s="32"/>
      <c r="GCU1" s="32"/>
      <c r="GCV1" s="32"/>
      <c r="GCW1" s="32"/>
      <c r="GCX1" s="32"/>
      <c r="GCY1" s="32"/>
      <c r="GCZ1" s="32"/>
      <c r="GDA1" s="32"/>
      <c r="GDB1" s="32"/>
      <c r="GDC1" s="32"/>
      <c r="GDD1" s="32"/>
      <c r="GDE1" s="32"/>
      <c r="GDF1" s="32"/>
      <c r="GDG1" s="32"/>
      <c r="GDH1" s="32"/>
      <c r="GDI1" s="32"/>
      <c r="GDJ1" s="32"/>
      <c r="GDK1" s="32"/>
      <c r="GDL1" s="32"/>
      <c r="GDM1" s="32"/>
      <c r="GDN1" s="32"/>
      <c r="GDO1" s="32"/>
      <c r="GDP1" s="32"/>
      <c r="GDQ1" s="32"/>
      <c r="GDR1" s="32"/>
      <c r="GDS1" s="32"/>
      <c r="GDT1" s="32"/>
      <c r="GDU1" s="32"/>
      <c r="GDV1" s="32"/>
      <c r="GDW1" s="32"/>
      <c r="GDX1" s="32"/>
      <c r="GDY1" s="32"/>
      <c r="GDZ1" s="32"/>
      <c r="GEA1" s="32"/>
      <c r="GEB1" s="32"/>
      <c r="GEC1" s="32"/>
      <c r="GED1" s="32"/>
      <c r="GEE1" s="32"/>
      <c r="GEF1" s="32"/>
      <c r="GEG1" s="32"/>
      <c r="GEH1" s="32"/>
      <c r="GEI1" s="32"/>
      <c r="GEJ1" s="32"/>
      <c r="GEK1" s="32"/>
      <c r="GEL1" s="32"/>
      <c r="GEM1" s="32"/>
      <c r="GEN1" s="32"/>
      <c r="GEO1" s="32"/>
      <c r="GEP1" s="32"/>
      <c r="GEQ1" s="32"/>
      <c r="GER1" s="32"/>
      <c r="GES1" s="32"/>
      <c r="GET1" s="32"/>
      <c r="GEU1" s="32"/>
      <c r="GEV1" s="32"/>
      <c r="GEW1" s="32"/>
      <c r="GEX1" s="32"/>
      <c r="GEY1" s="32"/>
      <c r="GEZ1" s="32"/>
      <c r="GFA1" s="32"/>
      <c r="GFB1" s="32"/>
      <c r="GFC1" s="32"/>
      <c r="GFD1" s="32"/>
      <c r="GFE1" s="32"/>
      <c r="GFF1" s="32"/>
      <c r="GFG1" s="32"/>
      <c r="GFH1" s="32"/>
      <c r="GFI1" s="32"/>
      <c r="GFJ1" s="32"/>
      <c r="GFK1" s="32"/>
      <c r="GFL1" s="32"/>
      <c r="GFM1" s="32"/>
      <c r="GFN1" s="32"/>
      <c r="GFO1" s="32"/>
      <c r="GFP1" s="32"/>
      <c r="GFQ1" s="32"/>
      <c r="GFR1" s="32"/>
      <c r="GFS1" s="32"/>
      <c r="GFT1" s="32"/>
      <c r="GFU1" s="32"/>
      <c r="GFV1" s="32"/>
      <c r="GFW1" s="32"/>
      <c r="GFX1" s="32"/>
      <c r="GFY1" s="32"/>
      <c r="GFZ1" s="32"/>
      <c r="GGA1" s="32"/>
      <c r="GGB1" s="32"/>
      <c r="GGC1" s="32"/>
      <c r="GGD1" s="32"/>
      <c r="GGE1" s="32"/>
      <c r="GGF1" s="32"/>
      <c r="GGG1" s="32"/>
      <c r="GGH1" s="32"/>
      <c r="GGI1" s="32"/>
      <c r="GGJ1" s="32"/>
      <c r="GGK1" s="32"/>
      <c r="GGL1" s="32"/>
      <c r="GGM1" s="32"/>
      <c r="GGN1" s="32"/>
      <c r="GGO1" s="32"/>
      <c r="GGP1" s="32"/>
      <c r="GGQ1" s="32"/>
      <c r="GGR1" s="32"/>
      <c r="GGS1" s="32"/>
      <c r="GGT1" s="32"/>
      <c r="GGU1" s="32"/>
      <c r="GGV1" s="32"/>
      <c r="GGW1" s="32"/>
      <c r="GGX1" s="32"/>
      <c r="GGY1" s="32"/>
      <c r="GGZ1" s="32"/>
      <c r="GHA1" s="32"/>
      <c r="GHB1" s="32"/>
      <c r="GHC1" s="32"/>
      <c r="GHD1" s="32"/>
      <c r="GHE1" s="32"/>
      <c r="GHF1" s="32"/>
      <c r="GHG1" s="32"/>
      <c r="GHH1" s="32"/>
      <c r="GHI1" s="32"/>
      <c r="GHJ1" s="32"/>
      <c r="GHK1" s="32"/>
      <c r="GHL1" s="32"/>
      <c r="GHM1" s="32"/>
      <c r="GHN1" s="32"/>
      <c r="GHO1" s="32"/>
      <c r="GHP1" s="32"/>
      <c r="GHQ1" s="32"/>
      <c r="GHR1" s="32"/>
      <c r="GHS1" s="32"/>
      <c r="GHT1" s="32"/>
      <c r="GHU1" s="32"/>
      <c r="GHV1" s="32"/>
      <c r="GHW1" s="32"/>
      <c r="GHX1" s="32"/>
      <c r="GHY1" s="32"/>
      <c r="GHZ1" s="32"/>
      <c r="GIA1" s="32"/>
      <c r="GIB1" s="32"/>
      <c r="GIC1" s="32"/>
      <c r="GID1" s="32"/>
      <c r="GIE1" s="32"/>
      <c r="GIF1" s="32"/>
      <c r="GIG1" s="32"/>
      <c r="GIH1" s="32"/>
      <c r="GII1" s="32"/>
      <c r="GIJ1" s="32"/>
      <c r="GIK1" s="32"/>
      <c r="GIL1" s="32"/>
      <c r="GIM1" s="32"/>
      <c r="GIN1" s="32"/>
      <c r="GIO1" s="32"/>
      <c r="GIP1" s="32"/>
      <c r="GIQ1" s="32"/>
      <c r="GIR1" s="32"/>
      <c r="GIS1" s="32"/>
      <c r="GIT1" s="32"/>
      <c r="GIU1" s="32"/>
      <c r="GIV1" s="32"/>
      <c r="GIW1" s="32"/>
      <c r="GIX1" s="32"/>
      <c r="GIY1" s="32"/>
      <c r="GIZ1" s="32"/>
      <c r="GJA1" s="32"/>
      <c r="GJB1" s="32"/>
      <c r="GJC1" s="32"/>
      <c r="GJD1" s="32"/>
      <c r="GJE1" s="32"/>
      <c r="GJF1" s="32"/>
      <c r="GJG1" s="32"/>
      <c r="GJH1" s="32"/>
      <c r="GJI1" s="32"/>
      <c r="GJJ1" s="32"/>
      <c r="GJK1" s="32"/>
      <c r="GJL1" s="32"/>
      <c r="GJM1" s="32"/>
      <c r="GJN1" s="32"/>
      <c r="GJO1" s="32"/>
      <c r="GJP1" s="32"/>
      <c r="GJQ1" s="32"/>
      <c r="GJR1" s="32"/>
      <c r="GJS1" s="32"/>
      <c r="GJT1" s="32"/>
      <c r="GJU1" s="32"/>
      <c r="GJV1" s="32"/>
      <c r="GJW1" s="32"/>
      <c r="GJX1" s="32"/>
      <c r="GJY1" s="32"/>
      <c r="GJZ1" s="32"/>
      <c r="GKA1" s="32"/>
      <c r="GKB1" s="32"/>
      <c r="GKC1" s="32"/>
      <c r="GKD1" s="32"/>
      <c r="GKE1" s="32"/>
      <c r="GKF1" s="32"/>
      <c r="GKG1" s="32"/>
      <c r="GKH1" s="32"/>
      <c r="GKI1" s="32"/>
      <c r="GKJ1" s="32"/>
      <c r="GKK1" s="32"/>
      <c r="GKL1" s="32"/>
      <c r="GKM1" s="32"/>
      <c r="GKN1" s="32"/>
      <c r="GKO1" s="32"/>
      <c r="GKP1" s="32"/>
      <c r="GKQ1" s="32"/>
      <c r="GKR1" s="32"/>
      <c r="GKS1" s="32"/>
      <c r="GKT1" s="32"/>
      <c r="GKU1" s="32"/>
      <c r="GKV1" s="32"/>
      <c r="GKW1" s="32"/>
      <c r="GKX1" s="32"/>
      <c r="GKY1" s="32"/>
      <c r="GKZ1" s="32"/>
      <c r="GLA1" s="32"/>
      <c r="GLB1" s="32"/>
      <c r="GLC1" s="32"/>
      <c r="GLD1" s="32"/>
      <c r="GLE1" s="32"/>
      <c r="GLF1" s="32"/>
      <c r="GLG1" s="32"/>
      <c r="GLH1" s="32"/>
      <c r="GLI1" s="32"/>
      <c r="GLJ1" s="32"/>
      <c r="GLK1" s="32"/>
      <c r="GLL1" s="32"/>
      <c r="GLM1" s="32"/>
      <c r="GLN1" s="32"/>
      <c r="GLO1" s="32"/>
      <c r="GLP1" s="32"/>
      <c r="GLQ1" s="32"/>
      <c r="GLR1" s="32"/>
      <c r="GLS1" s="32"/>
      <c r="GLT1" s="32"/>
      <c r="GLU1" s="32"/>
      <c r="GLV1" s="32"/>
      <c r="GLW1" s="32"/>
      <c r="GLX1" s="32"/>
      <c r="GLY1" s="32"/>
      <c r="GLZ1" s="32"/>
      <c r="GMA1" s="32"/>
      <c r="GMB1" s="32"/>
      <c r="GMC1" s="32"/>
      <c r="GMD1" s="32"/>
      <c r="GME1" s="32"/>
      <c r="GMF1" s="32"/>
      <c r="GMG1" s="32"/>
      <c r="GMH1" s="32"/>
      <c r="GMI1" s="32"/>
      <c r="GMJ1" s="32"/>
      <c r="GMK1" s="32"/>
      <c r="GML1" s="32"/>
      <c r="GMM1" s="32"/>
      <c r="GMN1" s="32"/>
      <c r="GMO1" s="32"/>
      <c r="GMP1" s="32"/>
      <c r="GMQ1" s="32"/>
      <c r="GMR1" s="32"/>
      <c r="GMS1" s="32"/>
      <c r="GMT1" s="32"/>
      <c r="GMU1" s="32"/>
      <c r="GMV1" s="32"/>
      <c r="GMW1" s="32"/>
      <c r="GMX1" s="32"/>
      <c r="GMY1" s="32"/>
      <c r="GMZ1" s="32"/>
      <c r="GNA1" s="32"/>
      <c r="GNB1" s="32"/>
      <c r="GNC1" s="32"/>
      <c r="GND1" s="32"/>
      <c r="GNE1" s="32"/>
      <c r="GNF1" s="32"/>
      <c r="GNG1" s="32"/>
      <c r="GNH1" s="32"/>
      <c r="GNI1" s="32"/>
      <c r="GNJ1" s="32"/>
      <c r="GNK1" s="32"/>
      <c r="GNL1" s="32"/>
      <c r="GNM1" s="32"/>
      <c r="GNN1" s="32"/>
      <c r="GNO1" s="32"/>
      <c r="GNP1" s="32"/>
      <c r="GNQ1" s="32"/>
      <c r="GNR1" s="32"/>
      <c r="GNS1" s="32"/>
      <c r="GNT1" s="32"/>
      <c r="GNU1" s="32"/>
      <c r="GNV1" s="32"/>
      <c r="GNW1" s="32"/>
      <c r="GNX1" s="32"/>
      <c r="GNY1" s="32"/>
      <c r="GNZ1" s="32"/>
      <c r="GOA1" s="32"/>
      <c r="GOB1" s="32"/>
      <c r="GOC1" s="32"/>
      <c r="GOD1" s="32"/>
      <c r="GOE1" s="32"/>
      <c r="GOF1" s="32"/>
      <c r="GOG1" s="32"/>
      <c r="GOH1" s="32"/>
      <c r="GOI1" s="32"/>
      <c r="GOJ1" s="32"/>
      <c r="GOK1" s="32"/>
      <c r="GOL1" s="32"/>
      <c r="GOM1" s="32"/>
      <c r="GON1" s="32"/>
      <c r="GOO1" s="32"/>
      <c r="GOP1" s="32"/>
      <c r="GOQ1" s="32"/>
      <c r="GOR1" s="32"/>
      <c r="GOS1" s="32"/>
      <c r="GOT1" s="32"/>
      <c r="GOU1" s="32"/>
      <c r="GOV1" s="32"/>
      <c r="GOW1" s="32"/>
      <c r="GOX1" s="32"/>
      <c r="GOY1" s="32"/>
      <c r="GOZ1" s="32"/>
      <c r="GPA1" s="32"/>
      <c r="GPB1" s="32"/>
      <c r="GPC1" s="32"/>
      <c r="GPD1" s="32"/>
      <c r="GPE1" s="32"/>
      <c r="GPF1" s="32"/>
      <c r="GPG1" s="32"/>
      <c r="GPH1" s="32"/>
      <c r="GPI1" s="32"/>
      <c r="GPJ1" s="32"/>
      <c r="GPK1" s="32"/>
      <c r="GPL1" s="32"/>
      <c r="GPM1" s="32"/>
      <c r="GPN1" s="32"/>
      <c r="GPO1" s="32"/>
      <c r="GPP1" s="32"/>
      <c r="GPQ1" s="32"/>
      <c r="GPR1" s="32"/>
      <c r="GPS1" s="32"/>
      <c r="GPT1" s="32"/>
      <c r="GPU1" s="32"/>
      <c r="GPV1" s="32"/>
      <c r="GPW1" s="32"/>
      <c r="GPX1" s="32"/>
      <c r="GPY1" s="32"/>
      <c r="GPZ1" s="32"/>
      <c r="GQA1" s="32"/>
      <c r="GQB1" s="32"/>
      <c r="GQC1" s="32"/>
      <c r="GQD1" s="32"/>
      <c r="GQE1" s="32"/>
      <c r="GQF1" s="32"/>
      <c r="GQG1" s="32"/>
      <c r="GQH1" s="32"/>
      <c r="GQI1" s="32"/>
      <c r="GQJ1" s="32"/>
      <c r="GQK1" s="32"/>
      <c r="GQL1" s="32"/>
      <c r="GQM1" s="32"/>
      <c r="GQN1" s="32"/>
      <c r="GQO1" s="32"/>
      <c r="GQP1" s="32"/>
      <c r="GQQ1" s="32"/>
      <c r="GQR1" s="32"/>
      <c r="GQS1" s="32"/>
      <c r="GQT1" s="32"/>
      <c r="GQU1" s="32"/>
      <c r="GQV1" s="32"/>
      <c r="GQW1" s="32"/>
      <c r="GQX1" s="32"/>
      <c r="GQY1" s="32"/>
      <c r="GQZ1" s="32"/>
      <c r="GRA1" s="32"/>
      <c r="GRB1" s="32"/>
      <c r="GRC1" s="32"/>
      <c r="GRD1" s="32"/>
      <c r="GRE1" s="32"/>
      <c r="GRF1" s="32"/>
      <c r="GRG1" s="32"/>
      <c r="GRH1" s="32"/>
      <c r="GRI1" s="32"/>
      <c r="GRJ1" s="32"/>
      <c r="GRK1" s="32"/>
      <c r="GRL1" s="32"/>
      <c r="GRM1" s="32"/>
      <c r="GRN1" s="32"/>
      <c r="GRO1" s="32"/>
      <c r="GRP1" s="32"/>
      <c r="GRQ1" s="32"/>
      <c r="GRR1" s="32"/>
      <c r="GRS1" s="32"/>
      <c r="GRT1" s="32"/>
      <c r="GRU1" s="32"/>
      <c r="GRV1" s="32"/>
      <c r="GRW1" s="32"/>
      <c r="GRX1" s="32"/>
      <c r="GRY1" s="32"/>
      <c r="GRZ1" s="32"/>
      <c r="GSA1" s="32"/>
      <c r="GSB1" s="32"/>
      <c r="GSC1" s="32"/>
      <c r="GSD1" s="32"/>
      <c r="GSE1" s="32"/>
      <c r="GSF1" s="32"/>
      <c r="GSG1" s="32"/>
      <c r="GSH1" s="32"/>
      <c r="GSI1" s="32"/>
      <c r="GSJ1" s="32"/>
      <c r="GSK1" s="32"/>
      <c r="GSL1" s="32"/>
      <c r="GSM1" s="32"/>
      <c r="GSN1" s="32"/>
      <c r="GSO1" s="32"/>
      <c r="GSP1" s="32"/>
      <c r="GSQ1" s="32"/>
      <c r="GSR1" s="32"/>
      <c r="GSS1" s="32"/>
      <c r="GST1" s="32"/>
      <c r="GSU1" s="32"/>
      <c r="GSV1" s="32"/>
      <c r="GSW1" s="32"/>
      <c r="GSX1" s="32"/>
      <c r="GSY1" s="32"/>
      <c r="GSZ1" s="32"/>
      <c r="GTA1" s="32"/>
      <c r="GTB1" s="32"/>
      <c r="GTC1" s="32"/>
      <c r="GTD1" s="32"/>
      <c r="GTE1" s="32"/>
      <c r="GTF1" s="32"/>
      <c r="GTG1" s="32"/>
      <c r="GTH1" s="32"/>
      <c r="GTI1" s="32"/>
      <c r="GTJ1" s="32"/>
      <c r="GTK1" s="32"/>
      <c r="GTL1" s="32"/>
      <c r="GTM1" s="32"/>
      <c r="GTN1" s="32"/>
      <c r="GTO1" s="32"/>
      <c r="GTP1" s="32"/>
      <c r="GTQ1" s="32"/>
      <c r="GTR1" s="32"/>
      <c r="GTS1" s="32"/>
      <c r="GTT1" s="32"/>
      <c r="GTU1" s="32"/>
      <c r="GTV1" s="32"/>
      <c r="GTW1" s="32"/>
      <c r="GTX1" s="32"/>
      <c r="GTY1" s="32"/>
      <c r="GTZ1" s="32"/>
      <c r="GUA1" s="32"/>
      <c r="GUB1" s="32"/>
      <c r="GUC1" s="32"/>
      <c r="GUD1" s="32"/>
      <c r="GUE1" s="32"/>
      <c r="GUF1" s="32"/>
      <c r="GUG1" s="32"/>
      <c r="GUH1" s="32"/>
      <c r="GUI1" s="32"/>
      <c r="GUJ1" s="32"/>
      <c r="GUK1" s="32"/>
      <c r="GUL1" s="32"/>
      <c r="GUM1" s="32"/>
      <c r="GUN1" s="32"/>
      <c r="GUO1" s="32"/>
      <c r="GUP1" s="32"/>
      <c r="GUQ1" s="32"/>
      <c r="GUR1" s="32"/>
      <c r="GUS1" s="32"/>
      <c r="GUT1" s="32"/>
      <c r="GUU1" s="32"/>
      <c r="GUV1" s="32"/>
      <c r="GUW1" s="32"/>
      <c r="GUX1" s="32"/>
      <c r="GUY1" s="32"/>
      <c r="GUZ1" s="32"/>
      <c r="GVA1" s="32"/>
      <c r="GVB1" s="32"/>
      <c r="GVC1" s="32"/>
      <c r="GVD1" s="32"/>
      <c r="GVE1" s="32"/>
      <c r="GVF1" s="32"/>
      <c r="GVG1" s="32"/>
      <c r="GVH1" s="32"/>
      <c r="GVI1" s="32"/>
      <c r="GVJ1" s="32"/>
      <c r="GVK1" s="32"/>
      <c r="GVL1" s="32"/>
      <c r="GVM1" s="32"/>
      <c r="GVN1" s="32"/>
      <c r="GVO1" s="32"/>
      <c r="GVP1" s="32"/>
      <c r="GVQ1" s="32"/>
      <c r="GVR1" s="32"/>
      <c r="GVS1" s="32"/>
      <c r="GVT1" s="32"/>
      <c r="GVU1" s="32"/>
      <c r="GVV1" s="32"/>
      <c r="GVW1" s="32"/>
      <c r="GVX1" s="32"/>
      <c r="GVY1" s="32"/>
      <c r="GVZ1" s="32"/>
      <c r="GWA1" s="32"/>
      <c r="GWB1" s="32"/>
      <c r="GWC1" s="32"/>
      <c r="GWD1" s="32"/>
      <c r="GWE1" s="32"/>
      <c r="GWF1" s="32"/>
      <c r="GWG1" s="32"/>
      <c r="GWH1" s="32"/>
      <c r="GWI1" s="32"/>
      <c r="GWJ1" s="32"/>
      <c r="GWK1" s="32"/>
      <c r="GWL1" s="32"/>
      <c r="GWM1" s="32"/>
      <c r="GWN1" s="32"/>
      <c r="GWO1" s="32"/>
      <c r="GWP1" s="32"/>
      <c r="GWQ1" s="32"/>
      <c r="GWR1" s="32"/>
      <c r="GWS1" s="32"/>
      <c r="GWT1" s="32"/>
      <c r="GWU1" s="32"/>
      <c r="GWV1" s="32"/>
      <c r="GWW1" s="32"/>
      <c r="GWX1" s="32"/>
      <c r="GWY1" s="32"/>
      <c r="GWZ1" s="32"/>
      <c r="GXA1" s="32"/>
      <c r="GXB1" s="32"/>
      <c r="GXC1" s="32"/>
      <c r="GXD1" s="32"/>
      <c r="GXE1" s="32"/>
      <c r="GXF1" s="32"/>
      <c r="GXG1" s="32"/>
      <c r="GXH1" s="32"/>
      <c r="GXI1" s="32"/>
      <c r="GXJ1" s="32"/>
      <c r="GXK1" s="32"/>
      <c r="GXL1" s="32"/>
      <c r="GXM1" s="32"/>
      <c r="GXN1" s="32"/>
      <c r="GXO1" s="32"/>
      <c r="GXP1" s="32"/>
      <c r="GXQ1" s="32"/>
      <c r="GXR1" s="32"/>
      <c r="GXS1" s="32"/>
      <c r="GXT1" s="32"/>
      <c r="GXU1" s="32"/>
      <c r="GXV1" s="32"/>
      <c r="GXW1" s="32"/>
      <c r="GXX1" s="32"/>
      <c r="GXY1" s="32"/>
      <c r="GXZ1" s="32"/>
      <c r="GYA1" s="32"/>
      <c r="GYB1" s="32"/>
      <c r="GYC1" s="32"/>
      <c r="GYD1" s="32"/>
      <c r="GYE1" s="32"/>
      <c r="GYF1" s="32"/>
      <c r="GYG1" s="32"/>
      <c r="GYH1" s="32"/>
      <c r="GYI1" s="32"/>
      <c r="GYJ1" s="32"/>
      <c r="GYK1" s="32"/>
      <c r="GYL1" s="32"/>
      <c r="GYM1" s="32"/>
      <c r="GYN1" s="32"/>
      <c r="GYO1" s="32"/>
      <c r="GYP1" s="32"/>
      <c r="GYQ1" s="32"/>
      <c r="GYR1" s="32"/>
      <c r="GYS1" s="32"/>
      <c r="GYT1" s="32"/>
      <c r="GYU1" s="32"/>
      <c r="GYV1" s="32"/>
      <c r="GYW1" s="32"/>
      <c r="GYX1" s="32"/>
      <c r="GYY1" s="32"/>
      <c r="GYZ1" s="32"/>
      <c r="GZA1" s="32"/>
      <c r="GZB1" s="32"/>
      <c r="GZC1" s="32"/>
      <c r="GZD1" s="32"/>
      <c r="GZE1" s="32"/>
      <c r="GZF1" s="32"/>
      <c r="GZG1" s="32"/>
      <c r="GZH1" s="32"/>
      <c r="GZI1" s="32"/>
      <c r="GZJ1" s="32"/>
      <c r="GZK1" s="32"/>
      <c r="GZL1" s="32"/>
      <c r="GZM1" s="32"/>
      <c r="GZN1" s="32"/>
      <c r="GZO1" s="32"/>
      <c r="GZP1" s="32"/>
      <c r="GZQ1" s="32"/>
      <c r="GZR1" s="32"/>
      <c r="GZS1" s="32"/>
      <c r="GZT1" s="32"/>
      <c r="GZU1" s="32"/>
      <c r="GZV1" s="32"/>
      <c r="GZW1" s="32"/>
      <c r="GZX1" s="32"/>
      <c r="GZY1" s="32"/>
      <c r="GZZ1" s="32"/>
      <c r="HAA1" s="32"/>
      <c r="HAB1" s="32"/>
      <c r="HAC1" s="32"/>
      <c r="HAD1" s="32"/>
      <c r="HAE1" s="32"/>
      <c r="HAF1" s="32"/>
      <c r="HAG1" s="32"/>
      <c r="HAH1" s="32"/>
      <c r="HAI1" s="32"/>
      <c r="HAJ1" s="32"/>
      <c r="HAK1" s="32"/>
      <c r="HAL1" s="32"/>
      <c r="HAM1" s="32"/>
      <c r="HAN1" s="32"/>
      <c r="HAO1" s="32"/>
      <c r="HAP1" s="32"/>
      <c r="HAQ1" s="32"/>
      <c r="HAR1" s="32"/>
      <c r="HAS1" s="32"/>
      <c r="HAT1" s="32"/>
      <c r="HAU1" s="32"/>
      <c r="HAV1" s="32"/>
      <c r="HAW1" s="32"/>
      <c r="HAX1" s="32"/>
      <c r="HAY1" s="32"/>
      <c r="HAZ1" s="32"/>
      <c r="HBA1" s="32"/>
      <c r="HBB1" s="32"/>
      <c r="HBC1" s="32"/>
      <c r="HBD1" s="32"/>
      <c r="HBE1" s="32"/>
      <c r="HBF1" s="32"/>
      <c r="HBG1" s="32"/>
      <c r="HBH1" s="32"/>
      <c r="HBI1" s="32"/>
      <c r="HBJ1" s="32"/>
      <c r="HBK1" s="32"/>
      <c r="HBL1" s="32"/>
      <c r="HBM1" s="32"/>
      <c r="HBN1" s="32"/>
      <c r="HBO1" s="32"/>
      <c r="HBP1" s="32"/>
      <c r="HBQ1" s="32"/>
      <c r="HBR1" s="32"/>
      <c r="HBS1" s="32"/>
      <c r="HBT1" s="32"/>
      <c r="HBU1" s="32"/>
      <c r="HBV1" s="32"/>
      <c r="HBW1" s="32"/>
      <c r="HBX1" s="32"/>
      <c r="HBY1" s="32"/>
      <c r="HBZ1" s="32"/>
      <c r="HCA1" s="32"/>
      <c r="HCB1" s="32"/>
      <c r="HCC1" s="32"/>
      <c r="HCD1" s="32"/>
      <c r="HCE1" s="32"/>
      <c r="HCF1" s="32"/>
      <c r="HCG1" s="32"/>
      <c r="HCH1" s="32"/>
      <c r="HCI1" s="32"/>
      <c r="HCJ1" s="32"/>
      <c r="HCK1" s="32"/>
      <c r="HCL1" s="32"/>
      <c r="HCM1" s="32"/>
      <c r="HCN1" s="32"/>
      <c r="HCO1" s="32"/>
      <c r="HCP1" s="32"/>
      <c r="HCQ1" s="32"/>
      <c r="HCR1" s="32"/>
      <c r="HCS1" s="32"/>
      <c r="HCT1" s="32"/>
      <c r="HCU1" s="32"/>
      <c r="HCV1" s="32"/>
      <c r="HCW1" s="32"/>
      <c r="HCX1" s="32"/>
      <c r="HCY1" s="32"/>
      <c r="HCZ1" s="32"/>
      <c r="HDA1" s="32"/>
      <c r="HDB1" s="32"/>
      <c r="HDC1" s="32"/>
      <c r="HDD1" s="32"/>
      <c r="HDE1" s="32"/>
      <c r="HDF1" s="32"/>
      <c r="HDG1" s="32"/>
      <c r="HDH1" s="32"/>
      <c r="HDI1" s="32"/>
      <c r="HDJ1" s="32"/>
      <c r="HDK1" s="32"/>
      <c r="HDL1" s="32"/>
      <c r="HDM1" s="32"/>
      <c r="HDN1" s="32"/>
      <c r="HDO1" s="32"/>
      <c r="HDP1" s="32"/>
      <c r="HDQ1" s="32"/>
      <c r="HDR1" s="32"/>
      <c r="HDS1" s="32"/>
      <c r="HDT1" s="32"/>
      <c r="HDU1" s="32"/>
      <c r="HDV1" s="32"/>
      <c r="HDW1" s="32"/>
      <c r="HDX1" s="32"/>
      <c r="HDY1" s="32"/>
      <c r="HDZ1" s="32"/>
      <c r="HEA1" s="32"/>
      <c r="HEB1" s="32"/>
      <c r="HEC1" s="32"/>
      <c r="HED1" s="32"/>
      <c r="HEE1" s="32"/>
      <c r="HEF1" s="32"/>
      <c r="HEG1" s="32"/>
      <c r="HEH1" s="32"/>
      <c r="HEI1" s="32"/>
      <c r="HEJ1" s="32"/>
      <c r="HEK1" s="32"/>
      <c r="HEL1" s="32"/>
      <c r="HEM1" s="32"/>
      <c r="HEN1" s="32"/>
      <c r="HEO1" s="32"/>
      <c r="HEP1" s="32"/>
      <c r="HEQ1" s="32"/>
      <c r="HER1" s="32"/>
      <c r="HES1" s="32"/>
      <c r="HET1" s="32"/>
      <c r="HEU1" s="32"/>
      <c r="HEV1" s="32"/>
      <c r="HEW1" s="32"/>
      <c r="HEX1" s="32"/>
      <c r="HEY1" s="32"/>
      <c r="HEZ1" s="32"/>
      <c r="HFA1" s="32"/>
      <c r="HFB1" s="32"/>
      <c r="HFC1" s="32"/>
      <c r="HFD1" s="32"/>
      <c r="HFE1" s="32"/>
      <c r="HFF1" s="32"/>
      <c r="HFG1" s="32"/>
      <c r="HFH1" s="32"/>
      <c r="HFI1" s="32"/>
      <c r="HFJ1" s="32"/>
      <c r="HFK1" s="32"/>
      <c r="HFL1" s="32"/>
      <c r="HFM1" s="32"/>
      <c r="HFN1" s="32"/>
      <c r="HFO1" s="32"/>
      <c r="HFP1" s="32"/>
      <c r="HFQ1" s="32"/>
      <c r="HFR1" s="32"/>
      <c r="HFS1" s="32"/>
      <c r="HFT1" s="32"/>
      <c r="HFU1" s="32"/>
      <c r="HFV1" s="32"/>
      <c r="HFW1" s="32"/>
      <c r="HFX1" s="32"/>
      <c r="HFY1" s="32"/>
      <c r="HFZ1" s="32"/>
      <c r="HGA1" s="32"/>
      <c r="HGB1" s="32"/>
      <c r="HGC1" s="32"/>
      <c r="HGD1" s="32"/>
      <c r="HGE1" s="32"/>
      <c r="HGF1" s="32"/>
      <c r="HGG1" s="32"/>
      <c r="HGH1" s="32"/>
      <c r="HGI1" s="32"/>
      <c r="HGJ1" s="32"/>
      <c r="HGK1" s="32"/>
      <c r="HGL1" s="32"/>
      <c r="HGM1" s="32"/>
      <c r="HGN1" s="32"/>
      <c r="HGO1" s="32"/>
      <c r="HGP1" s="32"/>
      <c r="HGQ1" s="32"/>
      <c r="HGR1" s="32"/>
      <c r="HGS1" s="32"/>
      <c r="HGT1" s="32"/>
      <c r="HGU1" s="32"/>
      <c r="HGV1" s="32"/>
      <c r="HGW1" s="32"/>
      <c r="HGX1" s="32"/>
      <c r="HGY1" s="32"/>
      <c r="HGZ1" s="32"/>
      <c r="HHA1" s="32"/>
      <c r="HHB1" s="32"/>
      <c r="HHC1" s="32"/>
      <c r="HHD1" s="32"/>
      <c r="HHE1" s="32"/>
      <c r="HHF1" s="32"/>
      <c r="HHG1" s="32"/>
      <c r="HHH1" s="32"/>
      <c r="HHI1" s="32"/>
      <c r="HHJ1" s="32"/>
      <c r="HHK1" s="32"/>
      <c r="HHL1" s="32"/>
      <c r="HHM1" s="32"/>
      <c r="HHN1" s="32"/>
      <c r="HHO1" s="32"/>
      <c r="HHP1" s="32"/>
      <c r="HHQ1" s="32"/>
      <c r="HHR1" s="32"/>
      <c r="HHS1" s="32"/>
      <c r="HHT1" s="32"/>
      <c r="HHU1" s="32"/>
      <c r="HHV1" s="32"/>
      <c r="HHW1" s="32"/>
      <c r="HHX1" s="32"/>
      <c r="HHY1" s="32"/>
      <c r="HHZ1" s="32"/>
      <c r="HIA1" s="32"/>
      <c r="HIB1" s="32"/>
      <c r="HIC1" s="32"/>
      <c r="HID1" s="32"/>
      <c r="HIE1" s="32"/>
      <c r="HIF1" s="32"/>
      <c r="HIG1" s="32"/>
      <c r="HIH1" s="32"/>
      <c r="HII1" s="32"/>
      <c r="HIJ1" s="32"/>
      <c r="HIK1" s="32"/>
      <c r="HIL1" s="32"/>
      <c r="HIM1" s="32"/>
      <c r="HIN1" s="32"/>
      <c r="HIO1" s="32"/>
      <c r="HIP1" s="32"/>
      <c r="HIQ1" s="32"/>
      <c r="HIR1" s="32"/>
      <c r="HIS1" s="32"/>
      <c r="HIT1" s="32"/>
      <c r="HIU1" s="32"/>
      <c r="HIV1" s="32"/>
      <c r="HIW1" s="32"/>
      <c r="HIX1" s="32"/>
      <c r="HIY1" s="32"/>
      <c r="HIZ1" s="32"/>
      <c r="HJA1" s="32"/>
      <c r="HJB1" s="32"/>
      <c r="HJC1" s="32"/>
      <c r="HJD1" s="32"/>
      <c r="HJE1" s="32"/>
      <c r="HJF1" s="32"/>
      <c r="HJG1" s="32"/>
      <c r="HJH1" s="32"/>
      <c r="HJI1" s="32"/>
      <c r="HJJ1" s="32"/>
      <c r="HJK1" s="32"/>
      <c r="HJL1" s="32"/>
      <c r="HJM1" s="32"/>
      <c r="HJN1" s="32"/>
      <c r="HJO1" s="32"/>
      <c r="HJP1" s="32"/>
      <c r="HJQ1" s="32"/>
      <c r="HJR1" s="32"/>
      <c r="HJS1" s="32"/>
      <c r="HJT1" s="32"/>
      <c r="HJU1" s="32"/>
      <c r="HJV1" s="32"/>
      <c r="HJW1" s="32"/>
      <c r="HJX1" s="32"/>
      <c r="HJY1" s="32"/>
      <c r="HJZ1" s="32"/>
      <c r="HKA1" s="32"/>
      <c r="HKB1" s="32"/>
      <c r="HKC1" s="32"/>
      <c r="HKD1" s="32"/>
      <c r="HKE1" s="32"/>
      <c r="HKF1" s="32"/>
      <c r="HKG1" s="32"/>
      <c r="HKH1" s="32"/>
      <c r="HKI1" s="32"/>
      <c r="HKJ1" s="32"/>
      <c r="HKK1" s="32"/>
      <c r="HKL1" s="32"/>
      <c r="HKM1" s="32"/>
      <c r="HKN1" s="32"/>
      <c r="HKO1" s="32"/>
      <c r="HKP1" s="32"/>
      <c r="HKQ1" s="32"/>
      <c r="HKR1" s="32"/>
      <c r="HKS1" s="32"/>
      <c r="HKT1" s="32"/>
      <c r="HKU1" s="32"/>
      <c r="HKV1" s="32"/>
      <c r="HKW1" s="32"/>
      <c r="HKX1" s="32"/>
      <c r="HKY1" s="32"/>
      <c r="HKZ1" s="32"/>
      <c r="HLA1" s="32"/>
      <c r="HLB1" s="32"/>
      <c r="HLC1" s="32"/>
      <c r="HLD1" s="32"/>
      <c r="HLE1" s="32"/>
      <c r="HLF1" s="32"/>
      <c r="HLG1" s="32"/>
      <c r="HLH1" s="32"/>
      <c r="HLI1" s="32"/>
      <c r="HLJ1" s="32"/>
      <c r="HLK1" s="32"/>
      <c r="HLL1" s="32"/>
      <c r="HLM1" s="32"/>
      <c r="HLN1" s="32"/>
      <c r="HLO1" s="32"/>
      <c r="HLP1" s="32"/>
      <c r="HLQ1" s="32"/>
      <c r="HLR1" s="32"/>
      <c r="HLS1" s="32"/>
      <c r="HLT1" s="32"/>
      <c r="HLU1" s="32"/>
      <c r="HLV1" s="32"/>
      <c r="HLW1" s="32"/>
      <c r="HLX1" s="32"/>
      <c r="HLY1" s="32"/>
      <c r="HLZ1" s="32"/>
      <c r="HMA1" s="32"/>
      <c r="HMB1" s="32"/>
      <c r="HMC1" s="32"/>
      <c r="HMD1" s="32"/>
      <c r="HME1" s="32"/>
      <c r="HMF1" s="32"/>
      <c r="HMG1" s="32"/>
      <c r="HMH1" s="32"/>
      <c r="HMI1" s="32"/>
      <c r="HMJ1" s="32"/>
      <c r="HMK1" s="32"/>
      <c r="HML1" s="32"/>
      <c r="HMM1" s="32"/>
      <c r="HMN1" s="32"/>
      <c r="HMO1" s="32"/>
      <c r="HMP1" s="32"/>
      <c r="HMQ1" s="32"/>
      <c r="HMR1" s="32"/>
      <c r="HMS1" s="32"/>
      <c r="HMT1" s="32"/>
      <c r="HMU1" s="32"/>
      <c r="HMV1" s="32"/>
      <c r="HMW1" s="32"/>
      <c r="HMX1" s="32"/>
      <c r="HMY1" s="32"/>
      <c r="HMZ1" s="32"/>
      <c r="HNA1" s="32"/>
      <c r="HNB1" s="32"/>
      <c r="HNC1" s="32"/>
      <c r="HND1" s="32"/>
      <c r="HNE1" s="32"/>
      <c r="HNF1" s="32"/>
      <c r="HNG1" s="32"/>
      <c r="HNH1" s="32"/>
      <c r="HNI1" s="32"/>
      <c r="HNJ1" s="32"/>
      <c r="HNK1" s="32"/>
      <c r="HNL1" s="32"/>
      <c r="HNM1" s="32"/>
      <c r="HNN1" s="32"/>
      <c r="HNO1" s="32"/>
      <c r="HNP1" s="32"/>
      <c r="HNQ1" s="32"/>
      <c r="HNR1" s="32"/>
      <c r="HNS1" s="32"/>
      <c r="HNT1" s="32"/>
      <c r="HNU1" s="32"/>
      <c r="HNV1" s="32"/>
      <c r="HNW1" s="32"/>
      <c r="HNX1" s="32"/>
      <c r="HNY1" s="32"/>
      <c r="HNZ1" s="32"/>
      <c r="HOA1" s="32"/>
      <c r="HOB1" s="32"/>
      <c r="HOC1" s="32"/>
      <c r="HOD1" s="32"/>
      <c r="HOE1" s="32"/>
      <c r="HOF1" s="32"/>
      <c r="HOG1" s="32"/>
      <c r="HOH1" s="32"/>
      <c r="HOI1" s="32"/>
      <c r="HOJ1" s="32"/>
      <c r="HOK1" s="32"/>
      <c r="HOL1" s="32"/>
      <c r="HOM1" s="32"/>
      <c r="HON1" s="32"/>
      <c r="HOO1" s="32"/>
      <c r="HOP1" s="32"/>
      <c r="HOQ1" s="32"/>
      <c r="HOR1" s="32"/>
      <c r="HOS1" s="32"/>
      <c r="HOT1" s="32"/>
      <c r="HOU1" s="32"/>
      <c r="HOV1" s="32"/>
      <c r="HOW1" s="32"/>
      <c r="HOX1" s="32"/>
      <c r="HOY1" s="32"/>
      <c r="HOZ1" s="32"/>
      <c r="HPA1" s="32"/>
      <c r="HPB1" s="32"/>
      <c r="HPC1" s="32"/>
      <c r="HPD1" s="32"/>
      <c r="HPE1" s="32"/>
      <c r="HPF1" s="32"/>
      <c r="HPG1" s="32"/>
      <c r="HPH1" s="32"/>
      <c r="HPI1" s="32"/>
      <c r="HPJ1" s="32"/>
      <c r="HPK1" s="32"/>
      <c r="HPL1" s="32"/>
      <c r="HPM1" s="32"/>
      <c r="HPN1" s="32"/>
      <c r="HPO1" s="32"/>
      <c r="HPP1" s="32"/>
      <c r="HPQ1" s="32"/>
      <c r="HPR1" s="32"/>
      <c r="HPS1" s="32"/>
      <c r="HPT1" s="32"/>
      <c r="HPU1" s="32"/>
      <c r="HPV1" s="32"/>
      <c r="HPW1" s="32"/>
      <c r="HPX1" s="32"/>
      <c r="HPY1" s="32"/>
      <c r="HPZ1" s="32"/>
      <c r="HQA1" s="32"/>
      <c r="HQB1" s="32"/>
      <c r="HQC1" s="32"/>
      <c r="HQD1" s="32"/>
      <c r="HQE1" s="32"/>
      <c r="HQF1" s="32"/>
      <c r="HQG1" s="32"/>
      <c r="HQH1" s="32"/>
      <c r="HQI1" s="32"/>
      <c r="HQJ1" s="32"/>
      <c r="HQK1" s="32"/>
      <c r="HQL1" s="32"/>
      <c r="HQM1" s="32"/>
      <c r="HQN1" s="32"/>
      <c r="HQO1" s="32"/>
      <c r="HQP1" s="32"/>
      <c r="HQQ1" s="32"/>
      <c r="HQR1" s="32"/>
      <c r="HQS1" s="32"/>
      <c r="HQT1" s="32"/>
      <c r="HQU1" s="32"/>
      <c r="HQV1" s="32"/>
      <c r="HQW1" s="32"/>
      <c r="HQX1" s="32"/>
      <c r="HQY1" s="32"/>
      <c r="HQZ1" s="32"/>
      <c r="HRA1" s="32"/>
      <c r="HRB1" s="32"/>
      <c r="HRC1" s="32"/>
      <c r="HRD1" s="32"/>
      <c r="HRE1" s="32"/>
      <c r="HRF1" s="32"/>
      <c r="HRG1" s="32"/>
      <c r="HRH1" s="32"/>
      <c r="HRI1" s="32"/>
      <c r="HRJ1" s="32"/>
      <c r="HRK1" s="32"/>
      <c r="HRL1" s="32"/>
      <c r="HRM1" s="32"/>
      <c r="HRN1" s="32"/>
      <c r="HRO1" s="32"/>
      <c r="HRP1" s="32"/>
      <c r="HRQ1" s="32"/>
      <c r="HRR1" s="32"/>
      <c r="HRS1" s="32"/>
      <c r="HRT1" s="32"/>
      <c r="HRU1" s="32"/>
      <c r="HRV1" s="32"/>
      <c r="HRW1" s="32"/>
      <c r="HRX1" s="32"/>
      <c r="HRY1" s="32"/>
      <c r="HRZ1" s="32"/>
      <c r="HSA1" s="32"/>
      <c r="HSB1" s="32"/>
      <c r="HSC1" s="32"/>
      <c r="HSD1" s="32"/>
      <c r="HSE1" s="32"/>
      <c r="HSF1" s="32"/>
      <c r="HSG1" s="32"/>
      <c r="HSH1" s="32"/>
      <c r="HSI1" s="32"/>
      <c r="HSJ1" s="32"/>
      <c r="HSK1" s="32"/>
      <c r="HSL1" s="32"/>
      <c r="HSM1" s="32"/>
      <c r="HSN1" s="32"/>
      <c r="HSO1" s="32"/>
      <c r="HSP1" s="32"/>
      <c r="HSQ1" s="32"/>
      <c r="HSR1" s="32"/>
      <c r="HSS1" s="32"/>
      <c r="HST1" s="32"/>
      <c r="HSU1" s="32"/>
      <c r="HSV1" s="32"/>
      <c r="HSW1" s="32"/>
      <c r="HSX1" s="32"/>
      <c r="HSY1" s="32"/>
      <c r="HSZ1" s="32"/>
      <c r="HTA1" s="32"/>
      <c r="HTB1" s="32"/>
      <c r="HTC1" s="32"/>
      <c r="HTD1" s="32"/>
      <c r="HTE1" s="32"/>
      <c r="HTF1" s="32"/>
      <c r="HTG1" s="32"/>
      <c r="HTH1" s="32"/>
      <c r="HTI1" s="32"/>
      <c r="HTJ1" s="32"/>
      <c r="HTK1" s="32"/>
      <c r="HTL1" s="32"/>
      <c r="HTM1" s="32"/>
      <c r="HTN1" s="32"/>
      <c r="HTO1" s="32"/>
      <c r="HTP1" s="32"/>
      <c r="HTQ1" s="32"/>
      <c r="HTR1" s="32"/>
      <c r="HTS1" s="32"/>
      <c r="HTT1" s="32"/>
      <c r="HTU1" s="32"/>
      <c r="HTV1" s="32"/>
      <c r="HTW1" s="32"/>
      <c r="HTX1" s="32"/>
      <c r="HTY1" s="32"/>
      <c r="HTZ1" s="32"/>
      <c r="HUA1" s="32"/>
      <c r="HUB1" s="32"/>
      <c r="HUC1" s="32"/>
      <c r="HUD1" s="32"/>
      <c r="HUE1" s="32"/>
      <c r="HUF1" s="32"/>
      <c r="HUG1" s="32"/>
      <c r="HUH1" s="32"/>
      <c r="HUI1" s="32"/>
      <c r="HUJ1" s="32"/>
      <c r="HUK1" s="32"/>
      <c r="HUL1" s="32"/>
      <c r="HUM1" s="32"/>
      <c r="HUN1" s="32"/>
      <c r="HUO1" s="32"/>
      <c r="HUP1" s="32"/>
      <c r="HUQ1" s="32"/>
      <c r="HUR1" s="32"/>
      <c r="HUS1" s="32"/>
      <c r="HUT1" s="32"/>
      <c r="HUU1" s="32"/>
      <c r="HUV1" s="32"/>
      <c r="HUW1" s="32"/>
      <c r="HUX1" s="32"/>
      <c r="HUY1" s="32"/>
      <c r="HUZ1" s="32"/>
      <c r="HVA1" s="32"/>
      <c r="HVB1" s="32"/>
      <c r="HVC1" s="32"/>
      <c r="HVD1" s="32"/>
      <c r="HVE1" s="32"/>
      <c r="HVF1" s="32"/>
      <c r="HVG1" s="32"/>
      <c r="HVH1" s="32"/>
      <c r="HVI1" s="32"/>
      <c r="HVJ1" s="32"/>
      <c r="HVK1" s="32"/>
      <c r="HVL1" s="32"/>
      <c r="HVM1" s="32"/>
      <c r="HVN1" s="32"/>
      <c r="HVO1" s="32"/>
      <c r="HVP1" s="32"/>
      <c r="HVQ1" s="32"/>
      <c r="HVR1" s="32"/>
      <c r="HVS1" s="32"/>
      <c r="HVT1" s="32"/>
      <c r="HVU1" s="32"/>
      <c r="HVV1" s="32"/>
      <c r="HVW1" s="32"/>
      <c r="HVX1" s="32"/>
      <c r="HVY1" s="32"/>
      <c r="HVZ1" s="32"/>
      <c r="HWA1" s="32"/>
      <c r="HWB1" s="32"/>
      <c r="HWC1" s="32"/>
      <c r="HWD1" s="32"/>
      <c r="HWE1" s="32"/>
      <c r="HWF1" s="32"/>
      <c r="HWG1" s="32"/>
      <c r="HWH1" s="32"/>
      <c r="HWI1" s="32"/>
      <c r="HWJ1" s="32"/>
      <c r="HWK1" s="32"/>
      <c r="HWL1" s="32"/>
      <c r="HWM1" s="32"/>
      <c r="HWN1" s="32"/>
      <c r="HWO1" s="32"/>
      <c r="HWP1" s="32"/>
      <c r="HWQ1" s="32"/>
      <c r="HWR1" s="32"/>
      <c r="HWS1" s="32"/>
      <c r="HWT1" s="32"/>
      <c r="HWU1" s="32"/>
      <c r="HWV1" s="32"/>
      <c r="HWW1" s="32"/>
      <c r="HWX1" s="32"/>
      <c r="HWY1" s="32"/>
      <c r="HWZ1" s="32"/>
      <c r="HXA1" s="32"/>
      <c r="HXB1" s="32"/>
      <c r="HXC1" s="32"/>
      <c r="HXD1" s="32"/>
      <c r="HXE1" s="32"/>
      <c r="HXF1" s="32"/>
      <c r="HXG1" s="32"/>
      <c r="HXH1" s="32"/>
      <c r="HXI1" s="32"/>
      <c r="HXJ1" s="32"/>
      <c r="HXK1" s="32"/>
      <c r="HXL1" s="32"/>
      <c r="HXM1" s="32"/>
      <c r="HXN1" s="32"/>
      <c r="HXO1" s="32"/>
      <c r="HXP1" s="32"/>
      <c r="HXQ1" s="32"/>
      <c r="HXR1" s="32"/>
      <c r="HXS1" s="32"/>
      <c r="HXT1" s="32"/>
      <c r="HXU1" s="32"/>
      <c r="HXV1" s="32"/>
      <c r="HXW1" s="32"/>
      <c r="HXX1" s="32"/>
      <c r="HXY1" s="32"/>
      <c r="HXZ1" s="32"/>
      <c r="HYA1" s="32"/>
      <c r="HYB1" s="32"/>
      <c r="HYC1" s="32"/>
      <c r="HYD1" s="32"/>
      <c r="HYE1" s="32"/>
      <c r="HYF1" s="32"/>
      <c r="HYG1" s="32"/>
      <c r="HYH1" s="32"/>
      <c r="HYI1" s="32"/>
      <c r="HYJ1" s="32"/>
      <c r="HYK1" s="32"/>
      <c r="HYL1" s="32"/>
      <c r="HYM1" s="32"/>
      <c r="HYN1" s="32"/>
      <c r="HYO1" s="32"/>
      <c r="HYP1" s="32"/>
      <c r="HYQ1" s="32"/>
      <c r="HYR1" s="32"/>
      <c r="HYS1" s="32"/>
      <c r="HYT1" s="32"/>
      <c r="HYU1" s="32"/>
      <c r="HYV1" s="32"/>
      <c r="HYW1" s="32"/>
      <c r="HYX1" s="32"/>
      <c r="HYY1" s="32"/>
      <c r="HYZ1" s="32"/>
      <c r="HZA1" s="32"/>
      <c r="HZB1" s="32"/>
      <c r="HZC1" s="32"/>
      <c r="HZD1" s="32"/>
      <c r="HZE1" s="32"/>
      <c r="HZF1" s="32"/>
      <c r="HZG1" s="32"/>
      <c r="HZH1" s="32"/>
      <c r="HZI1" s="32"/>
      <c r="HZJ1" s="32"/>
      <c r="HZK1" s="32"/>
      <c r="HZL1" s="32"/>
      <c r="HZM1" s="32"/>
      <c r="HZN1" s="32"/>
      <c r="HZO1" s="32"/>
      <c r="HZP1" s="32"/>
      <c r="HZQ1" s="32"/>
      <c r="HZR1" s="32"/>
      <c r="HZS1" s="32"/>
      <c r="HZT1" s="32"/>
      <c r="HZU1" s="32"/>
      <c r="HZV1" s="32"/>
      <c r="HZW1" s="32"/>
      <c r="HZX1" s="32"/>
      <c r="HZY1" s="32"/>
      <c r="HZZ1" s="32"/>
      <c r="IAA1" s="32"/>
      <c r="IAB1" s="32"/>
      <c r="IAC1" s="32"/>
      <c r="IAD1" s="32"/>
      <c r="IAE1" s="32"/>
      <c r="IAF1" s="32"/>
      <c r="IAG1" s="32"/>
      <c r="IAH1" s="32"/>
      <c r="IAI1" s="32"/>
      <c r="IAJ1" s="32"/>
      <c r="IAK1" s="32"/>
      <c r="IAL1" s="32"/>
      <c r="IAM1" s="32"/>
      <c r="IAN1" s="32"/>
      <c r="IAO1" s="32"/>
      <c r="IAP1" s="32"/>
      <c r="IAQ1" s="32"/>
      <c r="IAR1" s="32"/>
      <c r="IAS1" s="32"/>
      <c r="IAT1" s="32"/>
      <c r="IAU1" s="32"/>
      <c r="IAV1" s="32"/>
      <c r="IAW1" s="32"/>
      <c r="IAX1" s="32"/>
      <c r="IAY1" s="32"/>
      <c r="IAZ1" s="32"/>
      <c r="IBA1" s="32"/>
      <c r="IBB1" s="32"/>
      <c r="IBC1" s="32"/>
      <c r="IBD1" s="32"/>
      <c r="IBE1" s="32"/>
      <c r="IBF1" s="32"/>
      <c r="IBG1" s="32"/>
      <c r="IBH1" s="32"/>
      <c r="IBI1" s="32"/>
      <c r="IBJ1" s="32"/>
      <c r="IBK1" s="32"/>
      <c r="IBL1" s="32"/>
      <c r="IBM1" s="32"/>
      <c r="IBN1" s="32"/>
      <c r="IBO1" s="32"/>
      <c r="IBP1" s="32"/>
      <c r="IBQ1" s="32"/>
      <c r="IBR1" s="32"/>
      <c r="IBS1" s="32"/>
      <c r="IBT1" s="32"/>
      <c r="IBU1" s="32"/>
      <c r="IBV1" s="32"/>
      <c r="IBW1" s="32"/>
      <c r="IBX1" s="32"/>
      <c r="IBY1" s="32"/>
      <c r="IBZ1" s="32"/>
      <c r="ICA1" s="32"/>
      <c r="ICB1" s="32"/>
      <c r="ICC1" s="32"/>
      <c r="ICD1" s="32"/>
      <c r="ICE1" s="32"/>
      <c r="ICF1" s="32"/>
      <c r="ICG1" s="32"/>
      <c r="ICH1" s="32"/>
      <c r="ICI1" s="32"/>
      <c r="ICJ1" s="32"/>
      <c r="ICK1" s="32"/>
      <c r="ICL1" s="32"/>
      <c r="ICM1" s="32"/>
      <c r="ICN1" s="32"/>
      <c r="ICO1" s="32"/>
      <c r="ICP1" s="32"/>
      <c r="ICQ1" s="32"/>
      <c r="ICR1" s="32"/>
      <c r="ICS1" s="32"/>
      <c r="ICT1" s="32"/>
      <c r="ICU1" s="32"/>
      <c r="ICV1" s="32"/>
      <c r="ICW1" s="32"/>
      <c r="ICX1" s="32"/>
      <c r="ICY1" s="32"/>
      <c r="ICZ1" s="32"/>
      <c r="IDA1" s="32"/>
      <c r="IDB1" s="32"/>
      <c r="IDC1" s="32"/>
      <c r="IDD1" s="32"/>
      <c r="IDE1" s="32"/>
      <c r="IDF1" s="32"/>
      <c r="IDG1" s="32"/>
      <c r="IDH1" s="32"/>
      <c r="IDI1" s="32"/>
      <c r="IDJ1" s="32"/>
      <c r="IDK1" s="32"/>
      <c r="IDL1" s="32"/>
      <c r="IDM1" s="32"/>
      <c r="IDN1" s="32"/>
      <c r="IDO1" s="32"/>
      <c r="IDP1" s="32"/>
      <c r="IDQ1" s="32"/>
      <c r="IDR1" s="32"/>
      <c r="IDS1" s="32"/>
      <c r="IDT1" s="32"/>
      <c r="IDU1" s="32"/>
      <c r="IDV1" s="32"/>
      <c r="IDW1" s="32"/>
      <c r="IDX1" s="32"/>
      <c r="IDY1" s="32"/>
      <c r="IDZ1" s="32"/>
      <c r="IEA1" s="32"/>
      <c r="IEB1" s="32"/>
      <c r="IEC1" s="32"/>
      <c r="IED1" s="32"/>
      <c r="IEE1" s="32"/>
      <c r="IEF1" s="32"/>
      <c r="IEG1" s="32"/>
      <c r="IEH1" s="32"/>
      <c r="IEI1" s="32"/>
      <c r="IEJ1" s="32"/>
      <c r="IEK1" s="32"/>
      <c r="IEL1" s="32"/>
      <c r="IEM1" s="32"/>
      <c r="IEN1" s="32"/>
      <c r="IEO1" s="32"/>
      <c r="IEP1" s="32"/>
      <c r="IEQ1" s="32"/>
      <c r="IER1" s="32"/>
      <c r="IES1" s="32"/>
      <c r="IET1" s="32"/>
      <c r="IEU1" s="32"/>
      <c r="IEV1" s="32"/>
      <c r="IEW1" s="32"/>
      <c r="IEX1" s="32"/>
      <c r="IEY1" s="32"/>
      <c r="IEZ1" s="32"/>
      <c r="IFA1" s="32"/>
      <c r="IFB1" s="32"/>
      <c r="IFC1" s="32"/>
      <c r="IFD1" s="32"/>
      <c r="IFE1" s="32"/>
      <c r="IFF1" s="32"/>
      <c r="IFG1" s="32"/>
      <c r="IFH1" s="32"/>
      <c r="IFI1" s="32"/>
      <c r="IFJ1" s="32"/>
      <c r="IFK1" s="32"/>
      <c r="IFL1" s="32"/>
      <c r="IFM1" s="32"/>
      <c r="IFN1" s="32"/>
      <c r="IFO1" s="32"/>
      <c r="IFP1" s="32"/>
      <c r="IFQ1" s="32"/>
      <c r="IFR1" s="32"/>
      <c r="IFS1" s="32"/>
      <c r="IFT1" s="32"/>
      <c r="IFU1" s="32"/>
      <c r="IFV1" s="32"/>
      <c r="IFW1" s="32"/>
      <c r="IFX1" s="32"/>
      <c r="IFY1" s="32"/>
      <c r="IFZ1" s="32"/>
      <c r="IGA1" s="32"/>
      <c r="IGB1" s="32"/>
      <c r="IGC1" s="32"/>
      <c r="IGD1" s="32"/>
      <c r="IGE1" s="32"/>
      <c r="IGF1" s="32"/>
      <c r="IGG1" s="32"/>
      <c r="IGH1" s="32"/>
      <c r="IGI1" s="32"/>
      <c r="IGJ1" s="32"/>
      <c r="IGK1" s="32"/>
      <c r="IGL1" s="32"/>
      <c r="IGM1" s="32"/>
      <c r="IGN1" s="32"/>
      <c r="IGO1" s="32"/>
      <c r="IGP1" s="32"/>
      <c r="IGQ1" s="32"/>
      <c r="IGR1" s="32"/>
      <c r="IGS1" s="32"/>
      <c r="IGT1" s="32"/>
      <c r="IGU1" s="32"/>
      <c r="IGV1" s="32"/>
      <c r="IGW1" s="32"/>
      <c r="IGX1" s="32"/>
      <c r="IGY1" s="32"/>
      <c r="IGZ1" s="32"/>
      <c r="IHA1" s="32"/>
      <c r="IHB1" s="32"/>
      <c r="IHC1" s="32"/>
      <c r="IHD1" s="32"/>
      <c r="IHE1" s="32"/>
      <c r="IHF1" s="32"/>
      <c r="IHG1" s="32"/>
      <c r="IHH1" s="32"/>
      <c r="IHI1" s="32"/>
      <c r="IHJ1" s="32"/>
      <c r="IHK1" s="32"/>
      <c r="IHL1" s="32"/>
      <c r="IHM1" s="32"/>
      <c r="IHN1" s="32"/>
      <c r="IHO1" s="32"/>
      <c r="IHP1" s="32"/>
      <c r="IHQ1" s="32"/>
      <c r="IHR1" s="32"/>
      <c r="IHS1" s="32"/>
      <c r="IHT1" s="32"/>
      <c r="IHU1" s="32"/>
      <c r="IHV1" s="32"/>
      <c r="IHW1" s="32"/>
      <c r="IHX1" s="32"/>
      <c r="IHY1" s="32"/>
      <c r="IHZ1" s="32"/>
      <c r="IIA1" s="32"/>
      <c r="IIB1" s="32"/>
      <c r="IIC1" s="32"/>
      <c r="IID1" s="32"/>
      <c r="IIE1" s="32"/>
      <c r="IIF1" s="32"/>
      <c r="IIG1" s="32"/>
      <c r="IIH1" s="32"/>
      <c r="III1" s="32"/>
      <c r="IIJ1" s="32"/>
      <c r="IIK1" s="32"/>
      <c r="IIL1" s="32"/>
      <c r="IIM1" s="32"/>
      <c r="IIN1" s="32"/>
      <c r="IIO1" s="32"/>
      <c r="IIP1" s="32"/>
      <c r="IIQ1" s="32"/>
      <c r="IIR1" s="32"/>
      <c r="IIS1" s="32"/>
      <c r="IIT1" s="32"/>
      <c r="IIU1" s="32"/>
      <c r="IIV1" s="32"/>
      <c r="IIW1" s="32"/>
      <c r="IIX1" s="32"/>
      <c r="IIY1" s="32"/>
      <c r="IIZ1" s="32"/>
      <c r="IJA1" s="32"/>
      <c r="IJB1" s="32"/>
      <c r="IJC1" s="32"/>
      <c r="IJD1" s="32"/>
      <c r="IJE1" s="32"/>
      <c r="IJF1" s="32"/>
      <c r="IJG1" s="32"/>
      <c r="IJH1" s="32"/>
      <c r="IJI1" s="32"/>
      <c r="IJJ1" s="32"/>
      <c r="IJK1" s="32"/>
      <c r="IJL1" s="32"/>
      <c r="IJM1" s="32"/>
      <c r="IJN1" s="32"/>
      <c r="IJO1" s="32"/>
      <c r="IJP1" s="32"/>
      <c r="IJQ1" s="32"/>
      <c r="IJR1" s="32"/>
      <c r="IJS1" s="32"/>
      <c r="IJT1" s="32"/>
      <c r="IJU1" s="32"/>
      <c r="IJV1" s="32"/>
      <c r="IJW1" s="32"/>
      <c r="IJX1" s="32"/>
      <c r="IJY1" s="32"/>
      <c r="IJZ1" s="32"/>
      <c r="IKA1" s="32"/>
      <c r="IKB1" s="32"/>
      <c r="IKC1" s="32"/>
      <c r="IKD1" s="32"/>
      <c r="IKE1" s="32"/>
      <c r="IKF1" s="32"/>
      <c r="IKG1" s="32"/>
      <c r="IKH1" s="32"/>
      <c r="IKI1" s="32"/>
      <c r="IKJ1" s="32"/>
      <c r="IKK1" s="32"/>
      <c r="IKL1" s="32"/>
      <c r="IKM1" s="32"/>
      <c r="IKN1" s="32"/>
      <c r="IKO1" s="32"/>
      <c r="IKP1" s="32"/>
      <c r="IKQ1" s="32"/>
      <c r="IKR1" s="32"/>
      <c r="IKS1" s="32"/>
      <c r="IKT1" s="32"/>
      <c r="IKU1" s="32"/>
      <c r="IKV1" s="32"/>
      <c r="IKW1" s="32"/>
      <c r="IKX1" s="32"/>
      <c r="IKY1" s="32"/>
      <c r="IKZ1" s="32"/>
      <c r="ILA1" s="32"/>
      <c r="ILB1" s="32"/>
      <c r="ILC1" s="32"/>
      <c r="ILD1" s="32"/>
      <c r="ILE1" s="32"/>
      <c r="ILF1" s="32"/>
      <c r="ILG1" s="32"/>
      <c r="ILH1" s="32"/>
      <c r="ILI1" s="32"/>
      <c r="ILJ1" s="32"/>
      <c r="ILK1" s="32"/>
      <c r="ILL1" s="32"/>
      <c r="ILM1" s="32"/>
      <c r="ILN1" s="32"/>
      <c r="ILO1" s="32"/>
      <c r="ILP1" s="32"/>
      <c r="ILQ1" s="32"/>
      <c r="ILR1" s="32"/>
      <c r="ILS1" s="32"/>
      <c r="ILT1" s="32"/>
      <c r="ILU1" s="32"/>
      <c r="ILV1" s="32"/>
      <c r="ILW1" s="32"/>
      <c r="ILX1" s="32"/>
      <c r="ILY1" s="32"/>
      <c r="ILZ1" s="32"/>
      <c r="IMA1" s="32"/>
      <c r="IMB1" s="32"/>
      <c r="IMC1" s="32"/>
      <c r="IMD1" s="32"/>
      <c r="IME1" s="32"/>
      <c r="IMF1" s="32"/>
      <c r="IMG1" s="32"/>
      <c r="IMH1" s="32"/>
      <c r="IMI1" s="32"/>
      <c r="IMJ1" s="32"/>
      <c r="IMK1" s="32"/>
      <c r="IML1" s="32"/>
      <c r="IMM1" s="32"/>
      <c r="IMN1" s="32"/>
      <c r="IMO1" s="32"/>
      <c r="IMP1" s="32"/>
      <c r="IMQ1" s="32"/>
      <c r="IMR1" s="32"/>
      <c r="IMS1" s="32"/>
      <c r="IMT1" s="32"/>
      <c r="IMU1" s="32"/>
      <c r="IMV1" s="32"/>
      <c r="IMW1" s="32"/>
      <c r="IMX1" s="32"/>
      <c r="IMY1" s="32"/>
      <c r="IMZ1" s="32"/>
      <c r="INA1" s="32"/>
      <c r="INB1" s="32"/>
      <c r="INC1" s="32"/>
      <c r="IND1" s="32"/>
      <c r="INE1" s="32"/>
      <c r="INF1" s="32"/>
      <c r="ING1" s="32"/>
      <c r="INH1" s="32"/>
      <c r="INI1" s="32"/>
      <c r="INJ1" s="32"/>
      <c r="INK1" s="32"/>
      <c r="INL1" s="32"/>
      <c r="INM1" s="32"/>
      <c r="INN1" s="32"/>
      <c r="INO1" s="32"/>
      <c r="INP1" s="32"/>
      <c r="INQ1" s="32"/>
      <c r="INR1" s="32"/>
      <c r="INS1" s="32"/>
      <c r="INT1" s="32"/>
      <c r="INU1" s="32"/>
      <c r="INV1" s="32"/>
      <c r="INW1" s="32"/>
      <c r="INX1" s="32"/>
      <c r="INY1" s="32"/>
      <c r="INZ1" s="32"/>
      <c r="IOA1" s="32"/>
      <c r="IOB1" s="32"/>
      <c r="IOC1" s="32"/>
      <c r="IOD1" s="32"/>
      <c r="IOE1" s="32"/>
      <c r="IOF1" s="32"/>
      <c r="IOG1" s="32"/>
      <c r="IOH1" s="32"/>
      <c r="IOI1" s="32"/>
      <c r="IOJ1" s="32"/>
      <c r="IOK1" s="32"/>
      <c r="IOL1" s="32"/>
      <c r="IOM1" s="32"/>
      <c r="ION1" s="32"/>
      <c r="IOO1" s="32"/>
      <c r="IOP1" s="32"/>
      <c r="IOQ1" s="32"/>
      <c r="IOR1" s="32"/>
      <c r="IOS1" s="32"/>
      <c r="IOT1" s="32"/>
      <c r="IOU1" s="32"/>
      <c r="IOV1" s="32"/>
      <c r="IOW1" s="32"/>
      <c r="IOX1" s="32"/>
      <c r="IOY1" s="32"/>
      <c r="IOZ1" s="32"/>
      <c r="IPA1" s="32"/>
      <c r="IPB1" s="32"/>
      <c r="IPC1" s="32"/>
      <c r="IPD1" s="32"/>
      <c r="IPE1" s="32"/>
      <c r="IPF1" s="32"/>
      <c r="IPG1" s="32"/>
      <c r="IPH1" s="32"/>
      <c r="IPI1" s="32"/>
      <c r="IPJ1" s="32"/>
      <c r="IPK1" s="32"/>
      <c r="IPL1" s="32"/>
      <c r="IPM1" s="32"/>
      <c r="IPN1" s="32"/>
      <c r="IPO1" s="32"/>
      <c r="IPP1" s="32"/>
      <c r="IPQ1" s="32"/>
      <c r="IPR1" s="32"/>
      <c r="IPS1" s="32"/>
      <c r="IPT1" s="32"/>
      <c r="IPU1" s="32"/>
      <c r="IPV1" s="32"/>
      <c r="IPW1" s="32"/>
      <c r="IPX1" s="32"/>
      <c r="IPY1" s="32"/>
      <c r="IPZ1" s="32"/>
      <c r="IQA1" s="32"/>
      <c r="IQB1" s="32"/>
      <c r="IQC1" s="32"/>
      <c r="IQD1" s="32"/>
      <c r="IQE1" s="32"/>
      <c r="IQF1" s="32"/>
      <c r="IQG1" s="32"/>
      <c r="IQH1" s="32"/>
      <c r="IQI1" s="32"/>
      <c r="IQJ1" s="32"/>
      <c r="IQK1" s="32"/>
      <c r="IQL1" s="32"/>
      <c r="IQM1" s="32"/>
      <c r="IQN1" s="32"/>
      <c r="IQO1" s="32"/>
      <c r="IQP1" s="32"/>
      <c r="IQQ1" s="32"/>
      <c r="IQR1" s="32"/>
      <c r="IQS1" s="32"/>
      <c r="IQT1" s="32"/>
      <c r="IQU1" s="32"/>
      <c r="IQV1" s="32"/>
      <c r="IQW1" s="32"/>
      <c r="IQX1" s="32"/>
      <c r="IQY1" s="32"/>
      <c r="IQZ1" s="32"/>
      <c r="IRA1" s="32"/>
      <c r="IRB1" s="32"/>
      <c r="IRC1" s="32"/>
      <c r="IRD1" s="32"/>
      <c r="IRE1" s="32"/>
      <c r="IRF1" s="32"/>
      <c r="IRG1" s="32"/>
      <c r="IRH1" s="32"/>
      <c r="IRI1" s="32"/>
      <c r="IRJ1" s="32"/>
      <c r="IRK1" s="32"/>
      <c r="IRL1" s="32"/>
      <c r="IRM1" s="32"/>
      <c r="IRN1" s="32"/>
      <c r="IRO1" s="32"/>
      <c r="IRP1" s="32"/>
      <c r="IRQ1" s="32"/>
      <c r="IRR1" s="32"/>
      <c r="IRS1" s="32"/>
      <c r="IRT1" s="32"/>
      <c r="IRU1" s="32"/>
      <c r="IRV1" s="32"/>
      <c r="IRW1" s="32"/>
      <c r="IRX1" s="32"/>
      <c r="IRY1" s="32"/>
      <c r="IRZ1" s="32"/>
      <c r="ISA1" s="32"/>
      <c r="ISB1" s="32"/>
      <c r="ISC1" s="32"/>
      <c r="ISD1" s="32"/>
      <c r="ISE1" s="32"/>
      <c r="ISF1" s="32"/>
      <c r="ISG1" s="32"/>
      <c r="ISH1" s="32"/>
      <c r="ISI1" s="32"/>
      <c r="ISJ1" s="32"/>
      <c r="ISK1" s="32"/>
      <c r="ISL1" s="32"/>
      <c r="ISM1" s="32"/>
      <c r="ISN1" s="32"/>
      <c r="ISO1" s="32"/>
      <c r="ISP1" s="32"/>
      <c r="ISQ1" s="32"/>
      <c r="ISR1" s="32"/>
      <c r="ISS1" s="32"/>
      <c r="IST1" s="32"/>
      <c r="ISU1" s="32"/>
      <c r="ISV1" s="32"/>
      <c r="ISW1" s="32"/>
      <c r="ISX1" s="32"/>
      <c r="ISY1" s="32"/>
      <c r="ISZ1" s="32"/>
      <c r="ITA1" s="32"/>
      <c r="ITB1" s="32"/>
      <c r="ITC1" s="32"/>
      <c r="ITD1" s="32"/>
      <c r="ITE1" s="32"/>
      <c r="ITF1" s="32"/>
      <c r="ITG1" s="32"/>
      <c r="ITH1" s="32"/>
      <c r="ITI1" s="32"/>
      <c r="ITJ1" s="32"/>
      <c r="ITK1" s="32"/>
      <c r="ITL1" s="32"/>
      <c r="ITM1" s="32"/>
      <c r="ITN1" s="32"/>
      <c r="ITO1" s="32"/>
      <c r="ITP1" s="32"/>
      <c r="ITQ1" s="32"/>
      <c r="ITR1" s="32"/>
      <c r="ITS1" s="32"/>
      <c r="ITT1" s="32"/>
      <c r="ITU1" s="32"/>
      <c r="ITV1" s="32"/>
      <c r="ITW1" s="32"/>
      <c r="ITX1" s="32"/>
      <c r="ITY1" s="32"/>
      <c r="ITZ1" s="32"/>
      <c r="IUA1" s="32"/>
      <c r="IUB1" s="32"/>
      <c r="IUC1" s="32"/>
      <c r="IUD1" s="32"/>
      <c r="IUE1" s="32"/>
      <c r="IUF1" s="32"/>
      <c r="IUG1" s="32"/>
      <c r="IUH1" s="32"/>
      <c r="IUI1" s="32"/>
      <c r="IUJ1" s="32"/>
      <c r="IUK1" s="32"/>
      <c r="IUL1" s="32"/>
      <c r="IUM1" s="32"/>
      <c r="IUN1" s="32"/>
      <c r="IUO1" s="32"/>
      <c r="IUP1" s="32"/>
      <c r="IUQ1" s="32"/>
      <c r="IUR1" s="32"/>
      <c r="IUS1" s="32"/>
      <c r="IUT1" s="32"/>
      <c r="IUU1" s="32"/>
      <c r="IUV1" s="32"/>
      <c r="IUW1" s="32"/>
      <c r="IUX1" s="32"/>
      <c r="IUY1" s="32"/>
      <c r="IUZ1" s="32"/>
      <c r="IVA1" s="32"/>
      <c r="IVB1" s="32"/>
      <c r="IVC1" s="32"/>
      <c r="IVD1" s="32"/>
      <c r="IVE1" s="32"/>
      <c r="IVF1" s="32"/>
      <c r="IVG1" s="32"/>
      <c r="IVH1" s="32"/>
      <c r="IVI1" s="32"/>
      <c r="IVJ1" s="32"/>
      <c r="IVK1" s="32"/>
      <c r="IVL1" s="32"/>
      <c r="IVM1" s="32"/>
      <c r="IVN1" s="32"/>
      <c r="IVO1" s="32"/>
      <c r="IVP1" s="32"/>
      <c r="IVQ1" s="32"/>
      <c r="IVR1" s="32"/>
      <c r="IVS1" s="32"/>
      <c r="IVT1" s="32"/>
      <c r="IVU1" s="32"/>
      <c r="IVV1" s="32"/>
      <c r="IVW1" s="32"/>
      <c r="IVX1" s="32"/>
      <c r="IVY1" s="32"/>
      <c r="IVZ1" s="32"/>
      <c r="IWA1" s="32"/>
      <c r="IWB1" s="32"/>
      <c r="IWC1" s="32"/>
      <c r="IWD1" s="32"/>
      <c r="IWE1" s="32"/>
      <c r="IWF1" s="32"/>
      <c r="IWG1" s="32"/>
      <c r="IWH1" s="32"/>
      <c r="IWI1" s="32"/>
      <c r="IWJ1" s="32"/>
      <c r="IWK1" s="32"/>
      <c r="IWL1" s="32"/>
      <c r="IWM1" s="32"/>
      <c r="IWN1" s="32"/>
      <c r="IWO1" s="32"/>
      <c r="IWP1" s="32"/>
      <c r="IWQ1" s="32"/>
      <c r="IWR1" s="32"/>
      <c r="IWS1" s="32"/>
      <c r="IWT1" s="32"/>
      <c r="IWU1" s="32"/>
      <c r="IWV1" s="32"/>
      <c r="IWW1" s="32"/>
      <c r="IWX1" s="32"/>
      <c r="IWY1" s="32"/>
      <c r="IWZ1" s="32"/>
      <c r="IXA1" s="32"/>
      <c r="IXB1" s="32"/>
      <c r="IXC1" s="32"/>
      <c r="IXD1" s="32"/>
      <c r="IXE1" s="32"/>
      <c r="IXF1" s="32"/>
      <c r="IXG1" s="32"/>
      <c r="IXH1" s="32"/>
      <c r="IXI1" s="32"/>
      <c r="IXJ1" s="32"/>
      <c r="IXK1" s="32"/>
      <c r="IXL1" s="32"/>
      <c r="IXM1" s="32"/>
      <c r="IXN1" s="32"/>
      <c r="IXO1" s="32"/>
      <c r="IXP1" s="32"/>
      <c r="IXQ1" s="32"/>
      <c r="IXR1" s="32"/>
      <c r="IXS1" s="32"/>
      <c r="IXT1" s="32"/>
      <c r="IXU1" s="32"/>
      <c r="IXV1" s="32"/>
      <c r="IXW1" s="32"/>
      <c r="IXX1" s="32"/>
      <c r="IXY1" s="32"/>
      <c r="IXZ1" s="32"/>
      <c r="IYA1" s="32"/>
      <c r="IYB1" s="32"/>
      <c r="IYC1" s="32"/>
      <c r="IYD1" s="32"/>
      <c r="IYE1" s="32"/>
      <c r="IYF1" s="32"/>
      <c r="IYG1" s="32"/>
      <c r="IYH1" s="32"/>
      <c r="IYI1" s="32"/>
      <c r="IYJ1" s="32"/>
      <c r="IYK1" s="32"/>
      <c r="IYL1" s="32"/>
      <c r="IYM1" s="32"/>
      <c r="IYN1" s="32"/>
      <c r="IYO1" s="32"/>
      <c r="IYP1" s="32"/>
      <c r="IYQ1" s="32"/>
      <c r="IYR1" s="32"/>
      <c r="IYS1" s="32"/>
      <c r="IYT1" s="32"/>
      <c r="IYU1" s="32"/>
      <c r="IYV1" s="32"/>
      <c r="IYW1" s="32"/>
      <c r="IYX1" s="32"/>
      <c r="IYY1" s="32"/>
      <c r="IYZ1" s="32"/>
      <c r="IZA1" s="32"/>
      <c r="IZB1" s="32"/>
      <c r="IZC1" s="32"/>
      <c r="IZD1" s="32"/>
      <c r="IZE1" s="32"/>
      <c r="IZF1" s="32"/>
      <c r="IZG1" s="32"/>
      <c r="IZH1" s="32"/>
      <c r="IZI1" s="32"/>
      <c r="IZJ1" s="32"/>
      <c r="IZK1" s="32"/>
      <c r="IZL1" s="32"/>
      <c r="IZM1" s="32"/>
      <c r="IZN1" s="32"/>
      <c r="IZO1" s="32"/>
      <c r="IZP1" s="32"/>
      <c r="IZQ1" s="32"/>
      <c r="IZR1" s="32"/>
      <c r="IZS1" s="32"/>
      <c r="IZT1" s="32"/>
      <c r="IZU1" s="32"/>
      <c r="IZV1" s="32"/>
      <c r="IZW1" s="32"/>
      <c r="IZX1" s="32"/>
      <c r="IZY1" s="32"/>
      <c r="IZZ1" s="32"/>
      <c r="JAA1" s="32"/>
      <c r="JAB1" s="32"/>
      <c r="JAC1" s="32"/>
      <c r="JAD1" s="32"/>
      <c r="JAE1" s="32"/>
      <c r="JAF1" s="32"/>
      <c r="JAG1" s="32"/>
      <c r="JAH1" s="32"/>
      <c r="JAI1" s="32"/>
      <c r="JAJ1" s="32"/>
      <c r="JAK1" s="32"/>
      <c r="JAL1" s="32"/>
      <c r="JAM1" s="32"/>
      <c r="JAN1" s="32"/>
      <c r="JAO1" s="32"/>
      <c r="JAP1" s="32"/>
      <c r="JAQ1" s="32"/>
      <c r="JAR1" s="32"/>
      <c r="JAS1" s="32"/>
      <c r="JAT1" s="32"/>
      <c r="JAU1" s="32"/>
      <c r="JAV1" s="32"/>
      <c r="JAW1" s="32"/>
      <c r="JAX1" s="32"/>
      <c r="JAY1" s="32"/>
      <c r="JAZ1" s="32"/>
      <c r="JBA1" s="32"/>
      <c r="JBB1" s="32"/>
      <c r="JBC1" s="32"/>
      <c r="JBD1" s="32"/>
      <c r="JBE1" s="32"/>
      <c r="JBF1" s="32"/>
      <c r="JBG1" s="32"/>
      <c r="JBH1" s="32"/>
      <c r="JBI1" s="32"/>
      <c r="JBJ1" s="32"/>
      <c r="JBK1" s="32"/>
      <c r="JBL1" s="32"/>
      <c r="JBM1" s="32"/>
      <c r="JBN1" s="32"/>
      <c r="JBO1" s="32"/>
      <c r="JBP1" s="32"/>
      <c r="JBQ1" s="32"/>
      <c r="JBR1" s="32"/>
      <c r="JBS1" s="32"/>
      <c r="JBT1" s="32"/>
      <c r="JBU1" s="32"/>
      <c r="JBV1" s="32"/>
      <c r="JBW1" s="32"/>
      <c r="JBX1" s="32"/>
      <c r="JBY1" s="32"/>
      <c r="JBZ1" s="32"/>
      <c r="JCA1" s="32"/>
      <c r="JCB1" s="32"/>
      <c r="JCC1" s="32"/>
      <c r="JCD1" s="32"/>
      <c r="JCE1" s="32"/>
      <c r="JCF1" s="32"/>
      <c r="JCG1" s="32"/>
      <c r="JCH1" s="32"/>
      <c r="JCI1" s="32"/>
      <c r="JCJ1" s="32"/>
      <c r="JCK1" s="32"/>
      <c r="JCL1" s="32"/>
      <c r="JCM1" s="32"/>
      <c r="JCN1" s="32"/>
      <c r="JCO1" s="32"/>
      <c r="JCP1" s="32"/>
      <c r="JCQ1" s="32"/>
      <c r="JCR1" s="32"/>
      <c r="JCS1" s="32"/>
      <c r="JCT1" s="32"/>
      <c r="JCU1" s="32"/>
      <c r="JCV1" s="32"/>
      <c r="JCW1" s="32"/>
      <c r="JCX1" s="32"/>
      <c r="JCY1" s="32"/>
      <c r="JCZ1" s="32"/>
      <c r="JDA1" s="32"/>
      <c r="JDB1" s="32"/>
      <c r="JDC1" s="32"/>
      <c r="JDD1" s="32"/>
      <c r="JDE1" s="32"/>
      <c r="JDF1" s="32"/>
      <c r="JDG1" s="32"/>
      <c r="JDH1" s="32"/>
      <c r="JDI1" s="32"/>
      <c r="JDJ1" s="32"/>
      <c r="JDK1" s="32"/>
      <c r="JDL1" s="32"/>
      <c r="JDM1" s="32"/>
      <c r="JDN1" s="32"/>
      <c r="JDO1" s="32"/>
      <c r="JDP1" s="32"/>
      <c r="JDQ1" s="32"/>
      <c r="JDR1" s="32"/>
      <c r="JDS1" s="32"/>
      <c r="JDT1" s="32"/>
      <c r="JDU1" s="32"/>
      <c r="JDV1" s="32"/>
      <c r="JDW1" s="32"/>
      <c r="JDX1" s="32"/>
      <c r="JDY1" s="32"/>
      <c r="JDZ1" s="32"/>
      <c r="JEA1" s="32"/>
      <c r="JEB1" s="32"/>
      <c r="JEC1" s="32"/>
      <c r="JED1" s="32"/>
      <c r="JEE1" s="32"/>
      <c r="JEF1" s="32"/>
      <c r="JEG1" s="32"/>
      <c r="JEH1" s="32"/>
      <c r="JEI1" s="32"/>
      <c r="JEJ1" s="32"/>
      <c r="JEK1" s="32"/>
      <c r="JEL1" s="32"/>
      <c r="JEM1" s="32"/>
      <c r="JEN1" s="32"/>
      <c r="JEO1" s="32"/>
      <c r="JEP1" s="32"/>
      <c r="JEQ1" s="32"/>
      <c r="JER1" s="32"/>
      <c r="JES1" s="32"/>
      <c r="JET1" s="32"/>
      <c r="JEU1" s="32"/>
      <c r="JEV1" s="32"/>
      <c r="JEW1" s="32"/>
      <c r="JEX1" s="32"/>
      <c r="JEY1" s="32"/>
      <c r="JEZ1" s="32"/>
      <c r="JFA1" s="32"/>
      <c r="JFB1" s="32"/>
      <c r="JFC1" s="32"/>
      <c r="JFD1" s="32"/>
      <c r="JFE1" s="32"/>
      <c r="JFF1" s="32"/>
      <c r="JFG1" s="32"/>
      <c r="JFH1" s="32"/>
      <c r="JFI1" s="32"/>
      <c r="JFJ1" s="32"/>
      <c r="JFK1" s="32"/>
      <c r="JFL1" s="32"/>
      <c r="JFM1" s="32"/>
      <c r="JFN1" s="32"/>
      <c r="JFO1" s="32"/>
      <c r="JFP1" s="32"/>
      <c r="JFQ1" s="32"/>
      <c r="JFR1" s="32"/>
      <c r="JFS1" s="32"/>
      <c r="JFT1" s="32"/>
      <c r="JFU1" s="32"/>
      <c r="JFV1" s="32"/>
      <c r="JFW1" s="32"/>
      <c r="JFX1" s="32"/>
      <c r="JFY1" s="32"/>
      <c r="JFZ1" s="32"/>
      <c r="JGA1" s="32"/>
      <c r="JGB1" s="32"/>
      <c r="JGC1" s="32"/>
      <c r="JGD1" s="32"/>
      <c r="JGE1" s="32"/>
      <c r="JGF1" s="32"/>
      <c r="JGG1" s="32"/>
      <c r="JGH1" s="32"/>
      <c r="JGI1" s="32"/>
      <c r="JGJ1" s="32"/>
      <c r="JGK1" s="32"/>
      <c r="JGL1" s="32"/>
      <c r="JGM1" s="32"/>
      <c r="JGN1" s="32"/>
      <c r="JGO1" s="32"/>
      <c r="JGP1" s="32"/>
      <c r="JGQ1" s="32"/>
      <c r="JGR1" s="32"/>
      <c r="JGS1" s="32"/>
      <c r="JGT1" s="32"/>
      <c r="JGU1" s="32"/>
      <c r="JGV1" s="32"/>
      <c r="JGW1" s="32"/>
      <c r="JGX1" s="32"/>
      <c r="JGY1" s="32"/>
      <c r="JGZ1" s="32"/>
      <c r="JHA1" s="32"/>
      <c r="JHB1" s="32"/>
      <c r="JHC1" s="32"/>
      <c r="JHD1" s="32"/>
      <c r="JHE1" s="32"/>
      <c r="JHF1" s="32"/>
      <c r="JHG1" s="32"/>
      <c r="JHH1" s="32"/>
      <c r="JHI1" s="32"/>
      <c r="JHJ1" s="32"/>
      <c r="JHK1" s="32"/>
      <c r="JHL1" s="32"/>
      <c r="JHM1" s="32"/>
      <c r="JHN1" s="32"/>
      <c r="JHO1" s="32"/>
      <c r="JHP1" s="32"/>
      <c r="JHQ1" s="32"/>
      <c r="JHR1" s="32"/>
      <c r="JHS1" s="32"/>
      <c r="JHT1" s="32"/>
      <c r="JHU1" s="32"/>
      <c r="JHV1" s="32"/>
      <c r="JHW1" s="32"/>
      <c r="JHX1" s="32"/>
      <c r="JHY1" s="32"/>
      <c r="JHZ1" s="32"/>
      <c r="JIA1" s="32"/>
      <c r="JIB1" s="32"/>
      <c r="JIC1" s="32"/>
      <c r="JID1" s="32"/>
      <c r="JIE1" s="32"/>
      <c r="JIF1" s="32"/>
      <c r="JIG1" s="32"/>
      <c r="JIH1" s="32"/>
      <c r="JII1" s="32"/>
      <c r="JIJ1" s="32"/>
      <c r="JIK1" s="32"/>
      <c r="JIL1" s="32"/>
      <c r="JIM1" s="32"/>
      <c r="JIN1" s="32"/>
      <c r="JIO1" s="32"/>
      <c r="JIP1" s="32"/>
      <c r="JIQ1" s="32"/>
      <c r="JIR1" s="32"/>
      <c r="JIS1" s="32"/>
      <c r="JIT1" s="32"/>
      <c r="JIU1" s="32"/>
      <c r="JIV1" s="32"/>
      <c r="JIW1" s="32"/>
      <c r="JIX1" s="32"/>
      <c r="JIY1" s="32"/>
      <c r="JIZ1" s="32"/>
      <c r="JJA1" s="32"/>
      <c r="JJB1" s="32"/>
      <c r="JJC1" s="32"/>
      <c r="JJD1" s="32"/>
      <c r="JJE1" s="32"/>
      <c r="JJF1" s="32"/>
      <c r="JJG1" s="32"/>
      <c r="JJH1" s="32"/>
      <c r="JJI1" s="32"/>
      <c r="JJJ1" s="32"/>
      <c r="JJK1" s="32"/>
      <c r="JJL1" s="32"/>
      <c r="JJM1" s="32"/>
      <c r="JJN1" s="32"/>
      <c r="JJO1" s="32"/>
      <c r="JJP1" s="32"/>
      <c r="JJQ1" s="32"/>
      <c r="JJR1" s="32"/>
      <c r="JJS1" s="32"/>
      <c r="JJT1" s="32"/>
      <c r="JJU1" s="32"/>
      <c r="JJV1" s="32"/>
      <c r="JJW1" s="32"/>
      <c r="JJX1" s="32"/>
      <c r="JJY1" s="32"/>
      <c r="JJZ1" s="32"/>
      <c r="JKA1" s="32"/>
      <c r="JKB1" s="32"/>
      <c r="JKC1" s="32"/>
      <c r="JKD1" s="32"/>
      <c r="JKE1" s="32"/>
      <c r="JKF1" s="32"/>
      <c r="JKG1" s="32"/>
      <c r="JKH1" s="32"/>
      <c r="JKI1" s="32"/>
      <c r="JKJ1" s="32"/>
      <c r="JKK1" s="32"/>
      <c r="JKL1" s="32"/>
      <c r="JKM1" s="32"/>
      <c r="JKN1" s="32"/>
      <c r="JKO1" s="32"/>
      <c r="JKP1" s="32"/>
      <c r="JKQ1" s="32"/>
      <c r="JKR1" s="32"/>
      <c r="JKS1" s="32"/>
      <c r="JKT1" s="32"/>
      <c r="JKU1" s="32"/>
      <c r="JKV1" s="32"/>
      <c r="JKW1" s="32"/>
      <c r="JKX1" s="32"/>
      <c r="JKY1" s="32"/>
      <c r="JKZ1" s="32"/>
      <c r="JLA1" s="32"/>
      <c r="JLB1" s="32"/>
      <c r="JLC1" s="32"/>
      <c r="JLD1" s="32"/>
      <c r="JLE1" s="32"/>
      <c r="JLF1" s="32"/>
      <c r="JLG1" s="32"/>
      <c r="JLH1" s="32"/>
      <c r="JLI1" s="32"/>
      <c r="JLJ1" s="32"/>
      <c r="JLK1" s="32"/>
      <c r="JLL1" s="32"/>
      <c r="JLM1" s="32"/>
      <c r="JLN1" s="32"/>
      <c r="JLO1" s="32"/>
      <c r="JLP1" s="32"/>
      <c r="JLQ1" s="32"/>
      <c r="JLR1" s="32"/>
      <c r="JLS1" s="32"/>
      <c r="JLT1" s="32"/>
      <c r="JLU1" s="32"/>
      <c r="JLV1" s="32"/>
      <c r="JLW1" s="32"/>
      <c r="JLX1" s="32"/>
      <c r="JLY1" s="32"/>
      <c r="JLZ1" s="32"/>
      <c r="JMA1" s="32"/>
      <c r="JMB1" s="32"/>
      <c r="JMC1" s="32"/>
      <c r="JMD1" s="32"/>
      <c r="JME1" s="32"/>
      <c r="JMF1" s="32"/>
      <c r="JMG1" s="32"/>
      <c r="JMH1" s="32"/>
      <c r="JMI1" s="32"/>
      <c r="JMJ1" s="32"/>
      <c r="JMK1" s="32"/>
      <c r="JML1" s="32"/>
      <c r="JMM1" s="32"/>
      <c r="JMN1" s="32"/>
      <c r="JMO1" s="32"/>
      <c r="JMP1" s="32"/>
      <c r="JMQ1" s="32"/>
      <c r="JMR1" s="32"/>
      <c r="JMS1" s="32"/>
      <c r="JMT1" s="32"/>
      <c r="JMU1" s="32"/>
      <c r="JMV1" s="32"/>
      <c r="JMW1" s="32"/>
      <c r="JMX1" s="32"/>
      <c r="JMY1" s="32"/>
      <c r="JMZ1" s="32"/>
      <c r="JNA1" s="32"/>
      <c r="JNB1" s="32"/>
      <c r="JNC1" s="32"/>
      <c r="JND1" s="32"/>
      <c r="JNE1" s="32"/>
      <c r="JNF1" s="32"/>
      <c r="JNG1" s="32"/>
      <c r="JNH1" s="32"/>
      <c r="JNI1" s="32"/>
      <c r="JNJ1" s="32"/>
      <c r="JNK1" s="32"/>
      <c r="JNL1" s="32"/>
      <c r="JNM1" s="32"/>
      <c r="JNN1" s="32"/>
      <c r="JNO1" s="32"/>
      <c r="JNP1" s="32"/>
      <c r="JNQ1" s="32"/>
      <c r="JNR1" s="32"/>
      <c r="JNS1" s="32"/>
      <c r="JNT1" s="32"/>
      <c r="JNU1" s="32"/>
      <c r="JNV1" s="32"/>
      <c r="JNW1" s="32"/>
      <c r="JNX1" s="32"/>
      <c r="JNY1" s="32"/>
      <c r="JNZ1" s="32"/>
      <c r="JOA1" s="32"/>
      <c r="JOB1" s="32"/>
      <c r="JOC1" s="32"/>
      <c r="JOD1" s="32"/>
      <c r="JOE1" s="32"/>
      <c r="JOF1" s="32"/>
      <c r="JOG1" s="32"/>
      <c r="JOH1" s="32"/>
      <c r="JOI1" s="32"/>
      <c r="JOJ1" s="32"/>
      <c r="JOK1" s="32"/>
      <c r="JOL1" s="32"/>
      <c r="JOM1" s="32"/>
      <c r="JON1" s="32"/>
      <c r="JOO1" s="32"/>
      <c r="JOP1" s="32"/>
      <c r="JOQ1" s="32"/>
      <c r="JOR1" s="32"/>
      <c r="JOS1" s="32"/>
      <c r="JOT1" s="32"/>
      <c r="JOU1" s="32"/>
      <c r="JOV1" s="32"/>
      <c r="JOW1" s="32"/>
      <c r="JOX1" s="32"/>
      <c r="JOY1" s="32"/>
      <c r="JOZ1" s="32"/>
      <c r="JPA1" s="32"/>
      <c r="JPB1" s="32"/>
      <c r="JPC1" s="32"/>
      <c r="JPD1" s="32"/>
      <c r="JPE1" s="32"/>
      <c r="JPF1" s="32"/>
      <c r="JPG1" s="32"/>
      <c r="JPH1" s="32"/>
      <c r="JPI1" s="32"/>
      <c r="JPJ1" s="32"/>
      <c r="JPK1" s="32"/>
      <c r="JPL1" s="32"/>
      <c r="JPM1" s="32"/>
      <c r="JPN1" s="32"/>
      <c r="JPO1" s="32"/>
      <c r="JPP1" s="32"/>
      <c r="JPQ1" s="32"/>
      <c r="JPR1" s="32"/>
      <c r="JPS1" s="32"/>
      <c r="JPT1" s="32"/>
      <c r="JPU1" s="32"/>
      <c r="JPV1" s="32"/>
      <c r="JPW1" s="32"/>
      <c r="JPX1" s="32"/>
      <c r="JPY1" s="32"/>
      <c r="JPZ1" s="32"/>
      <c r="JQA1" s="32"/>
      <c r="JQB1" s="32"/>
      <c r="JQC1" s="32"/>
      <c r="JQD1" s="32"/>
      <c r="JQE1" s="32"/>
      <c r="JQF1" s="32"/>
      <c r="JQG1" s="32"/>
      <c r="JQH1" s="32"/>
      <c r="JQI1" s="32"/>
      <c r="JQJ1" s="32"/>
      <c r="JQK1" s="32"/>
      <c r="JQL1" s="32"/>
      <c r="JQM1" s="32"/>
      <c r="JQN1" s="32"/>
      <c r="JQO1" s="32"/>
      <c r="JQP1" s="32"/>
      <c r="JQQ1" s="32"/>
      <c r="JQR1" s="32"/>
      <c r="JQS1" s="32"/>
      <c r="JQT1" s="32"/>
      <c r="JQU1" s="32"/>
      <c r="JQV1" s="32"/>
      <c r="JQW1" s="32"/>
      <c r="JQX1" s="32"/>
      <c r="JQY1" s="32"/>
      <c r="JQZ1" s="32"/>
      <c r="JRA1" s="32"/>
      <c r="JRB1" s="32"/>
      <c r="JRC1" s="32"/>
      <c r="JRD1" s="32"/>
      <c r="JRE1" s="32"/>
      <c r="JRF1" s="32"/>
      <c r="JRG1" s="32"/>
      <c r="JRH1" s="32"/>
      <c r="JRI1" s="32"/>
      <c r="JRJ1" s="32"/>
      <c r="JRK1" s="32"/>
      <c r="JRL1" s="32"/>
      <c r="JRM1" s="32"/>
      <c r="JRN1" s="32"/>
      <c r="JRO1" s="32"/>
      <c r="JRP1" s="32"/>
      <c r="JRQ1" s="32"/>
      <c r="JRR1" s="32"/>
      <c r="JRS1" s="32"/>
      <c r="JRT1" s="32"/>
      <c r="JRU1" s="32"/>
      <c r="JRV1" s="32"/>
      <c r="JRW1" s="32"/>
      <c r="JRX1" s="32"/>
      <c r="JRY1" s="32"/>
      <c r="JRZ1" s="32"/>
      <c r="JSA1" s="32"/>
      <c r="JSB1" s="32"/>
      <c r="JSC1" s="32"/>
      <c r="JSD1" s="32"/>
      <c r="JSE1" s="32"/>
      <c r="JSF1" s="32"/>
      <c r="JSG1" s="32"/>
      <c r="JSH1" s="32"/>
      <c r="JSI1" s="32"/>
      <c r="JSJ1" s="32"/>
      <c r="JSK1" s="32"/>
      <c r="JSL1" s="32"/>
      <c r="JSM1" s="32"/>
      <c r="JSN1" s="32"/>
      <c r="JSO1" s="32"/>
      <c r="JSP1" s="32"/>
      <c r="JSQ1" s="32"/>
      <c r="JSR1" s="32"/>
      <c r="JSS1" s="32"/>
      <c r="JST1" s="32"/>
      <c r="JSU1" s="32"/>
      <c r="JSV1" s="32"/>
      <c r="JSW1" s="32"/>
      <c r="JSX1" s="32"/>
      <c r="JSY1" s="32"/>
      <c r="JSZ1" s="32"/>
      <c r="JTA1" s="32"/>
      <c r="JTB1" s="32"/>
      <c r="JTC1" s="32"/>
      <c r="JTD1" s="32"/>
      <c r="JTE1" s="32"/>
      <c r="JTF1" s="32"/>
      <c r="JTG1" s="32"/>
      <c r="JTH1" s="32"/>
      <c r="JTI1" s="32"/>
      <c r="JTJ1" s="32"/>
      <c r="JTK1" s="32"/>
      <c r="JTL1" s="32"/>
      <c r="JTM1" s="32"/>
      <c r="JTN1" s="32"/>
      <c r="JTO1" s="32"/>
      <c r="JTP1" s="32"/>
      <c r="JTQ1" s="32"/>
      <c r="JTR1" s="32"/>
      <c r="JTS1" s="32"/>
      <c r="JTT1" s="32"/>
      <c r="JTU1" s="32"/>
      <c r="JTV1" s="32"/>
      <c r="JTW1" s="32"/>
      <c r="JTX1" s="32"/>
      <c r="JTY1" s="32"/>
      <c r="JTZ1" s="32"/>
      <c r="JUA1" s="32"/>
      <c r="JUB1" s="32"/>
      <c r="JUC1" s="32"/>
      <c r="JUD1" s="32"/>
      <c r="JUE1" s="32"/>
      <c r="JUF1" s="32"/>
      <c r="JUG1" s="32"/>
      <c r="JUH1" s="32"/>
      <c r="JUI1" s="32"/>
      <c r="JUJ1" s="32"/>
      <c r="JUK1" s="32"/>
      <c r="JUL1" s="32"/>
      <c r="JUM1" s="32"/>
      <c r="JUN1" s="32"/>
      <c r="JUO1" s="32"/>
      <c r="JUP1" s="32"/>
      <c r="JUQ1" s="32"/>
      <c r="JUR1" s="32"/>
      <c r="JUS1" s="32"/>
      <c r="JUT1" s="32"/>
      <c r="JUU1" s="32"/>
      <c r="JUV1" s="32"/>
      <c r="JUW1" s="32"/>
      <c r="JUX1" s="32"/>
      <c r="JUY1" s="32"/>
      <c r="JUZ1" s="32"/>
      <c r="JVA1" s="32"/>
      <c r="JVB1" s="32"/>
      <c r="JVC1" s="32"/>
      <c r="JVD1" s="32"/>
      <c r="JVE1" s="32"/>
      <c r="JVF1" s="32"/>
      <c r="JVG1" s="32"/>
      <c r="JVH1" s="32"/>
      <c r="JVI1" s="32"/>
      <c r="JVJ1" s="32"/>
      <c r="JVK1" s="32"/>
      <c r="JVL1" s="32"/>
      <c r="JVM1" s="32"/>
      <c r="JVN1" s="32"/>
      <c r="JVO1" s="32"/>
      <c r="JVP1" s="32"/>
      <c r="JVQ1" s="32"/>
      <c r="JVR1" s="32"/>
      <c r="JVS1" s="32"/>
      <c r="JVT1" s="32"/>
      <c r="JVU1" s="32"/>
      <c r="JVV1" s="32"/>
      <c r="JVW1" s="32"/>
      <c r="JVX1" s="32"/>
      <c r="JVY1" s="32"/>
      <c r="JVZ1" s="32"/>
      <c r="JWA1" s="32"/>
      <c r="JWB1" s="32"/>
      <c r="JWC1" s="32"/>
      <c r="JWD1" s="32"/>
      <c r="JWE1" s="32"/>
      <c r="JWF1" s="32"/>
      <c r="JWG1" s="32"/>
      <c r="JWH1" s="32"/>
      <c r="JWI1" s="32"/>
      <c r="JWJ1" s="32"/>
      <c r="JWK1" s="32"/>
      <c r="JWL1" s="32"/>
      <c r="JWM1" s="32"/>
      <c r="JWN1" s="32"/>
      <c r="JWO1" s="32"/>
      <c r="JWP1" s="32"/>
      <c r="JWQ1" s="32"/>
      <c r="JWR1" s="32"/>
      <c r="JWS1" s="32"/>
      <c r="JWT1" s="32"/>
      <c r="JWU1" s="32"/>
      <c r="JWV1" s="32"/>
      <c r="JWW1" s="32"/>
      <c r="JWX1" s="32"/>
      <c r="JWY1" s="32"/>
      <c r="JWZ1" s="32"/>
      <c r="JXA1" s="32"/>
      <c r="JXB1" s="32"/>
      <c r="JXC1" s="32"/>
      <c r="JXD1" s="32"/>
      <c r="JXE1" s="32"/>
      <c r="JXF1" s="32"/>
      <c r="JXG1" s="32"/>
      <c r="JXH1" s="32"/>
      <c r="JXI1" s="32"/>
      <c r="JXJ1" s="32"/>
      <c r="JXK1" s="32"/>
      <c r="JXL1" s="32"/>
      <c r="JXM1" s="32"/>
      <c r="JXN1" s="32"/>
      <c r="JXO1" s="32"/>
      <c r="JXP1" s="32"/>
      <c r="JXQ1" s="32"/>
      <c r="JXR1" s="32"/>
      <c r="JXS1" s="32"/>
      <c r="JXT1" s="32"/>
      <c r="JXU1" s="32"/>
      <c r="JXV1" s="32"/>
      <c r="JXW1" s="32"/>
      <c r="JXX1" s="32"/>
      <c r="JXY1" s="32"/>
      <c r="JXZ1" s="32"/>
      <c r="JYA1" s="32"/>
      <c r="JYB1" s="32"/>
      <c r="JYC1" s="32"/>
      <c r="JYD1" s="32"/>
      <c r="JYE1" s="32"/>
      <c r="JYF1" s="32"/>
      <c r="JYG1" s="32"/>
      <c r="JYH1" s="32"/>
      <c r="JYI1" s="32"/>
      <c r="JYJ1" s="32"/>
      <c r="JYK1" s="32"/>
      <c r="JYL1" s="32"/>
      <c r="JYM1" s="32"/>
      <c r="JYN1" s="32"/>
      <c r="JYO1" s="32"/>
      <c r="JYP1" s="32"/>
      <c r="JYQ1" s="32"/>
      <c r="JYR1" s="32"/>
      <c r="JYS1" s="32"/>
      <c r="JYT1" s="32"/>
      <c r="JYU1" s="32"/>
      <c r="JYV1" s="32"/>
      <c r="JYW1" s="32"/>
      <c r="JYX1" s="32"/>
      <c r="JYY1" s="32"/>
      <c r="JYZ1" s="32"/>
      <c r="JZA1" s="32"/>
      <c r="JZB1" s="32"/>
      <c r="JZC1" s="32"/>
      <c r="JZD1" s="32"/>
      <c r="JZE1" s="32"/>
      <c r="JZF1" s="32"/>
      <c r="JZG1" s="32"/>
      <c r="JZH1" s="32"/>
      <c r="JZI1" s="32"/>
      <c r="JZJ1" s="32"/>
      <c r="JZK1" s="32"/>
      <c r="JZL1" s="32"/>
      <c r="JZM1" s="32"/>
      <c r="JZN1" s="32"/>
      <c r="JZO1" s="32"/>
      <c r="JZP1" s="32"/>
      <c r="JZQ1" s="32"/>
      <c r="JZR1" s="32"/>
      <c r="JZS1" s="32"/>
      <c r="JZT1" s="32"/>
      <c r="JZU1" s="32"/>
      <c r="JZV1" s="32"/>
      <c r="JZW1" s="32"/>
      <c r="JZX1" s="32"/>
      <c r="JZY1" s="32"/>
      <c r="JZZ1" s="32"/>
      <c r="KAA1" s="32"/>
      <c r="KAB1" s="32"/>
      <c r="KAC1" s="32"/>
      <c r="KAD1" s="32"/>
      <c r="KAE1" s="32"/>
      <c r="KAF1" s="32"/>
      <c r="KAG1" s="32"/>
      <c r="KAH1" s="32"/>
      <c r="KAI1" s="32"/>
      <c r="KAJ1" s="32"/>
      <c r="KAK1" s="32"/>
      <c r="KAL1" s="32"/>
      <c r="KAM1" s="32"/>
      <c r="KAN1" s="32"/>
      <c r="KAO1" s="32"/>
      <c r="KAP1" s="32"/>
      <c r="KAQ1" s="32"/>
      <c r="KAR1" s="32"/>
      <c r="KAS1" s="32"/>
      <c r="KAT1" s="32"/>
      <c r="KAU1" s="32"/>
      <c r="KAV1" s="32"/>
      <c r="KAW1" s="32"/>
      <c r="KAX1" s="32"/>
      <c r="KAY1" s="32"/>
      <c r="KAZ1" s="32"/>
      <c r="KBA1" s="32"/>
      <c r="KBB1" s="32"/>
      <c r="KBC1" s="32"/>
      <c r="KBD1" s="32"/>
      <c r="KBE1" s="32"/>
      <c r="KBF1" s="32"/>
      <c r="KBG1" s="32"/>
      <c r="KBH1" s="32"/>
      <c r="KBI1" s="32"/>
      <c r="KBJ1" s="32"/>
      <c r="KBK1" s="32"/>
      <c r="KBL1" s="32"/>
      <c r="KBM1" s="32"/>
      <c r="KBN1" s="32"/>
      <c r="KBO1" s="32"/>
      <c r="KBP1" s="32"/>
      <c r="KBQ1" s="32"/>
      <c r="KBR1" s="32"/>
      <c r="KBS1" s="32"/>
      <c r="KBT1" s="32"/>
      <c r="KBU1" s="32"/>
      <c r="KBV1" s="32"/>
      <c r="KBW1" s="32"/>
      <c r="KBX1" s="32"/>
      <c r="KBY1" s="32"/>
      <c r="KBZ1" s="32"/>
      <c r="KCA1" s="32"/>
      <c r="KCB1" s="32"/>
      <c r="KCC1" s="32"/>
      <c r="KCD1" s="32"/>
      <c r="KCE1" s="32"/>
      <c r="KCF1" s="32"/>
      <c r="KCG1" s="32"/>
      <c r="KCH1" s="32"/>
      <c r="KCI1" s="32"/>
      <c r="KCJ1" s="32"/>
      <c r="KCK1" s="32"/>
      <c r="KCL1" s="32"/>
      <c r="KCM1" s="32"/>
      <c r="KCN1" s="32"/>
      <c r="KCO1" s="32"/>
      <c r="KCP1" s="32"/>
      <c r="KCQ1" s="32"/>
      <c r="KCR1" s="32"/>
      <c r="KCS1" s="32"/>
      <c r="KCT1" s="32"/>
      <c r="KCU1" s="32"/>
      <c r="KCV1" s="32"/>
      <c r="KCW1" s="32"/>
      <c r="KCX1" s="32"/>
      <c r="KCY1" s="32"/>
      <c r="KCZ1" s="32"/>
      <c r="KDA1" s="32"/>
      <c r="KDB1" s="32"/>
      <c r="KDC1" s="32"/>
      <c r="KDD1" s="32"/>
      <c r="KDE1" s="32"/>
      <c r="KDF1" s="32"/>
      <c r="KDG1" s="32"/>
      <c r="KDH1" s="32"/>
      <c r="KDI1" s="32"/>
      <c r="KDJ1" s="32"/>
      <c r="KDK1" s="32"/>
      <c r="KDL1" s="32"/>
      <c r="KDM1" s="32"/>
      <c r="KDN1" s="32"/>
      <c r="KDO1" s="32"/>
      <c r="KDP1" s="32"/>
      <c r="KDQ1" s="32"/>
      <c r="KDR1" s="32"/>
      <c r="KDS1" s="32"/>
      <c r="KDT1" s="32"/>
      <c r="KDU1" s="32"/>
      <c r="KDV1" s="32"/>
      <c r="KDW1" s="32"/>
      <c r="KDX1" s="32"/>
      <c r="KDY1" s="32"/>
      <c r="KDZ1" s="32"/>
      <c r="KEA1" s="32"/>
      <c r="KEB1" s="32"/>
      <c r="KEC1" s="32"/>
      <c r="KED1" s="32"/>
      <c r="KEE1" s="32"/>
      <c r="KEF1" s="32"/>
      <c r="KEG1" s="32"/>
      <c r="KEH1" s="32"/>
      <c r="KEI1" s="32"/>
      <c r="KEJ1" s="32"/>
      <c r="KEK1" s="32"/>
      <c r="KEL1" s="32"/>
      <c r="KEM1" s="32"/>
      <c r="KEN1" s="32"/>
      <c r="KEO1" s="32"/>
      <c r="KEP1" s="32"/>
      <c r="KEQ1" s="32"/>
      <c r="KER1" s="32"/>
      <c r="KES1" s="32"/>
      <c r="KET1" s="32"/>
      <c r="KEU1" s="32"/>
      <c r="KEV1" s="32"/>
      <c r="KEW1" s="32"/>
      <c r="KEX1" s="32"/>
      <c r="KEY1" s="32"/>
      <c r="KEZ1" s="32"/>
      <c r="KFA1" s="32"/>
      <c r="KFB1" s="32"/>
      <c r="KFC1" s="32"/>
      <c r="KFD1" s="32"/>
      <c r="KFE1" s="32"/>
      <c r="KFF1" s="32"/>
      <c r="KFG1" s="32"/>
      <c r="KFH1" s="32"/>
      <c r="KFI1" s="32"/>
      <c r="KFJ1" s="32"/>
      <c r="KFK1" s="32"/>
      <c r="KFL1" s="32"/>
      <c r="KFM1" s="32"/>
      <c r="KFN1" s="32"/>
      <c r="KFO1" s="32"/>
      <c r="KFP1" s="32"/>
      <c r="KFQ1" s="32"/>
      <c r="KFR1" s="32"/>
      <c r="KFS1" s="32"/>
      <c r="KFT1" s="32"/>
      <c r="KFU1" s="32"/>
      <c r="KFV1" s="32"/>
      <c r="KFW1" s="32"/>
      <c r="KFX1" s="32"/>
      <c r="KFY1" s="32"/>
      <c r="KFZ1" s="32"/>
      <c r="KGA1" s="32"/>
      <c r="KGB1" s="32"/>
      <c r="KGC1" s="32"/>
      <c r="KGD1" s="32"/>
      <c r="KGE1" s="32"/>
      <c r="KGF1" s="32"/>
      <c r="KGG1" s="32"/>
      <c r="KGH1" s="32"/>
      <c r="KGI1" s="32"/>
      <c r="KGJ1" s="32"/>
      <c r="KGK1" s="32"/>
      <c r="KGL1" s="32"/>
      <c r="KGM1" s="32"/>
      <c r="KGN1" s="32"/>
      <c r="KGO1" s="32"/>
      <c r="KGP1" s="32"/>
      <c r="KGQ1" s="32"/>
      <c r="KGR1" s="32"/>
      <c r="KGS1" s="32"/>
      <c r="KGT1" s="32"/>
      <c r="KGU1" s="32"/>
      <c r="KGV1" s="32"/>
      <c r="KGW1" s="32"/>
      <c r="KGX1" s="32"/>
      <c r="KGY1" s="32"/>
      <c r="KGZ1" s="32"/>
      <c r="KHA1" s="32"/>
      <c r="KHB1" s="32"/>
      <c r="KHC1" s="32"/>
      <c r="KHD1" s="32"/>
      <c r="KHE1" s="32"/>
      <c r="KHF1" s="32"/>
      <c r="KHG1" s="32"/>
      <c r="KHH1" s="32"/>
      <c r="KHI1" s="32"/>
      <c r="KHJ1" s="32"/>
      <c r="KHK1" s="32"/>
      <c r="KHL1" s="32"/>
      <c r="KHM1" s="32"/>
      <c r="KHN1" s="32"/>
      <c r="KHO1" s="32"/>
      <c r="KHP1" s="32"/>
      <c r="KHQ1" s="32"/>
      <c r="KHR1" s="32"/>
      <c r="KHS1" s="32"/>
      <c r="KHT1" s="32"/>
      <c r="KHU1" s="32"/>
      <c r="KHV1" s="32"/>
      <c r="KHW1" s="32"/>
      <c r="KHX1" s="32"/>
      <c r="KHY1" s="32"/>
      <c r="KHZ1" s="32"/>
      <c r="KIA1" s="32"/>
      <c r="KIB1" s="32"/>
      <c r="KIC1" s="32"/>
      <c r="KID1" s="32"/>
      <c r="KIE1" s="32"/>
      <c r="KIF1" s="32"/>
      <c r="KIG1" s="32"/>
      <c r="KIH1" s="32"/>
      <c r="KII1" s="32"/>
      <c r="KIJ1" s="32"/>
      <c r="KIK1" s="32"/>
      <c r="KIL1" s="32"/>
      <c r="KIM1" s="32"/>
      <c r="KIN1" s="32"/>
      <c r="KIO1" s="32"/>
      <c r="KIP1" s="32"/>
      <c r="KIQ1" s="32"/>
      <c r="KIR1" s="32"/>
      <c r="KIS1" s="32"/>
      <c r="KIT1" s="32"/>
      <c r="KIU1" s="32"/>
      <c r="KIV1" s="32"/>
      <c r="KIW1" s="32"/>
      <c r="KIX1" s="32"/>
      <c r="KIY1" s="32"/>
      <c r="KIZ1" s="32"/>
      <c r="KJA1" s="32"/>
      <c r="KJB1" s="32"/>
      <c r="KJC1" s="32"/>
      <c r="KJD1" s="32"/>
      <c r="KJE1" s="32"/>
      <c r="KJF1" s="32"/>
      <c r="KJG1" s="32"/>
      <c r="KJH1" s="32"/>
      <c r="KJI1" s="32"/>
      <c r="KJJ1" s="32"/>
      <c r="KJK1" s="32"/>
      <c r="KJL1" s="32"/>
      <c r="KJM1" s="32"/>
      <c r="KJN1" s="32"/>
      <c r="KJO1" s="32"/>
      <c r="KJP1" s="32"/>
      <c r="KJQ1" s="32"/>
      <c r="KJR1" s="32"/>
      <c r="KJS1" s="32"/>
      <c r="KJT1" s="32"/>
      <c r="KJU1" s="32"/>
      <c r="KJV1" s="32"/>
      <c r="KJW1" s="32"/>
      <c r="KJX1" s="32"/>
      <c r="KJY1" s="32"/>
      <c r="KJZ1" s="32"/>
      <c r="KKA1" s="32"/>
      <c r="KKB1" s="32"/>
      <c r="KKC1" s="32"/>
      <c r="KKD1" s="32"/>
      <c r="KKE1" s="32"/>
      <c r="KKF1" s="32"/>
      <c r="KKG1" s="32"/>
      <c r="KKH1" s="32"/>
      <c r="KKI1" s="32"/>
      <c r="KKJ1" s="32"/>
      <c r="KKK1" s="32"/>
      <c r="KKL1" s="32"/>
      <c r="KKM1" s="32"/>
      <c r="KKN1" s="32"/>
      <c r="KKO1" s="32"/>
      <c r="KKP1" s="32"/>
      <c r="KKQ1" s="32"/>
      <c r="KKR1" s="32"/>
      <c r="KKS1" s="32"/>
      <c r="KKT1" s="32"/>
      <c r="KKU1" s="32"/>
      <c r="KKV1" s="32"/>
      <c r="KKW1" s="32"/>
      <c r="KKX1" s="32"/>
      <c r="KKY1" s="32"/>
      <c r="KKZ1" s="32"/>
      <c r="KLA1" s="32"/>
      <c r="KLB1" s="32"/>
      <c r="KLC1" s="32"/>
      <c r="KLD1" s="32"/>
      <c r="KLE1" s="32"/>
      <c r="KLF1" s="32"/>
      <c r="KLG1" s="32"/>
      <c r="KLH1" s="32"/>
      <c r="KLI1" s="32"/>
      <c r="KLJ1" s="32"/>
      <c r="KLK1" s="32"/>
      <c r="KLL1" s="32"/>
      <c r="KLM1" s="32"/>
      <c r="KLN1" s="32"/>
      <c r="KLO1" s="32"/>
      <c r="KLP1" s="32"/>
      <c r="KLQ1" s="32"/>
      <c r="KLR1" s="32"/>
      <c r="KLS1" s="32"/>
      <c r="KLT1" s="32"/>
      <c r="KLU1" s="32"/>
      <c r="KLV1" s="32"/>
      <c r="KLW1" s="32"/>
      <c r="KLX1" s="32"/>
      <c r="KLY1" s="32"/>
      <c r="KLZ1" s="32"/>
      <c r="KMA1" s="32"/>
      <c r="KMB1" s="32"/>
      <c r="KMC1" s="32"/>
      <c r="KMD1" s="32"/>
      <c r="KME1" s="32"/>
      <c r="KMF1" s="32"/>
      <c r="KMG1" s="32"/>
      <c r="KMH1" s="32"/>
      <c r="KMI1" s="32"/>
      <c r="KMJ1" s="32"/>
      <c r="KMK1" s="32"/>
      <c r="KML1" s="32"/>
      <c r="KMM1" s="32"/>
      <c r="KMN1" s="32"/>
      <c r="KMO1" s="32"/>
      <c r="KMP1" s="32"/>
      <c r="KMQ1" s="32"/>
      <c r="KMR1" s="32"/>
      <c r="KMS1" s="32"/>
      <c r="KMT1" s="32"/>
      <c r="KMU1" s="32"/>
      <c r="KMV1" s="32"/>
      <c r="KMW1" s="32"/>
      <c r="KMX1" s="32"/>
      <c r="KMY1" s="32"/>
      <c r="KMZ1" s="32"/>
      <c r="KNA1" s="32"/>
      <c r="KNB1" s="32"/>
      <c r="KNC1" s="32"/>
      <c r="KND1" s="32"/>
      <c r="KNE1" s="32"/>
      <c r="KNF1" s="32"/>
      <c r="KNG1" s="32"/>
      <c r="KNH1" s="32"/>
      <c r="KNI1" s="32"/>
      <c r="KNJ1" s="32"/>
      <c r="KNK1" s="32"/>
      <c r="KNL1" s="32"/>
      <c r="KNM1" s="32"/>
      <c r="KNN1" s="32"/>
      <c r="KNO1" s="32"/>
      <c r="KNP1" s="32"/>
      <c r="KNQ1" s="32"/>
      <c r="KNR1" s="32"/>
      <c r="KNS1" s="32"/>
      <c r="KNT1" s="32"/>
      <c r="KNU1" s="32"/>
      <c r="KNV1" s="32"/>
      <c r="KNW1" s="32"/>
      <c r="KNX1" s="32"/>
      <c r="KNY1" s="32"/>
      <c r="KNZ1" s="32"/>
      <c r="KOA1" s="32"/>
      <c r="KOB1" s="32"/>
      <c r="KOC1" s="32"/>
      <c r="KOD1" s="32"/>
      <c r="KOE1" s="32"/>
      <c r="KOF1" s="32"/>
      <c r="KOG1" s="32"/>
      <c r="KOH1" s="32"/>
      <c r="KOI1" s="32"/>
      <c r="KOJ1" s="32"/>
      <c r="KOK1" s="32"/>
      <c r="KOL1" s="32"/>
      <c r="KOM1" s="32"/>
      <c r="KON1" s="32"/>
      <c r="KOO1" s="32"/>
      <c r="KOP1" s="32"/>
      <c r="KOQ1" s="32"/>
      <c r="KOR1" s="32"/>
      <c r="KOS1" s="32"/>
      <c r="KOT1" s="32"/>
      <c r="KOU1" s="32"/>
      <c r="KOV1" s="32"/>
      <c r="KOW1" s="32"/>
      <c r="KOX1" s="32"/>
      <c r="KOY1" s="32"/>
      <c r="KOZ1" s="32"/>
      <c r="KPA1" s="32"/>
      <c r="KPB1" s="32"/>
      <c r="KPC1" s="32"/>
      <c r="KPD1" s="32"/>
      <c r="KPE1" s="32"/>
      <c r="KPF1" s="32"/>
      <c r="KPG1" s="32"/>
      <c r="KPH1" s="32"/>
      <c r="KPI1" s="32"/>
      <c r="KPJ1" s="32"/>
      <c r="KPK1" s="32"/>
      <c r="KPL1" s="32"/>
      <c r="KPM1" s="32"/>
      <c r="KPN1" s="32"/>
      <c r="KPO1" s="32"/>
      <c r="KPP1" s="32"/>
      <c r="KPQ1" s="32"/>
      <c r="KPR1" s="32"/>
      <c r="KPS1" s="32"/>
      <c r="KPT1" s="32"/>
      <c r="KPU1" s="32"/>
      <c r="KPV1" s="32"/>
      <c r="KPW1" s="32"/>
      <c r="KPX1" s="32"/>
      <c r="KPY1" s="32"/>
      <c r="KPZ1" s="32"/>
      <c r="KQA1" s="32"/>
      <c r="KQB1" s="32"/>
      <c r="KQC1" s="32"/>
      <c r="KQD1" s="32"/>
      <c r="KQE1" s="32"/>
      <c r="KQF1" s="32"/>
      <c r="KQG1" s="32"/>
      <c r="KQH1" s="32"/>
      <c r="KQI1" s="32"/>
      <c r="KQJ1" s="32"/>
      <c r="KQK1" s="32"/>
      <c r="KQL1" s="32"/>
      <c r="KQM1" s="32"/>
      <c r="KQN1" s="32"/>
      <c r="KQO1" s="32"/>
      <c r="KQP1" s="32"/>
      <c r="KQQ1" s="32"/>
      <c r="KQR1" s="32"/>
      <c r="KQS1" s="32"/>
      <c r="KQT1" s="32"/>
      <c r="KQU1" s="32"/>
      <c r="KQV1" s="32"/>
      <c r="KQW1" s="32"/>
      <c r="KQX1" s="32"/>
      <c r="KQY1" s="32"/>
      <c r="KQZ1" s="32"/>
      <c r="KRA1" s="32"/>
      <c r="KRB1" s="32"/>
      <c r="KRC1" s="32"/>
      <c r="KRD1" s="32"/>
      <c r="KRE1" s="32"/>
      <c r="KRF1" s="32"/>
      <c r="KRG1" s="32"/>
      <c r="KRH1" s="32"/>
      <c r="KRI1" s="32"/>
      <c r="KRJ1" s="32"/>
      <c r="KRK1" s="32"/>
      <c r="KRL1" s="32"/>
      <c r="KRM1" s="32"/>
      <c r="KRN1" s="32"/>
      <c r="KRO1" s="32"/>
      <c r="KRP1" s="32"/>
      <c r="KRQ1" s="32"/>
      <c r="KRR1" s="32"/>
      <c r="KRS1" s="32"/>
      <c r="KRT1" s="32"/>
      <c r="KRU1" s="32"/>
      <c r="KRV1" s="32"/>
      <c r="KRW1" s="32"/>
      <c r="KRX1" s="32"/>
      <c r="KRY1" s="32"/>
      <c r="KRZ1" s="32"/>
      <c r="KSA1" s="32"/>
      <c r="KSB1" s="32"/>
      <c r="KSC1" s="32"/>
      <c r="KSD1" s="32"/>
      <c r="KSE1" s="32"/>
      <c r="KSF1" s="32"/>
      <c r="KSG1" s="32"/>
      <c r="KSH1" s="32"/>
      <c r="KSI1" s="32"/>
      <c r="KSJ1" s="32"/>
      <c r="KSK1" s="32"/>
      <c r="KSL1" s="32"/>
      <c r="KSM1" s="32"/>
      <c r="KSN1" s="32"/>
      <c r="KSO1" s="32"/>
      <c r="KSP1" s="32"/>
      <c r="KSQ1" s="32"/>
      <c r="KSR1" s="32"/>
      <c r="KSS1" s="32"/>
      <c r="KST1" s="32"/>
      <c r="KSU1" s="32"/>
      <c r="KSV1" s="32"/>
      <c r="KSW1" s="32"/>
      <c r="KSX1" s="32"/>
      <c r="KSY1" s="32"/>
      <c r="KSZ1" s="32"/>
      <c r="KTA1" s="32"/>
      <c r="KTB1" s="32"/>
      <c r="KTC1" s="32"/>
      <c r="KTD1" s="32"/>
      <c r="KTE1" s="32"/>
      <c r="KTF1" s="32"/>
      <c r="KTG1" s="32"/>
      <c r="KTH1" s="32"/>
      <c r="KTI1" s="32"/>
      <c r="KTJ1" s="32"/>
      <c r="KTK1" s="32"/>
      <c r="KTL1" s="32"/>
      <c r="KTM1" s="32"/>
      <c r="KTN1" s="32"/>
      <c r="KTO1" s="32"/>
      <c r="KTP1" s="32"/>
      <c r="KTQ1" s="32"/>
      <c r="KTR1" s="32"/>
      <c r="KTS1" s="32"/>
      <c r="KTT1" s="32"/>
      <c r="KTU1" s="32"/>
      <c r="KTV1" s="32"/>
      <c r="KTW1" s="32"/>
      <c r="KTX1" s="32"/>
      <c r="KTY1" s="32"/>
      <c r="KTZ1" s="32"/>
      <c r="KUA1" s="32"/>
      <c r="KUB1" s="32"/>
      <c r="KUC1" s="32"/>
      <c r="KUD1" s="32"/>
      <c r="KUE1" s="32"/>
      <c r="KUF1" s="32"/>
      <c r="KUG1" s="32"/>
      <c r="KUH1" s="32"/>
      <c r="KUI1" s="32"/>
      <c r="KUJ1" s="32"/>
      <c r="KUK1" s="32"/>
      <c r="KUL1" s="32"/>
      <c r="KUM1" s="32"/>
      <c r="KUN1" s="32"/>
      <c r="KUO1" s="32"/>
      <c r="KUP1" s="32"/>
      <c r="KUQ1" s="32"/>
      <c r="KUR1" s="32"/>
      <c r="KUS1" s="32"/>
      <c r="KUT1" s="32"/>
      <c r="KUU1" s="32"/>
      <c r="KUV1" s="32"/>
      <c r="KUW1" s="32"/>
      <c r="KUX1" s="32"/>
      <c r="KUY1" s="32"/>
      <c r="KUZ1" s="32"/>
      <c r="KVA1" s="32"/>
      <c r="KVB1" s="32"/>
      <c r="KVC1" s="32"/>
      <c r="KVD1" s="32"/>
      <c r="KVE1" s="32"/>
      <c r="KVF1" s="32"/>
      <c r="KVG1" s="32"/>
      <c r="KVH1" s="32"/>
      <c r="KVI1" s="32"/>
      <c r="KVJ1" s="32"/>
      <c r="KVK1" s="32"/>
      <c r="KVL1" s="32"/>
      <c r="KVM1" s="32"/>
      <c r="KVN1" s="32"/>
      <c r="KVO1" s="32"/>
      <c r="KVP1" s="32"/>
      <c r="KVQ1" s="32"/>
      <c r="KVR1" s="32"/>
      <c r="KVS1" s="32"/>
      <c r="KVT1" s="32"/>
      <c r="KVU1" s="32"/>
      <c r="KVV1" s="32"/>
      <c r="KVW1" s="32"/>
      <c r="KVX1" s="32"/>
      <c r="KVY1" s="32"/>
      <c r="KVZ1" s="32"/>
      <c r="KWA1" s="32"/>
      <c r="KWB1" s="32"/>
      <c r="KWC1" s="32"/>
      <c r="KWD1" s="32"/>
      <c r="KWE1" s="32"/>
      <c r="KWF1" s="32"/>
      <c r="KWG1" s="32"/>
      <c r="KWH1" s="32"/>
      <c r="KWI1" s="32"/>
      <c r="KWJ1" s="32"/>
      <c r="KWK1" s="32"/>
      <c r="KWL1" s="32"/>
      <c r="KWM1" s="32"/>
      <c r="KWN1" s="32"/>
      <c r="KWO1" s="32"/>
      <c r="KWP1" s="32"/>
      <c r="KWQ1" s="32"/>
      <c r="KWR1" s="32"/>
      <c r="KWS1" s="32"/>
      <c r="KWT1" s="32"/>
      <c r="KWU1" s="32"/>
      <c r="KWV1" s="32"/>
      <c r="KWW1" s="32"/>
      <c r="KWX1" s="32"/>
      <c r="KWY1" s="32"/>
      <c r="KWZ1" s="32"/>
      <c r="KXA1" s="32"/>
      <c r="KXB1" s="32"/>
      <c r="KXC1" s="32"/>
      <c r="KXD1" s="32"/>
      <c r="KXE1" s="32"/>
      <c r="KXF1" s="32"/>
      <c r="KXG1" s="32"/>
      <c r="KXH1" s="32"/>
      <c r="KXI1" s="32"/>
      <c r="KXJ1" s="32"/>
      <c r="KXK1" s="32"/>
      <c r="KXL1" s="32"/>
      <c r="KXM1" s="32"/>
      <c r="KXN1" s="32"/>
      <c r="KXO1" s="32"/>
      <c r="KXP1" s="32"/>
      <c r="KXQ1" s="32"/>
      <c r="KXR1" s="32"/>
      <c r="KXS1" s="32"/>
      <c r="KXT1" s="32"/>
      <c r="KXU1" s="32"/>
      <c r="KXV1" s="32"/>
      <c r="KXW1" s="32"/>
      <c r="KXX1" s="32"/>
      <c r="KXY1" s="32"/>
      <c r="KXZ1" s="32"/>
      <c r="KYA1" s="32"/>
      <c r="KYB1" s="32"/>
      <c r="KYC1" s="32"/>
      <c r="KYD1" s="32"/>
      <c r="KYE1" s="32"/>
      <c r="KYF1" s="32"/>
      <c r="KYG1" s="32"/>
      <c r="KYH1" s="32"/>
      <c r="KYI1" s="32"/>
      <c r="KYJ1" s="32"/>
      <c r="KYK1" s="32"/>
      <c r="KYL1" s="32"/>
      <c r="KYM1" s="32"/>
      <c r="KYN1" s="32"/>
      <c r="KYO1" s="32"/>
      <c r="KYP1" s="32"/>
      <c r="KYQ1" s="32"/>
      <c r="KYR1" s="32"/>
      <c r="KYS1" s="32"/>
      <c r="KYT1" s="32"/>
      <c r="KYU1" s="32"/>
      <c r="KYV1" s="32"/>
      <c r="KYW1" s="32"/>
      <c r="KYX1" s="32"/>
      <c r="KYY1" s="32"/>
      <c r="KYZ1" s="32"/>
      <c r="KZA1" s="32"/>
      <c r="KZB1" s="32"/>
      <c r="KZC1" s="32"/>
      <c r="KZD1" s="32"/>
      <c r="KZE1" s="32"/>
      <c r="KZF1" s="32"/>
      <c r="KZG1" s="32"/>
      <c r="KZH1" s="32"/>
      <c r="KZI1" s="32"/>
      <c r="KZJ1" s="32"/>
      <c r="KZK1" s="32"/>
      <c r="KZL1" s="32"/>
      <c r="KZM1" s="32"/>
      <c r="KZN1" s="32"/>
      <c r="KZO1" s="32"/>
      <c r="KZP1" s="32"/>
      <c r="KZQ1" s="32"/>
      <c r="KZR1" s="32"/>
      <c r="KZS1" s="32"/>
      <c r="KZT1" s="32"/>
      <c r="KZU1" s="32"/>
      <c r="KZV1" s="32"/>
      <c r="KZW1" s="32"/>
      <c r="KZX1" s="32"/>
      <c r="KZY1" s="32"/>
      <c r="KZZ1" s="32"/>
      <c r="LAA1" s="32"/>
      <c r="LAB1" s="32"/>
      <c r="LAC1" s="32"/>
      <c r="LAD1" s="32"/>
      <c r="LAE1" s="32"/>
      <c r="LAF1" s="32"/>
      <c r="LAG1" s="32"/>
      <c r="LAH1" s="32"/>
      <c r="LAI1" s="32"/>
      <c r="LAJ1" s="32"/>
      <c r="LAK1" s="32"/>
      <c r="LAL1" s="32"/>
      <c r="LAM1" s="32"/>
      <c r="LAN1" s="32"/>
      <c r="LAO1" s="32"/>
      <c r="LAP1" s="32"/>
      <c r="LAQ1" s="32"/>
      <c r="LAR1" s="32"/>
      <c r="LAS1" s="32"/>
      <c r="LAT1" s="32"/>
      <c r="LAU1" s="32"/>
      <c r="LAV1" s="32"/>
      <c r="LAW1" s="32"/>
      <c r="LAX1" s="32"/>
      <c r="LAY1" s="32"/>
      <c r="LAZ1" s="32"/>
      <c r="LBA1" s="32"/>
      <c r="LBB1" s="32"/>
      <c r="LBC1" s="32"/>
      <c r="LBD1" s="32"/>
      <c r="LBE1" s="32"/>
      <c r="LBF1" s="32"/>
      <c r="LBG1" s="32"/>
      <c r="LBH1" s="32"/>
      <c r="LBI1" s="32"/>
      <c r="LBJ1" s="32"/>
      <c r="LBK1" s="32"/>
      <c r="LBL1" s="32"/>
      <c r="LBM1" s="32"/>
      <c r="LBN1" s="32"/>
      <c r="LBO1" s="32"/>
      <c r="LBP1" s="32"/>
      <c r="LBQ1" s="32"/>
      <c r="LBR1" s="32"/>
      <c r="LBS1" s="32"/>
      <c r="LBT1" s="32"/>
      <c r="LBU1" s="32"/>
      <c r="LBV1" s="32"/>
      <c r="LBW1" s="32"/>
      <c r="LBX1" s="32"/>
      <c r="LBY1" s="32"/>
      <c r="LBZ1" s="32"/>
      <c r="LCA1" s="32"/>
      <c r="LCB1" s="32"/>
      <c r="LCC1" s="32"/>
      <c r="LCD1" s="32"/>
      <c r="LCE1" s="32"/>
      <c r="LCF1" s="32"/>
      <c r="LCG1" s="32"/>
      <c r="LCH1" s="32"/>
      <c r="LCI1" s="32"/>
      <c r="LCJ1" s="32"/>
      <c r="LCK1" s="32"/>
      <c r="LCL1" s="32"/>
      <c r="LCM1" s="32"/>
      <c r="LCN1" s="32"/>
      <c r="LCO1" s="32"/>
      <c r="LCP1" s="32"/>
      <c r="LCQ1" s="32"/>
      <c r="LCR1" s="32"/>
      <c r="LCS1" s="32"/>
      <c r="LCT1" s="32"/>
      <c r="LCU1" s="32"/>
      <c r="LCV1" s="32"/>
      <c r="LCW1" s="32"/>
      <c r="LCX1" s="32"/>
      <c r="LCY1" s="32"/>
      <c r="LCZ1" s="32"/>
      <c r="LDA1" s="32"/>
      <c r="LDB1" s="32"/>
      <c r="LDC1" s="32"/>
      <c r="LDD1" s="32"/>
      <c r="LDE1" s="32"/>
      <c r="LDF1" s="32"/>
      <c r="LDG1" s="32"/>
      <c r="LDH1" s="32"/>
      <c r="LDI1" s="32"/>
      <c r="LDJ1" s="32"/>
      <c r="LDK1" s="32"/>
      <c r="LDL1" s="32"/>
      <c r="LDM1" s="32"/>
      <c r="LDN1" s="32"/>
      <c r="LDO1" s="32"/>
      <c r="LDP1" s="32"/>
      <c r="LDQ1" s="32"/>
      <c r="LDR1" s="32"/>
      <c r="LDS1" s="32"/>
      <c r="LDT1" s="32"/>
      <c r="LDU1" s="32"/>
      <c r="LDV1" s="32"/>
      <c r="LDW1" s="32"/>
      <c r="LDX1" s="32"/>
      <c r="LDY1" s="32"/>
      <c r="LDZ1" s="32"/>
      <c r="LEA1" s="32"/>
      <c r="LEB1" s="32"/>
      <c r="LEC1" s="32"/>
      <c r="LED1" s="32"/>
      <c r="LEE1" s="32"/>
      <c r="LEF1" s="32"/>
      <c r="LEG1" s="32"/>
      <c r="LEH1" s="32"/>
      <c r="LEI1" s="32"/>
      <c r="LEJ1" s="32"/>
      <c r="LEK1" s="32"/>
      <c r="LEL1" s="32"/>
      <c r="LEM1" s="32"/>
      <c r="LEN1" s="32"/>
      <c r="LEO1" s="32"/>
      <c r="LEP1" s="32"/>
      <c r="LEQ1" s="32"/>
      <c r="LER1" s="32"/>
      <c r="LES1" s="32"/>
      <c r="LET1" s="32"/>
      <c r="LEU1" s="32"/>
      <c r="LEV1" s="32"/>
      <c r="LEW1" s="32"/>
      <c r="LEX1" s="32"/>
      <c r="LEY1" s="32"/>
      <c r="LEZ1" s="32"/>
      <c r="LFA1" s="32"/>
      <c r="LFB1" s="32"/>
      <c r="LFC1" s="32"/>
      <c r="LFD1" s="32"/>
      <c r="LFE1" s="32"/>
      <c r="LFF1" s="32"/>
      <c r="LFG1" s="32"/>
      <c r="LFH1" s="32"/>
      <c r="LFI1" s="32"/>
      <c r="LFJ1" s="32"/>
      <c r="LFK1" s="32"/>
      <c r="LFL1" s="32"/>
      <c r="LFM1" s="32"/>
      <c r="LFN1" s="32"/>
      <c r="LFO1" s="32"/>
      <c r="LFP1" s="32"/>
      <c r="LFQ1" s="32"/>
      <c r="LFR1" s="32"/>
      <c r="LFS1" s="32"/>
      <c r="LFT1" s="32"/>
      <c r="LFU1" s="32"/>
      <c r="LFV1" s="32"/>
      <c r="LFW1" s="32"/>
      <c r="LFX1" s="32"/>
      <c r="LFY1" s="32"/>
      <c r="LFZ1" s="32"/>
      <c r="LGA1" s="32"/>
      <c r="LGB1" s="32"/>
      <c r="LGC1" s="32"/>
      <c r="LGD1" s="32"/>
      <c r="LGE1" s="32"/>
      <c r="LGF1" s="32"/>
      <c r="LGG1" s="32"/>
      <c r="LGH1" s="32"/>
      <c r="LGI1" s="32"/>
      <c r="LGJ1" s="32"/>
      <c r="LGK1" s="32"/>
      <c r="LGL1" s="32"/>
      <c r="LGM1" s="32"/>
      <c r="LGN1" s="32"/>
      <c r="LGO1" s="32"/>
      <c r="LGP1" s="32"/>
      <c r="LGQ1" s="32"/>
      <c r="LGR1" s="32"/>
      <c r="LGS1" s="32"/>
      <c r="LGT1" s="32"/>
      <c r="LGU1" s="32"/>
      <c r="LGV1" s="32"/>
      <c r="LGW1" s="32"/>
      <c r="LGX1" s="32"/>
      <c r="LGY1" s="32"/>
      <c r="LGZ1" s="32"/>
      <c r="LHA1" s="32"/>
      <c r="LHB1" s="32"/>
      <c r="LHC1" s="32"/>
      <c r="LHD1" s="32"/>
      <c r="LHE1" s="32"/>
      <c r="LHF1" s="32"/>
      <c r="LHG1" s="32"/>
      <c r="LHH1" s="32"/>
      <c r="LHI1" s="32"/>
      <c r="LHJ1" s="32"/>
      <c r="LHK1" s="32"/>
      <c r="LHL1" s="32"/>
      <c r="LHM1" s="32"/>
      <c r="LHN1" s="32"/>
      <c r="LHO1" s="32"/>
      <c r="LHP1" s="32"/>
      <c r="LHQ1" s="32"/>
      <c r="LHR1" s="32"/>
      <c r="LHS1" s="32"/>
      <c r="LHT1" s="32"/>
      <c r="LHU1" s="32"/>
      <c r="LHV1" s="32"/>
      <c r="LHW1" s="32"/>
      <c r="LHX1" s="32"/>
      <c r="LHY1" s="32"/>
      <c r="LHZ1" s="32"/>
      <c r="LIA1" s="32"/>
      <c r="LIB1" s="32"/>
      <c r="LIC1" s="32"/>
      <c r="LID1" s="32"/>
      <c r="LIE1" s="32"/>
      <c r="LIF1" s="32"/>
      <c r="LIG1" s="32"/>
      <c r="LIH1" s="32"/>
      <c r="LII1" s="32"/>
      <c r="LIJ1" s="32"/>
      <c r="LIK1" s="32"/>
      <c r="LIL1" s="32"/>
      <c r="LIM1" s="32"/>
      <c r="LIN1" s="32"/>
      <c r="LIO1" s="32"/>
      <c r="LIP1" s="32"/>
      <c r="LIQ1" s="32"/>
      <c r="LIR1" s="32"/>
      <c r="LIS1" s="32"/>
      <c r="LIT1" s="32"/>
      <c r="LIU1" s="32"/>
      <c r="LIV1" s="32"/>
      <c r="LIW1" s="32"/>
      <c r="LIX1" s="32"/>
      <c r="LIY1" s="32"/>
      <c r="LIZ1" s="32"/>
      <c r="LJA1" s="32"/>
      <c r="LJB1" s="32"/>
      <c r="LJC1" s="32"/>
      <c r="LJD1" s="32"/>
      <c r="LJE1" s="32"/>
      <c r="LJF1" s="32"/>
      <c r="LJG1" s="32"/>
      <c r="LJH1" s="32"/>
      <c r="LJI1" s="32"/>
      <c r="LJJ1" s="32"/>
      <c r="LJK1" s="32"/>
      <c r="LJL1" s="32"/>
      <c r="LJM1" s="32"/>
      <c r="LJN1" s="32"/>
      <c r="LJO1" s="32"/>
      <c r="LJP1" s="32"/>
      <c r="LJQ1" s="32"/>
      <c r="LJR1" s="32"/>
      <c r="LJS1" s="32"/>
      <c r="LJT1" s="32"/>
      <c r="LJU1" s="32"/>
      <c r="LJV1" s="32"/>
      <c r="LJW1" s="32"/>
      <c r="LJX1" s="32"/>
      <c r="LJY1" s="32"/>
      <c r="LJZ1" s="32"/>
      <c r="LKA1" s="32"/>
      <c r="LKB1" s="32"/>
      <c r="LKC1" s="32"/>
      <c r="LKD1" s="32"/>
      <c r="LKE1" s="32"/>
      <c r="LKF1" s="32"/>
      <c r="LKG1" s="32"/>
      <c r="LKH1" s="32"/>
      <c r="LKI1" s="32"/>
      <c r="LKJ1" s="32"/>
      <c r="LKK1" s="32"/>
      <c r="LKL1" s="32"/>
      <c r="LKM1" s="32"/>
      <c r="LKN1" s="32"/>
      <c r="LKO1" s="32"/>
      <c r="LKP1" s="32"/>
      <c r="LKQ1" s="32"/>
      <c r="LKR1" s="32"/>
      <c r="LKS1" s="32"/>
      <c r="LKT1" s="32"/>
      <c r="LKU1" s="32"/>
      <c r="LKV1" s="32"/>
      <c r="LKW1" s="32"/>
      <c r="LKX1" s="32"/>
      <c r="LKY1" s="32"/>
      <c r="LKZ1" s="32"/>
      <c r="LLA1" s="32"/>
      <c r="LLB1" s="32"/>
      <c r="LLC1" s="32"/>
      <c r="LLD1" s="32"/>
      <c r="LLE1" s="32"/>
      <c r="LLF1" s="32"/>
      <c r="LLG1" s="32"/>
      <c r="LLH1" s="32"/>
      <c r="LLI1" s="32"/>
      <c r="LLJ1" s="32"/>
      <c r="LLK1" s="32"/>
      <c r="LLL1" s="32"/>
      <c r="LLM1" s="32"/>
      <c r="LLN1" s="32"/>
      <c r="LLO1" s="32"/>
      <c r="LLP1" s="32"/>
      <c r="LLQ1" s="32"/>
      <c r="LLR1" s="32"/>
      <c r="LLS1" s="32"/>
      <c r="LLT1" s="32"/>
      <c r="LLU1" s="32"/>
      <c r="LLV1" s="32"/>
      <c r="LLW1" s="32"/>
      <c r="LLX1" s="32"/>
      <c r="LLY1" s="32"/>
      <c r="LLZ1" s="32"/>
      <c r="LMA1" s="32"/>
      <c r="LMB1" s="32"/>
      <c r="LMC1" s="32"/>
      <c r="LMD1" s="32"/>
      <c r="LME1" s="32"/>
      <c r="LMF1" s="32"/>
      <c r="LMG1" s="32"/>
      <c r="LMH1" s="32"/>
      <c r="LMI1" s="32"/>
      <c r="LMJ1" s="32"/>
      <c r="LMK1" s="32"/>
      <c r="LML1" s="32"/>
      <c r="LMM1" s="32"/>
      <c r="LMN1" s="32"/>
      <c r="LMO1" s="32"/>
      <c r="LMP1" s="32"/>
      <c r="LMQ1" s="32"/>
      <c r="LMR1" s="32"/>
      <c r="LMS1" s="32"/>
      <c r="LMT1" s="32"/>
      <c r="LMU1" s="32"/>
      <c r="LMV1" s="32"/>
      <c r="LMW1" s="32"/>
      <c r="LMX1" s="32"/>
      <c r="LMY1" s="32"/>
      <c r="LMZ1" s="32"/>
      <c r="LNA1" s="32"/>
      <c r="LNB1" s="32"/>
      <c r="LNC1" s="32"/>
      <c r="LND1" s="32"/>
      <c r="LNE1" s="32"/>
      <c r="LNF1" s="32"/>
      <c r="LNG1" s="32"/>
      <c r="LNH1" s="32"/>
      <c r="LNI1" s="32"/>
      <c r="LNJ1" s="32"/>
      <c r="LNK1" s="32"/>
      <c r="LNL1" s="32"/>
      <c r="LNM1" s="32"/>
      <c r="LNN1" s="32"/>
      <c r="LNO1" s="32"/>
      <c r="LNP1" s="32"/>
      <c r="LNQ1" s="32"/>
      <c r="LNR1" s="32"/>
      <c r="LNS1" s="32"/>
      <c r="LNT1" s="32"/>
      <c r="LNU1" s="32"/>
      <c r="LNV1" s="32"/>
      <c r="LNW1" s="32"/>
      <c r="LNX1" s="32"/>
      <c r="LNY1" s="32"/>
      <c r="LNZ1" s="32"/>
      <c r="LOA1" s="32"/>
      <c r="LOB1" s="32"/>
      <c r="LOC1" s="32"/>
      <c r="LOD1" s="32"/>
      <c r="LOE1" s="32"/>
      <c r="LOF1" s="32"/>
      <c r="LOG1" s="32"/>
      <c r="LOH1" s="32"/>
      <c r="LOI1" s="32"/>
      <c r="LOJ1" s="32"/>
      <c r="LOK1" s="32"/>
      <c r="LOL1" s="32"/>
      <c r="LOM1" s="32"/>
      <c r="LON1" s="32"/>
      <c r="LOO1" s="32"/>
      <c r="LOP1" s="32"/>
      <c r="LOQ1" s="32"/>
      <c r="LOR1" s="32"/>
      <c r="LOS1" s="32"/>
      <c r="LOT1" s="32"/>
      <c r="LOU1" s="32"/>
      <c r="LOV1" s="32"/>
      <c r="LOW1" s="32"/>
      <c r="LOX1" s="32"/>
      <c r="LOY1" s="32"/>
      <c r="LOZ1" s="32"/>
      <c r="LPA1" s="32"/>
      <c r="LPB1" s="32"/>
      <c r="LPC1" s="32"/>
      <c r="LPD1" s="32"/>
      <c r="LPE1" s="32"/>
      <c r="LPF1" s="32"/>
      <c r="LPG1" s="32"/>
      <c r="LPH1" s="32"/>
      <c r="LPI1" s="32"/>
      <c r="LPJ1" s="32"/>
      <c r="LPK1" s="32"/>
      <c r="LPL1" s="32"/>
      <c r="LPM1" s="32"/>
      <c r="LPN1" s="32"/>
      <c r="LPO1" s="32"/>
      <c r="LPP1" s="32"/>
      <c r="LPQ1" s="32"/>
      <c r="LPR1" s="32"/>
      <c r="LPS1" s="32"/>
      <c r="LPT1" s="32"/>
      <c r="LPU1" s="32"/>
      <c r="LPV1" s="32"/>
      <c r="LPW1" s="32"/>
      <c r="LPX1" s="32"/>
      <c r="LPY1" s="32"/>
      <c r="LPZ1" s="32"/>
      <c r="LQA1" s="32"/>
      <c r="LQB1" s="32"/>
      <c r="LQC1" s="32"/>
      <c r="LQD1" s="32"/>
      <c r="LQE1" s="32"/>
      <c r="LQF1" s="32"/>
      <c r="LQG1" s="32"/>
      <c r="LQH1" s="32"/>
      <c r="LQI1" s="32"/>
      <c r="LQJ1" s="32"/>
      <c r="LQK1" s="32"/>
      <c r="LQL1" s="32"/>
      <c r="LQM1" s="32"/>
      <c r="LQN1" s="32"/>
      <c r="LQO1" s="32"/>
      <c r="LQP1" s="32"/>
      <c r="LQQ1" s="32"/>
      <c r="LQR1" s="32"/>
      <c r="LQS1" s="32"/>
      <c r="LQT1" s="32"/>
      <c r="LQU1" s="32"/>
      <c r="LQV1" s="32"/>
      <c r="LQW1" s="32"/>
      <c r="LQX1" s="32"/>
      <c r="LQY1" s="32"/>
      <c r="LQZ1" s="32"/>
      <c r="LRA1" s="32"/>
      <c r="LRB1" s="32"/>
      <c r="LRC1" s="32"/>
      <c r="LRD1" s="32"/>
      <c r="LRE1" s="32"/>
      <c r="LRF1" s="32"/>
      <c r="LRG1" s="32"/>
      <c r="LRH1" s="32"/>
      <c r="LRI1" s="32"/>
      <c r="LRJ1" s="32"/>
      <c r="LRK1" s="32"/>
      <c r="LRL1" s="32"/>
      <c r="LRM1" s="32"/>
      <c r="LRN1" s="32"/>
      <c r="LRO1" s="32"/>
      <c r="LRP1" s="32"/>
      <c r="LRQ1" s="32"/>
      <c r="LRR1" s="32"/>
      <c r="LRS1" s="32"/>
      <c r="LRT1" s="32"/>
      <c r="LRU1" s="32"/>
      <c r="LRV1" s="32"/>
      <c r="LRW1" s="32"/>
      <c r="LRX1" s="32"/>
      <c r="LRY1" s="32"/>
      <c r="LRZ1" s="32"/>
      <c r="LSA1" s="32"/>
      <c r="LSB1" s="32"/>
      <c r="LSC1" s="32"/>
      <c r="LSD1" s="32"/>
      <c r="LSE1" s="32"/>
      <c r="LSF1" s="32"/>
      <c r="LSG1" s="32"/>
      <c r="LSH1" s="32"/>
      <c r="LSI1" s="32"/>
      <c r="LSJ1" s="32"/>
      <c r="LSK1" s="32"/>
      <c r="LSL1" s="32"/>
      <c r="LSM1" s="32"/>
      <c r="LSN1" s="32"/>
      <c r="LSO1" s="32"/>
      <c r="LSP1" s="32"/>
      <c r="LSQ1" s="32"/>
      <c r="LSR1" s="32"/>
      <c r="LSS1" s="32"/>
      <c r="LST1" s="32"/>
      <c r="LSU1" s="32"/>
      <c r="LSV1" s="32"/>
      <c r="LSW1" s="32"/>
      <c r="LSX1" s="32"/>
      <c r="LSY1" s="32"/>
      <c r="LSZ1" s="32"/>
      <c r="LTA1" s="32"/>
      <c r="LTB1" s="32"/>
      <c r="LTC1" s="32"/>
      <c r="LTD1" s="32"/>
      <c r="LTE1" s="32"/>
      <c r="LTF1" s="32"/>
      <c r="LTG1" s="32"/>
      <c r="LTH1" s="32"/>
      <c r="LTI1" s="32"/>
      <c r="LTJ1" s="32"/>
      <c r="LTK1" s="32"/>
      <c r="LTL1" s="32"/>
      <c r="LTM1" s="32"/>
      <c r="LTN1" s="32"/>
      <c r="LTO1" s="32"/>
      <c r="LTP1" s="32"/>
      <c r="LTQ1" s="32"/>
      <c r="LTR1" s="32"/>
      <c r="LTS1" s="32"/>
      <c r="LTT1" s="32"/>
      <c r="LTU1" s="32"/>
      <c r="LTV1" s="32"/>
      <c r="LTW1" s="32"/>
      <c r="LTX1" s="32"/>
      <c r="LTY1" s="32"/>
      <c r="LTZ1" s="32"/>
      <c r="LUA1" s="32"/>
      <c r="LUB1" s="32"/>
      <c r="LUC1" s="32"/>
      <c r="LUD1" s="32"/>
      <c r="LUE1" s="32"/>
      <c r="LUF1" s="32"/>
      <c r="LUG1" s="32"/>
      <c r="LUH1" s="32"/>
      <c r="LUI1" s="32"/>
      <c r="LUJ1" s="32"/>
      <c r="LUK1" s="32"/>
      <c r="LUL1" s="32"/>
      <c r="LUM1" s="32"/>
      <c r="LUN1" s="32"/>
      <c r="LUO1" s="32"/>
      <c r="LUP1" s="32"/>
      <c r="LUQ1" s="32"/>
      <c r="LUR1" s="32"/>
      <c r="LUS1" s="32"/>
      <c r="LUT1" s="32"/>
      <c r="LUU1" s="32"/>
      <c r="LUV1" s="32"/>
      <c r="LUW1" s="32"/>
      <c r="LUX1" s="32"/>
      <c r="LUY1" s="32"/>
      <c r="LUZ1" s="32"/>
      <c r="LVA1" s="32"/>
      <c r="LVB1" s="32"/>
      <c r="LVC1" s="32"/>
      <c r="LVD1" s="32"/>
      <c r="LVE1" s="32"/>
      <c r="LVF1" s="32"/>
      <c r="LVG1" s="32"/>
      <c r="LVH1" s="32"/>
      <c r="LVI1" s="32"/>
      <c r="LVJ1" s="32"/>
      <c r="LVK1" s="32"/>
      <c r="LVL1" s="32"/>
      <c r="LVM1" s="32"/>
      <c r="LVN1" s="32"/>
      <c r="LVO1" s="32"/>
      <c r="LVP1" s="32"/>
      <c r="LVQ1" s="32"/>
      <c r="LVR1" s="32"/>
      <c r="LVS1" s="32"/>
      <c r="LVT1" s="32"/>
      <c r="LVU1" s="32"/>
      <c r="LVV1" s="32"/>
      <c r="LVW1" s="32"/>
      <c r="LVX1" s="32"/>
      <c r="LVY1" s="32"/>
      <c r="LVZ1" s="32"/>
      <c r="LWA1" s="32"/>
      <c r="LWB1" s="32"/>
      <c r="LWC1" s="32"/>
      <c r="LWD1" s="32"/>
      <c r="LWE1" s="32"/>
      <c r="LWF1" s="32"/>
      <c r="LWG1" s="32"/>
      <c r="LWH1" s="32"/>
      <c r="LWI1" s="32"/>
      <c r="LWJ1" s="32"/>
      <c r="LWK1" s="32"/>
      <c r="LWL1" s="32"/>
      <c r="LWM1" s="32"/>
      <c r="LWN1" s="32"/>
      <c r="LWO1" s="32"/>
      <c r="LWP1" s="32"/>
      <c r="LWQ1" s="32"/>
      <c r="LWR1" s="32"/>
      <c r="LWS1" s="32"/>
      <c r="LWT1" s="32"/>
      <c r="LWU1" s="32"/>
      <c r="LWV1" s="32"/>
      <c r="LWW1" s="32"/>
      <c r="LWX1" s="32"/>
      <c r="LWY1" s="32"/>
      <c r="LWZ1" s="32"/>
      <c r="LXA1" s="32"/>
      <c r="LXB1" s="32"/>
      <c r="LXC1" s="32"/>
      <c r="LXD1" s="32"/>
      <c r="LXE1" s="32"/>
      <c r="LXF1" s="32"/>
      <c r="LXG1" s="32"/>
      <c r="LXH1" s="32"/>
      <c r="LXI1" s="32"/>
      <c r="LXJ1" s="32"/>
      <c r="LXK1" s="32"/>
      <c r="LXL1" s="32"/>
      <c r="LXM1" s="32"/>
      <c r="LXN1" s="32"/>
      <c r="LXO1" s="32"/>
      <c r="LXP1" s="32"/>
      <c r="LXQ1" s="32"/>
      <c r="LXR1" s="32"/>
      <c r="LXS1" s="32"/>
      <c r="LXT1" s="32"/>
      <c r="LXU1" s="32"/>
      <c r="LXV1" s="32"/>
      <c r="LXW1" s="32"/>
      <c r="LXX1" s="32"/>
      <c r="LXY1" s="32"/>
      <c r="LXZ1" s="32"/>
      <c r="LYA1" s="32"/>
      <c r="LYB1" s="32"/>
      <c r="LYC1" s="32"/>
      <c r="LYD1" s="32"/>
      <c r="LYE1" s="32"/>
      <c r="LYF1" s="32"/>
      <c r="LYG1" s="32"/>
      <c r="LYH1" s="32"/>
      <c r="LYI1" s="32"/>
      <c r="LYJ1" s="32"/>
      <c r="LYK1" s="32"/>
      <c r="LYL1" s="32"/>
      <c r="LYM1" s="32"/>
      <c r="LYN1" s="32"/>
      <c r="LYO1" s="32"/>
      <c r="LYP1" s="32"/>
      <c r="LYQ1" s="32"/>
      <c r="LYR1" s="32"/>
      <c r="LYS1" s="32"/>
      <c r="LYT1" s="32"/>
      <c r="LYU1" s="32"/>
      <c r="LYV1" s="32"/>
      <c r="LYW1" s="32"/>
      <c r="LYX1" s="32"/>
      <c r="LYY1" s="32"/>
      <c r="LYZ1" s="32"/>
      <c r="LZA1" s="32"/>
      <c r="LZB1" s="32"/>
      <c r="LZC1" s="32"/>
      <c r="LZD1" s="32"/>
      <c r="LZE1" s="32"/>
      <c r="LZF1" s="32"/>
      <c r="LZG1" s="32"/>
      <c r="LZH1" s="32"/>
      <c r="LZI1" s="32"/>
      <c r="LZJ1" s="32"/>
      <c r="LZK1" s="32"/>
      <c r="LZL1" s="32"/>
      <c r="LZM1" s="32"/>
      <c r="LZN1" s="32"/>
      <c r="LZO1" s="32"/>
      <c r="LZP1" s="32"/>
      <c r="LZQ1" s="32"/>
      <c r="LZR1" s="32"/>
      <c r="LZS1" s="32"/>
      <c r="LZT1" s="32"/>
      <c r="LZU1" s="32"/>
      <c r="LZV1" s="32"/>
      <c r="LZW1" s="32"/>
      <c r="LZX1" s="32"/>
      <c r="LZY1" s="32"/>
      <c r="LZZ1" s="32"/>
      <c r="MAA1" s="32"/>
      <c r="MAB1" s="32"/>
      <c r="MAC1" s="32"/>
      <c r="MAD1" s="32"/>
      <c r="MAE1" s="32"/>
      <c r="MAF1" s="32"/>
      <c r="MAG1" s="32"/>
      <c r="MAH1" s="32"/>
      <c r="MAI1" s="32"/>
      <c r="MAJ1" s="32"/>
      <c r="MAK1" s="32"/>
      <c r="MAL1" s="32"/>
      <c r="MAM1" s="32"/>
      <c r="MAN1" s="32"/>
      <c r="MAO1" s="32"/>
      <c r="MAP1" s="32"/>
      <c r="MAQ1" s="32"/>
      <c r="MAR1" s="32"/>
      <c r="MAS1" s="32"/>
      <c r="MAT1" s="32"/>
      <c r="MAU1" s="32"/>
      <c r="MAV1" s="32"/>
      <c r="MAW1" s="32"/>
      <c r="MAX1" s="32"/>
      <c r="MAY1" s="32"/>
      <c r="MAZ1" s="32"/>
      <c r="MBA1" s="32"/>
      <c r="MBB1" s="32"/>
      <c r="MBC1" s="32"/>
      <c r="MBD1" s="32"/>
      <c r="MBE1" s="32"/>
      <c r="MBF1" s="32"/>
      <c r="MBG1" s="32"/>
      <c r="MBH1" s="32"/>
      <c r="MBI1" s="32"/>
      <c r="MBJ1" s="32"/>
      <c r="MBK1" s="32"/>
      <c r="MBL1" s="32"/>
      <c r="MBM1" s="32"/>
      <c r="MBN1" s="32"/>
      <c r="MBO1" s="32"/>
      <c r="MBP1" s="32"/>
      <c r="MBQ1" s="32"/>
      <c r="MBR1" s="32"/>
      <c r="MBS1" s="32"/>
      <c r="MBT1" s="32"/>
      <c r="MBU1" s="32"/>
      <c r="MBV1" s="32"/>
      <c r="MBW1" s="32"/>
      <c r="MBX1" s="32"/>
      <c r="MBY1" s="32"/>
      <c r="MBZ1" s="32"/>
      <c r="MCA1" s="32"/>
      <c r="MCB1" s="32"/>
      <c r="MCC1" s="32"/>
      <c r="MCD1" s="32"/>
      <c r="MCE1" s="32"/>
      <c r="MCF1" s="32"/>
      <c r="MCG1" s="32"/>
      <c r="MCH1" s="32"/>
      <c r="MCI1" s="32"/>
      <c r="MCJ1" s="32"/>
      <c r="MCK1" s="32"/>
      <c r="MCL1" s="32"/>
      <c r="MCM1" s="32"/>
      <c r="MCN1" s="32"/>
      <c r="MCO1" s="32"/>
      <c r="MCP1" s="32"/>
      <c r="MCQ1" s="32"/>
      <c r="MCR1" s="32"/>
      <c r="MCS1" s="32"/>
      <c r="MCT1" s="32"/>
      <c r="MCU1" s="32"/>
      <c r="MCV1" s="32"/>
      <c r="MCW1" s="32"/>
      <c r="MCX1" s="32"/>
      <c r="MCY1" s="32"/>
      <c r="MCZ1" s="32"/>
      <c r="MDA1" s="32"/>
      <c r="MDB1" s="32"/>
      <c r="MDC1" s="32"/>
      <c r="MDD1" s="32"/>
      <c r="MDE1" s="32"/>
      <c r="MDF1" s="32"/>
      <c r="MDG1" s="32"/>
      <c r="MDH1" s="32"/>
      <c r="MDI1" s="32"/>
      <c r="MDJ1" s="32"/>
      <c r="MDK1" s="32"/>
      <c r="MDL1" s="32"/>
      <c r="MDM1" s="32"/>
      <c r="MDN1" s="32"/>
      <c r="MDO1" s="32"/>
      <c r="MDP1" s="32"/>
      <c r="MDQ1" s="32"/>
      <c r="MDR1" s="32"/>
      <c r="MDS1" s="32"/>
      <c r="MDT1" s="32"/>
      <c r="MDU1" s="32"/>
      <c r="MDV1" s="32"/>
      <c r="MDW1" s="32"/>
      <c r="MDX1" s="32"/>
      <c r="MDY1" s="32"/>
      <c r="MDZ1" s="32"/>
      <c r="MEA1" s="32"/>
      <c r="MEB1" s="32"/>
      <c r="MEC1" s="32"/>
      <c r="MED1" s="32"/>
      <c r="MEE1" s="32"/>
      <c r="MEF1" s="32"/>
      <c r="MEG1" s="32"/>
      <c r="MEH1" s="32"/>
      <c r="MEI1" s="32"/>
      <c r="MEJ1" s="32"/>
      <c r="MEK1" s="32"/>
      <c r="MEL1" s="32"/>
      <c r="MEM1" s="32"/>
      <c r="MEN1" s="32"/>
      <c r="MEO1" s="32"/>
      <c r="MEP1" s="32"/>
      <c r="MEQ1" s="32"/>
      <c r="MER1" s="32"/>
      <c r="MES1" s="32"/>
      <c r="MET1" s="32"/>
      <c r="MEU1" s="32"/>
      <c r="MEV1" s="32"/>
      <c r="MEW1" s="32"/>
      <c r="MEX1" s="32"/>
      <c r="MEY1" s="32"/>
      <c r="MEZ1" s="32"/>
      <c r="MFA1" s="32"/>
      <c r="MFB1" s="32"/>
      <c r="MFC1" s="32"/>
      <c r="MFD1" s="32"/>
      <c r="MFE1" s="32"/>
      <c r="MFF1" s="32"/>
      <c r="MFG1" s="32"/>
      <c r="MFH1" s="32"/>
      <c r="MFI1" s="32"/>
      <c r="MFJ1" s="32"/>
      <c r="MFK1" s="32"/>
      <c r="MFL1" s="32"/>
      <c r="MFM1" s="32"/>
      <c r="MFN1" s="32"/>
      <c r="MFO1" s="32"/>
      <c r="MFP1" s="32"/>
      <c r="MFQ1" s="32"/>
      <c r="MFR1" s="32"/>
      <c r="MFS1" s="32"/>
      <c r="MFT1" s="32"/>
      <c r="MFU1" s="32"/>
      <c r="MFV1" s="32"/>
      <c r="MFW1" s="32"/>
      <c r="MFX1" s="32"/>
      <c r="MFY1" s="32"/>
      <c r="MFZ1" s="32"/>
      <c r="MGA1" s="32"/>
      <c r="MGB1" s="32"/>
      <c r="MGC1" s="32"/>
      <c r="MGD1" s="32"/>
      <c r="MGE1" s="32"/>
      <c r="MGF1" s="32"/>
      <c r="MGG1" s="32"/>
      <c r="MGH1" s="32"/>
      <c r="MGI1" s="32"/>
      <c r="MGJ1" s="32"/>
      <c r="MGK1" s="32"/>
      <c r="MGL1" s="32"/>
      <c r="MGM1" s="32"/>
      <c r="MGN1" s="32"/>
      <c r="MGO1" s="32"/>
      <c r="MGP1" s="32"/>
      <c r="MGQ1" s="32"/>
      <c r="MGR1" s="32"/>
      <c r="MGS1" s="32"/>
      <c r="MGT1" s="32"/>
      <c r="MGU1" s="32"/>
      <c r="MGV1" s="32"/>
      <c r="MGW1" s="32"/>
      <c r="MGX1" s="32"/>
      <c r="MGY1" s="32"/>
      <c r="MGZ1" s="32"/>
      <c r="MHA1" s="32"/>
      <c r="MHB1" s="32"/>
      <c r="MHC1" s="32"/>
      <c r="MHD1" s="32"/>
      <c r="MHE1" s="32"/>
      <c r="MHF1" s="32"/>
      <c r="MHG1" s="32"/>
      <c r="MHH1" s="32"/>
      <c r="MHI1" s="32"/>
      <c r="MHJ1" s="32"/>
      <c r="MHK1" s="32"/>
      <c r="MHL1" s="32"/>
      <c r="MHM1" s="32"/>
      <c r="MHN1" s="32"/>
      <c r="MHO1" s="32"/>
      <c r="MHP1" s="32"/>
      <c r="MHQ1" s="32"/>
      <c r="MHR1" s="32"/>
      <c r="MHS1" s="32"/>
      <c r="MHT1" s="32"/>
      <c r="MHU1" s="32"/>
      <c r="MHV1" s="32"/>
      <c r="MHW1" s="32"/>
      <c r="MHX1" s="32"/>
      <c r="MHY1" s="32"/>
      <c r="MHZ1" s="32"/>
      <c r="MIA1" s="32"/>
      <c r="MIB1" s="32"/>
      <c r="MIC1" s="32"/>
      <c r="MID1" s="32"/>
      <c r="MIE1" s="32"/>
      <c r="MIF1" s="32"/>
      <c r="MIG1" s="32"/>
      <c r="MIH1" s="32"/>
      <c r="MII1" s="32"/>
      <c r="MIJ1" s="32"/>
      <c r="MIK1" s="32"/>
      <c r="MIL1" s="32"/>
      <c r="MIM1" s="32"/>
      <c r="MIN1" s="32"/>
      <c r="MIO1" s="32"/>
      <c r="MIP1" s="32"/>
      <c r="MIQ1" s="32"/>
      <c r="MIR1" s="32"/>
      <c r="MIS1" s="32"/>
      <c r="MIT1" s="32"/>
      <c r="MIU1" s="32"/>
      <c r="MIV1" s="32"/>
      <c r="MIW1" s="32"/>
      <c r="MIX1" s="32"/>
      <c r="MIY1" s="32"/>
      <c r="MIZ1" s="32"/>
      <c r="MJA1" s="32"/>
      <c r="MJB1" s="32"/>
      <c r="MJC1" s="32"/>
      <c r="MJD1" s="32"/>
      <c r="MJE1" s="32"/>
      <c r="MJF1" s="32"/>
      <c r="MJG1" s="32"/>
      <c r="MJH1" s="32"/>
      <c r="MJI1" s="32"/>
      <c r="MJJ1" s="32"/>
      <c r="MJK1" s="32"/>
      <c r="MJL1" s="32"/>
      <c r="MJM1" s="32"/>
      <c r="MJN1" s="32"/>
      <c r="MJO1" s="32"/>
      <c r="MJP1" s="32"/>
      <c r="MJQ1" s="32"/>
      <c r="MJR1" s="32"/>
      <c r="MJS1" s="32"/>
      <c r="MJT1" s="32"/>
      <c r="MJU1" s="32"/>
      <c r="MJV1" s="32"/>
      <c r="MJW1" s="32"/>
      <c r="MJX1" s="32"/>
      <c r="MJY1" s="32"/>
      <c r="MJZ1" s="32"/>
      <c r="MKA1" s="32"/>
      <c r="MKB1" s="32"/>
      <c r="MKC1" s="32"/>
      <c r="MKD1" s="32"/>
      <c r="MKE1" s="32"/>
      <c r="MKF1" s="32"/>
      <c r="MKG1" s="32"/>
      <c r="MKH1" s="32"/>
      <c r="MKI1" s="32"/>
      <c r="MKJ1" s="32"/>
      <c r="MKK1" s="32"/>
      <c r="MKL1" s="32"/>
      <c r="MKM1" s="32"/>
      <c r="MKN1" s="32"/>
      <c r="MKO1" s="32"/>
      <c r="MKP1" s="32"/>
      <c r="MKQ1" s="32"/>
      <c r="MKR1" s="32"/>
      <c r="MKS1" s="32"/>
      <c r="MKT1" s="32"/>
      <c r="MKU1" s="32"/>
      <c r="MKV1" s="32"/>
      <c r="MKW1" s="32"/>
      <c r="MKX1" s="32"/>
      <c r="MKY1" s="32"/>
      <c r="MKZ1" s="32"/>
      <c r="MLA1" s="32"/>
      <c r="MLB1" s="32"/>
      <c r="MLC1" s="32"/>
      <c r="MLD1" s="32"/>
      <c r="MLE1" s="32"/>
      <c r="MLF1" s="32"/>
      <c r="MLG1" s="32"/>
      <c r="MLH1" s="32"/>
      <c r="MLI1" s="32"/>
      <c r="MLJ1" s="32"/>
      <c r="MLK1" s="32"/>
      <c r="MLL1" s="32"/>
      <c r="MLM1" s="32"/>
      <c r="MLN1" s="32"/>
      <c r="MLO1" s="32"/>
      <c r="MLP1" s="32"/>
      <c r="MLQ1" s="32"/>
      <c r="MLR1" s="32"/>
      <c r="MLS1" s="32"/>
      <c r="MLT1" s="32"/>
      <c r="MLU1" s="32"/>
      <c r="MLV1" s="32"/>
      <c r="MLW1" s="32"/>
      <c r="MLX1" s="32"/>
      <c r="MLY1" s="32"/>
      <c r="MLZ1" s="32"/>
      <c r="MMA1" s="32"/>
      <c r="MMB1" s="32"/>
      <c r="MMC1" s="32"/>
      <c r="MMD1" s="32"/>
      <c r="MME1" s="32"/>
      <c r="MMF1" s="32"/>
      <c r="MMG1" s="32"/>
      <c r="MMH1" s="32"/>
      <c r="MMI1" s="32"/>
      <c r="MMJ1" s="32"/>
      <c r="MMK1" s="32"/>
      <c r="MML1" s="32"/>
      <c r="MMM1" s="32"/>
      <c r="MMN1" s="32"/>
      <c r="MMO1" s="32"/>
      <c r="MMP1" s="32"/>
      <c r="MMQ1" s="32"/>
      <c r="MMR1" s="32"/>
      <c r="MMS1" s="32"/>
      <c r="MMT1" s="32"/>
      <c r="MMU1" s="32"/>
      <c r="MMV1" s="32"/>
      <c r="MMW1" s="32"/>
      <c r="MMX1" s="32"/>
      <c r="MMY1" s="32"/>
      <c r="MMZ1" s="32"/>
      <c r="MNA1" s="32"/>
      <c r="MNB1" s="32"/>
      <c r="MNC1" s="32"/>
      <c r="MND1" s="32"/>
      <c r="MNE1" s="32"/>
      <c r="MNF1" s="32"/>
      <c r="MNG1" s="32"/>
      <c r="MNH1" s="32"/>
      <c r="MNI1" s="32"/>
      <c r="MNJ1" s="32"/>
      <c r="MNK1" s="32"/>
      <c r="MNL1" s="32"/>
      <c r="MNM1" s="32"/>
      <c r="MNN1" s="32"/>
      <c r="MNO1" s="32"/>
      <c r="MNP1" s="32"/>
      <c r="MNQ1" s="32"/>
      <c r="MNR1" s="32"/>
      <c r="MNS1" s="32"/>
      <c r="MNT1" s="32"/>
      <c r="MNU1" s="32"/>
      <c r="MNV1" s="32"/>
      <c r="MNW1" s="32"/>
      <c r="MNX1" s="32"/>
      <c r="MNY1" s="32"/>
      <c r="MNZ1" s="32"/>
      <c r="MOA1" s="32"/>
      <c r="MOB1" s="32"/>
      <c r="MOC1" s="32"/>
      <c r="MOD1" s="32"/>
      <c r="MOE1" s="32"/>
      <c r="MOF1" s="32"/>
      <c r="MOG1" s="32"/>
      <c r="MOH1" s="32"/>
      <c r="MOI1" s="32"/>
      <c r="MOJ1" s="32"/>
      <c r="MOK1" s="32"/>
      <c r="MOL1" s="32"/>
      <c r="MOM1" s="32"/>
      <c r="MON1" s="32"/>
      <c r="MOO1" s="32"/>
      <c r="MOP1" s="32"/>
      <c r="MOQ1" s="32"/>
      <c r="MOR1" s="32"/>
      <c r="MOS1" s="32"/>
      <c r="MOT1" s="32"/>
      <c r="MOU1" s="32"/>
      <c r="MOV1" s="32"/>
      <c r="MOW1" s="32"/>
      <c r="MOX1" s="32"/>
      <c r="MOY1" s="32"/>
      <c r="MOZ1" s="32"/>
      <c r="MPA1" s="32"/>
      <c r="MPB1" s="32"/>
      <c r="MPC1" s="32"/>
      <c r="MPD1" s="32"/>
      <c r="MPE1" s="32"/>
      <c r="MPF1" s="32"/>
      <c r="MPG1" s="32"/>
      <c r="MPH1" s="32"/>
      <c r="MPI1" s="32"/>
      <c r="MPJ1" s="32"/>
      <c r="MPK1" s="32"/>
      <c r="MPL1" s="32"/>
      <c r="MPM1" s="32"/>
      <c r="MPN1" s="32"/>
      <c r="MPO1" s="32"/>
      <c r="MPP1" s="32"/>
      <c r="MPQ1" s="32"/>
      <c r="MPR1" s="32"/>
      <c r="MPS1" s="32"/>
      <c r="MPT1" s="32"/>
      <c r="MPU1" s="32"/>
      <c r="MPV1" s="32"/>
      <c r="MPW1" s="32"/>
      <c r="MPX1" s="32"/>
      <c r="MPY1" s="32"/>
      <c r="MPZ1" s="32"/>
      <c r="MQA1" s="32"/>
      <c r="MQB1" s="32"/>
      <c r="MQC1" s="32"/>
      <c r="MQD1" s="32"/>
      <c r="MQE1" s="32"/>
      <c r="MQF1" s="32"/>
      <c r="MQG1" s="32"/>
      <c r="MQH1" s="32"/>
      <c r="MQI1" s="32"/>
      <c r="MQJ1" s="32"/>
      <c r="MQK1" s="32"/>
      <c r="MQL1" s="32"/>
      <c r="MQM1" s="32"/>
      <c r="MQN1" s="32"/>
      <c r="MQO1" s="32"/>
      <c r="MQP1" s="32"/>
      <c r="MQQ1" s="32"/>
      <c r="MQR1" s="32"/>
      <c r="MQS1" s="32"/>
      <c r="MQT1" s="32"/>
      <c r="MQU1" s="32"/>
      <c r="MQV1" s="32"/>
      <c r="MQW1" s="32"/>
      <c r="MQX1" s="32"/>
      <c r="MQY1" s="32"/>
      <c r="MQZ1" s="32"/>
      <c r="MRA1" s="32"/>
      <c r="MRB1" s="32"/>
      <c r="MRC1" s="32"/>
      <c r="MRD1" s="32"/>
      <c r="MRE1" s="32"/>
      <c r="MRF1" s="32"/>
      <c r="MRG1" s="32"/>
      <c r="MRH1" s="32"/>
      <c r="MRI1" s="32"/>
      <c r="MRJ1" s="32"/>
      <c r="MRK1" s="32"/>
      <c r="MRL1" s="32"/>
      <c r="MRM1" s="32"/>
      <c r="MRN1" s="32"/>
      <c r="MRO1" s="32"/>
      <c r="MRP1" s="32"/>
      <c r="MRQ1" s="32"/>
      <c r="MRR1" s="32"/>
      <c r="MRS1" s="32"/>
      <c r="MRT1" s="32"/>
      <c r="MRU1" s="32"/>
      <c r="MRV1" s="32"/>
      <c r="MRW1" s="32"/>
      <c r="MRX1" s="32"/>
      <c r="MRY1" s="32"/>
      <c r="MRZ1" s="32"/>
      <c r="MSA1" s="32"/>
      <c r="MSB1" s="32"/>
      <c r="MSC1" s="32"/>
      <c r="MSD1" s="32"/>
      <c r="MSE1" s="32"/>
      <c r="MSF1" s="32"/>
      <c r="MSG1" s="32"/>
      <c r="MSH1" s="32"/>
      <c r="MSI1" s="32"/>
      <c r="MSJ1" s="32"/>
      <c r="MSK1" s="32"/>
      <c r="MSL1" s="32"/>
      <c r="MSM1" s="32"/>
      <c r="MSN1" s="32"/>
      <c r="MSO1" s="32"/>
      <c r="MSP1" s="32"/>
      <c r="MSQ1" s="32"/>
      <c r="MSR1" s="32"/>
      <c r="MSS1" s="32"/>
      <c r="MST1" s="32"/>
      <c r="MSU1" s="32"/>
      <c r="MSV1" s="32"/>
      <c r="MSW1" s="32"/>
      <c r="MSX1" s="32"/>
      <c r="MSY1" s="32"/>
      <c r="MSZ1" s="32"/>
      <c r="MTA1" s="32"/>
      <c r="MTB1" s="32"/>
      <c r="MTC1" s="32"/>
      <c r="MTD1" s="32"/>
      <c r="MTE1" s="32"/>
      <c r="MTF1" s="32"/>
      <c r="MTG1" s="32"/>
      <c r="MTH1" s="32"/>
      <c r="MTI1" s="32"/>
      <c r="MTJ1" s="32"/>
      <c r="MTK1" s="32"/>
      <c r="MTL1" s="32"/>
      <c r="MTM1" s="32"/>
      <c r="MTN1" s="32"/>
      <c r="MTO1" s="32"/>
      <c r="MTP1" s="32"/>
      <c r="MTQ1" s="32"/>
      <c r="MTR1" s="32"/>
      <c r="MTS1" s="32"/>
      <c r="MTT1" s="32"/>
      <c r="MTU1" s="32"/>
      <c r="MTV1" s="32"/>
      <c r="MTW1" s="32"/>
      <c r="MTX1" s="32"/>
      <c r="MTY1" s="32"/>
      <c r="MTZ1" s="32"/>
      <c r="MUA1" s="32"/>
      <c r="MUB1" s="32"/>
      <c r="MUC1" s="32"/>
      <c r="MUD1" s="32"/>
      <c r="MUE1" s="32"/>
      <c r="MUF1" s="32"/>
      <c r="MUG1" s="32"/>
      <c r="MUH1" s="32"/>
      <c r="MUI1" s="32"/>
      <c r="MUJ1" s="32"/>
      <c r="MUK1" s="32"/>
      <c r="MUL1" s="32"/>
      <c r="MUM1" s="32"/>
      <c r="MUN1" s="32"/>
      <c r="MUO1" s="32"/>
      <c r="MUP1" s="32"/>
      <c r="MUQ1" s="32"/>
      <c r="MUR1" s="32"/>
      <c r="MUS1" s="32"/>
      <c r="MUT1" s="32"/>
      <c r="MUU1" s="32"/>
      <c r="MUV1" s="32"/>
      <c r="MUW1" s="32"/>
      <c r="MUX1" s="32"/>
      <c r="MUY1" s="32"/>
      <c r="MUZ1" s="32"/>
      <c r="MVA1" s="32"/>
      <c r="MVB1" s="32"/>
      <c r="MVC1" s="32"/>
      <c r="MVD1" s="32"/>
      <c r="MVE1" s="32"/>
      <c r="MVF1" s="32"/>
      <c r="MVG1" s="32"/>
      <c r="MVH1" s="32"/>
      <c r="MVI1" s="32"/>
      <c r="MVJ1" s="32"/>
      <c r="MVK1" s="32"/>
      <c r="MVL1" s="32"/>
      <c r="MVM1" s="32"/>
      <c r="MVN1" s="32"/>
      <c r="MVO1" s="32"/>
      <c r="MVP1" s="32"/>
      <c r="MVQ1" s="32"/>
      <c r="MVR1" s="32"/>
      <c r="MVS1" s="32"/>
      <c r="MVT1" s="32"/>
      <c r="MVU1" s="32"/>
      <c r="MVV1" s="32"/>
      <c r="MVW1" s="32"/>
      <c r="MVX1" s="32"/>
      <c r="MVY1" s="32"/>
      <c r="MVZ1" s="32"/>
      <c r="MWA1" s="32"/>
      <c r="MWB1" s="32"/>
      <c r="MWC1" s="32"/>
      <c r="MWD1" s="32"/>
      <c r="MWE1" s="32"/>
      <c r="MWF1" s="32"/>
      <c r="MWG1" s="32"/>
      <c r="MWH1" s="32"/>
      <c r="MWI1" s="32"/>
      <c r="MWJ1" s="32"/>
      <c r="MWK1" s="32"/>
      <c r="MWL1" s="32"/>
      <c r="MWM1" s="32"/>
      <c r="MWN1" s="32"/>
      <c r="MWO1" s="32"/>
      <c r="MWP1" s="32"/>
      <c r="MWQ1" s="32"/>
      <c r="MWR1" s="32"/>
      <c r="MWS1" s="32"/>
      <c r="MWT1" s="32"/>
      <c r="MWU1" s="32"/>
      <c r="MWV1" s="32"/>
      <c r="MWW1" s="32"/>
      <c r="MWX1" s="32"/>
      <c r="MWY1" s="32"/>
      <c r="MWZ1" s="32"/>
      <c r="MXA1" s="32"/>
      <c r="MXB1" s="32"/>
      <c r="MXC1" s="32"/>
      <c r="MXD1" s="32"/>
      <c r="MXE1" s="32"/>
      <c r="MXF1" s="32"/>
      <c r="MXG1" s="32"/>
      <c r="MXH1" s="32"/>
      <c r="MXI1" s="32"/>
      <c r="MXJ1" s="32"/>
      <c r="MXK1" s="32"/>
      <c r="MXL1" s="32"/>
      <c r="MXM1" s="32"/>
      <c r="MXN1" s="32"/>
      <c r="MXO1" s="32"/>
      <c r="MXP1" s="32"/>
      <c r="MXQ1" s="32"/>
      <c r="MXR1" s="32"/>
      <c r="MXS1" s="32"/>
      <c r="MXT1" s="32"/>
      <c r="MXU1" s="32"/>
      <c r="MXV1" s="32"/>
      <c r="MXW1" s="32"/>
      <c r="MXX1" s="32"/>
      <c r="MXY1" s="32"/>
      <c r="MXZ1" s="32"/>
      <c r="MYA1" s="32"/>
      <c r="MYB1" s="32"/>
      <c r="MYC1" s="32"/>
      <c r="MYD1" s="32"/>
      <c r="MYE1" s="32"/>
      <c r="MYF1" s="32"/>
      <c r="MYG1" s="32"/>
      <c r="MYH1" s="32"/>
      <c r="MYI1" s="32"/>
      <c r="MYJ1" s="32"/>
      <c r="MYK1" s="32"/>
      <c r="MYL1" s="32"/>
      <c r="MYM1" s="32"/>
      <c r="MYN1" s="32"/>
      <c r="MYO1" s="32"/>
      <c r="MYP1" s="32"/>
      <c r="MYQ1" s="32"/>
      <c r="MYR1" s="32"/>
      <c r="MYS1" s="32"/>
      <c r="MYT1" s="32"/>
      <c r="MYU1" s="32"/>
      <c r="MYV1" s="32"/>
      <c r="MYW1" s="32"/>
      <c r="MYX1" s="32"/>
      <c r="MYY1" s="32"/>
      <c r="MYZ1" s="32"/>
      <c r="MZA1" s="32"/>
      <c r="MZB1" s="32"/>
      <c r="MZC1" s="32"/>
      <c r="MZD1" s="32"/>
      <c r="MZE1" s="32"/>
      <c r="MZF1" s="32"/>
      <c r="MZG1" s="32"/>
      <c r="MZH1" s="32"/>
      <c r="MZI1" s="32"/>
      <c r="MZJ1" s="32"/>
      <c r="MZK1" s="32"/>
      <c r="MZL1" s="32"/>
      <c r="MZM1" s="32"/>
      <c r="MZN1" s="32"/>
      <c r="MZO1" s="32"/>
      <c r="MZP1" s="32"/>
      <c r="MZQ1" s="32"/>
      <c r="MZR1" s="32"/>
      <c r="MZS1" s="32"/>
      <c r="MZT1" s="32"/>
      <c r="MZU1" s="32"/>
      <c r="MZV1" s="32"/>
      <c r="MZW1" s="32"/>
      <c r="MZX1" s="32"/>
      <c r="MZY1" s="32"/>
      <c r="MZZ1" s="32"/>
      <c r="NAA1" s="32"/>
      <c r="NAB1" s="32"/>
      <c r="NAC1" s="32"/>
      <c r="NAD1" s="32"/>
      <c r="NAE1" s="32"/>
      <c r="NAF1" s="32"/>
      <c r="NAG1" s="32"/>
      <c r="NAH1" s="32"/>
      <c r="NAI1" s="32"/>
      <c r="NAJ1" s="32"/>
      <c r="NAK1" s="32"/>
      <c r="NAL1" s="32"/>
      <c r="NAM1" s="32"/>
      <c r="NAN1" s="32"/>
      <c r="NAO1" s="32"/>
      <c r="NAP1" s="32"/>
      <c r="NAQ1" s="32"/>
      <c r="NAR1" s="32"/>
      <c r="NAS1" s="32"/>
      <c r="NAT1" s="32"/>
      <c r="NAU1" s="32"/>
      <c r="NAV1" s="32"/>
      <c r="NAW1" s="32"/>
      <c r="NAX1" s="32"/>
      <c r="NAY1" s="32"/>
      <c r="NAZ1" s="32"/>
      <c r="NBA1" s="32"/>
      <c r="NBB1" s="32"/>
      <c r="NBC1" s="32"/>
      <c r="NBD1" s="32"/>
      <c r="NBE1" s="32"/>
      <c r="NBF1" s="32"/>
      <c r="NBG1" s="32"/>
      <c r="NBH1" s="32"/>
      <c r="NBI1" s="32"/>
      <c r="NBJ1" s="32"/>
      <c r="NBK1" s="32"/>
      <c r="NBL1" s="32"/>
      <c r="NBM1" s="32"/>
      <c r="NBN1" s="32"/>
      <c r="NBO1" s="32"/>
      <c r="NBP1" s="32"/>
      <c r="NBQ1" s="32"/>
      <c r="NBR1" s="32"/>
      <c r="NBS1" s="32"/>
      <c r="NBT1" s="32"/>
      <c r="NBU1" s="32"/>
      <c r="NBV1" s="32"/>
      <c r="NBW1" s="32"/>
      <c r="NBX1" s="32"/>
      <c r="NBY1" s="32"/>
      <c r="NBZ1" s="32"/>
      <c r="NCA1" s="32"/>
      <c r="NCB1" s="32"/>
      <c r="NCC1" s="32"/>
      <c r="NCD1" s="32"/>
      <c r="NCE1" s="32"/>
      <c r="NCF1" s="32"/>
      <c r="NCG1" s="32"/>
      <c r="NCH1" s="32"/>
      <c r="NCI1" s="32"/>
      <c r="NCJ1" s="32"/>
      <c r="NCK1" s="32"/>
      <c r="NCL1" s="32"/>
      <c r="NCM1" s="32"/>
      <c r="NCN1" s="32"/>
      <c r="NCO1" s="32"/>
      <c r="NCP1" s="32"/>
      <c r="NCQ1" s="32"/>
      <c r="NCR1" s="32"/>
      <c r="NCS1" s="32"/>
      <c r="NCT1" s="32"/>
      <c r="NCU1" s="32"/>
      <c r="NCV1" s="32"/>
      <c r="NCW1" s="32"/>
      <c r="NCX1" s="32"/>
      <c r="NCY1" s="32"/>
      <c r="NCZ1" s="32"/>
      <c r="NDA1" s="32"/>
      <c r="NDB1" s="32"/>
      <c r="NDC1" s="32"/>
      <c r="NDD1" s="32"/>
      <c r="NDE1" s="32"/>
      <c r="NDF1" s="32"/>
      <c r="NDG1" s="32"/>
      <c r="NDH1" s="32"/>
      <c r="NDI1" s="32"/>
      <c r="NDJ1" s="32"/>
      <c r="NDK1" s="32"/>
      <c r="NDL1" s="32"/>
      <c r="NDM1" s="32"/>
      <c r="NDN1" s="32"/>
      <c r="NDO1" s="32"/>
      <c r="NDP1" s="32"/>
      <c r="NDQ1" s="32"/>
      <c r="NDR1" s="32"/>
      <c r="NDS1" s="32"/>
      <c r="NDT1" s="32"/>
      <c r="NDU1" s="32"/>
      <c r="NDV1" s="32"/>
      <c r="NDW1" s="32"/>
      <c r="NDX1" s="32"/>
      <c r="NDY1" s="32"/>
      <c r="NDZ1" s="32"/>
      <c r="NEA1" s="32"/>
      <c r="NEB1" s="32"/>
      <c r="NEC1" s="32"/>
      <c r="NED1" s="32"/>
      <c r="NEE1" s="32"/>
      <c r="NEF1" s="32"/>
      <c r="NEG1" s="32"/>
      <c r="NEH1" s="32"/>
      <c r="NEI1" s="32"/>
      <c r="NEJ1" s="32"/>
      <c r="NEK1" s="32"/>
      <c r="NEL1" s="32"/>
      <c r="NEM1" s="32"/>
      <c r="NEN1" s="32"/>
      <c r="NEO1" s="32"/>
      <c r="NEP1" s="32"/>
      <c r="NEQ1" s="32"/>
      <c r="NER1" s="32"/>
      <c r="NES1" s="32"/>
      <c r="NET1" s="32"/>
      <c r="NEU1" s="32"/>
      <c r="NEV1" s="32"/>
      <c r="NEW1" s="32"/>
      <c r="NEX1" s="32"/>
      <c r="NEY1" s="32"/>
      <c r="NEZ1" s="32"/>
      <c r="NFA1" s="32"/>
      <c r="NFB1" s="32"/>
      <c r="NFC1" s="32"/>
      <c r="NFD1" s="32"/>
      <c r="NFE1" s="32"/>
      <c r="NFF1" s="32"/>
      <c r="NFG1" s="32"/>
      <c r="NFH1" s="32"/>
      <c r="NFI1" s="32"/>
      <c r="NFJ1" s="32"/>
      <c r="NFK1" s="32"/>
      <c r="NFL1" s="32"/>
      <c r="NFM1" s="32"/>
      <c r="NFN1" s="32"/>
      <c r="NFO1" s="32"/>
      <c r="NFP1" s="32"/>
      <c r="NFQ1" s="32"/>
      <c r="NFR1" s="32"/>
      <c r="NFS1" s="32"/>
      <c r="NFT1" s="32"/>
      <c r="NFU1" s="32"/>
      <c r="NFV1" s="32"/>
      <c r="NFW1" s="32"/>
      <c r="NFX1" s="32"/>
      <c r="NFY1" s="32"/>
      <c r="NFZ1" s="32"/>
      <c r="NGA1" s="32"/>
      <c r="NGB1" s="32"/>
      <c r="NGC1" s="32"/>
      <c r="NGD1" s="32"/>
      <c r="NGE1" s="32"/>
      <c r="NGF1" s="32"/>
      <c r="NGG1" s="32"/>
      <c r="NGH1" s="32"/>
      <c r="NGI1" s="32"/>
      <c r="NGJ1" s="32"/>
      <c r="NGK1" s="32"/>
      <c r="NGL1" s="32"/>
      <c r="NGM1" s="32"/>
      <c r="NGN1" s="32"/>
      <c r="NGO1" s="32"/>
      <c r="NGP1" s="32"/>
      <c r="NGQ1" s="32"/>
      <c r="NGR1" s="32"/>
      <c r="NGS1" s="32"/>
      <c r="NGT1" s="32"/>
      <c r="NGU1" s="32"/>
      <c r="NGV1" s="32"/>
      <c r="NGW1" s="32"/>
      <c r="NGX1" s="32"/>
      <c r="NGY1" s="32"/>
      <c r="NGZ1" s="32"/>
      <c r="NHA1" s="32"/>
      <c r="NHB1" s="32"/>
      <c r="NHC1" s="32"/>
      <c r="NHD1" s="32"/>
      <c r="NHE1" s="32"/>
      <c r="NHF1" s="32"/>
      <c r="NHG1" s="32"/>
      <c r="NHH1" s="32"/>
      <c r="NHI1" s="32"/>
      <c r="NHJ1" s="32"/>
      <c r="NHK1" s="32"/>
      <c r="NHL1" s="32"/>
      <c r="NHM1" s="32"/>
      <c r="NHN1" s="32"/>
      <c r="NHO1" s="32"/>
      <c r="NHP1" s="32"/>
      <c r="NHQ1" s="32"/>
      <c r="NHR1" s="32"/>
      <c r="NHS1" s="32"/>
      <c r="NHT1" s="32"/>
      <c r="NHU1" s="32"/>
      <c r="NHV1" s="32"/>
      <c r="NHW1" s="32"/>
      <c r="NHX1" s="32"/>
      <c r="NHY1" s="32"/>
      <c r="NHZ1" s="32"/>
      <c r="NIA1" s="32"/>
      <c r="NIB1" s="32"/>
      <c r="NIC1" s="32"/>
      <c r="NID1" s="32"/>
      <c r="NIE1" s="32"/>
      <c r="NIF1" s="32"/>
      <c r="NIG1" s="32"/>
      <c r="NIH1" s="32"/>
      <c r="NII1" s="32"/>
      <c r="NIJ1" s="32"/>
      <c r="NIK1" s="32"/>
      <c r="NIL1" s="32"/>
      <c r="NIM1" s="32"/>
      <c r="NIN1" s="32"/>
      <c r="NIO1" s="32"/>
      <c r="NIP1" s="32"/>
      <c r="NIQ1" s="32"/>
      <c r="NIR1" s="32"/>
      <c r="NIS1" s="32"/>
      <c r="NIT1" s="32"/>
      <c r="NIU1" s="32"/>
      <c r="NIV1" s="32"/>
      <c r="NIW1" s="32"/>
      <c r="NIX1" s="32"/>
      <c r="NIY1" s="32"/>
      <c r="NIZ1" s="32"/>
      <c r="NJA1" s="32"/>
      <c r="NJB1" s="32"/>
      <c r="NJC1" s="32"/>
      <c r="NJD1" s="32"/>
      <c r="NJE1" s="32"/>
      <c r="NJF1" s="32"/>
      <c r="NJG1" s="32"/>
      <c r="NJH1" s="32"/>
      <c r="NJI1" s="32"/>
      <c r="NJJ1" s="32"/>
      <c r="NJK1" s="32"/>
      <c r="NJL1" s="32"/>
      <c r="NJM1" s="32"/>
      <c r="NJN1" s="32"/>
      <c r="NJO1" s="32"/>
      <c r="NJP1" s="32"/>
      <c r="NJQ1" s="32"/>
      <c r="NJR1" s="32"/>
      <c r="NJS1" s="32"/>
      <c r="NJT1" s="32"/>
      <c r="NJU1" s="32"/>
      <c r="NJV1" s="32"/>
      <c r="NJW1" s="32"/>
      <c r="NJX1" s="32"/>
      <c r="NJY1" s="32"/>
      <c r="NJZ1" s="32"/>
      <c r="NKA1" s="32"/>
      <c r="NKB1" s="32"/>
      <c r="NKC1" s="32"/>
      <c r="NKD1" s="32"/>
      <c r="NKE1" s="32"/>
      <c r="NKF1" s="32"/>
      <c r="NKG1" s="32"/>
      <c r="NKH1" s="32"/>
      <c r="NKI1" s="32"/>
      <c r="NKJ1" s="32"/>
      <c r="NKK1" s="32"/>
      <c r="NKL1" s="32"/>
      <c r="NKM1" s="32"/>
      <c r="NKN1" s="32"/>
      <c r="NKO1" s="32"/>
      <c r="NKP1" s="32"/>
      <c r="NKQ1" s="32"/>
      <c r="NKR1" s="32"/>
      <c r="NKS1" s="32"/>
      <c r="NKT1" s="32"/>
      <c r="NKU1" s="32"/>
      <c r="NKV1" s="32"/>
      <c r="NKW1" s="32"/>
      <c r="NKX1" s="32"/>
      <c r="NKY1" s="32"/>
      <c r="NKZ1" s="32"/>
      <c r="NLA1" s="32"/>
      <c r="NLB1" s="32"/>
      <c r="NLC1" s="32"/>
      <c r="NLD1" s="32"/>
      <c r="NLE1" s="32"/>
      <c r="NLF1" s="32"/>
      <c r="NLG1" s="32"/>
      <c r="NLH1" s="32"/>
      <c r="NLI1" s="32"/>
      <c r="NLJ1" s="32"/>
      <c r="NLK1" s="32"/>
      <c r="NLL1" s="32"/>
      <c r="NLM1" s="32"/>
      <c r="NLN1" s="32"/>
      <c r="NLO1" s="32"/>
      <c r="NLP1" s="32"/>
      <c r="NLQ1" s="32"/>
      <c r="NLR1" s="32"/>
      <c r="NLS1" s="32"/>
      <c r="NLT1" s="32"/>
      <c r="NLU1" s="32"/>
      <c r="NLV1" s="32"/>
      <c r="NLW1" s="32"/>
      <c r="NLX1" s="32"/>
      <c r="NLY1" s="32"/>
      <c r="NLZ1" s="32"/>
      <c r="NMA1" s="32"/>
      <c r="NMB1" s="32"/>
      <c r="NMC1" s="32"/>
      <c r="NMD1" s="32"/>
      <c r="NME1" s="32"/>
      <c r="NMF1" s="32"/>
      <c r="NMG1" s="32"/>
      <c r="NMH1" s="32"/>
      <c r="NMI1" s="32"/>
      <c r="NMJ1" s="32"/>
      <c r="NMK1" s="32"/>
      <c r="NML1" s="32"/>
      <c r="NMM1" s="32"/>
      <c r="NMN1" s="32"/>
      <c r="NMO1" s="32"/>
      <c r="NMP1" s="32"/>
      <c r="NMQ1" s="32"/>
      <c r="NMR1" s="32"/>
      <c r="NMS1" s="32"/>
      <c r="NMT1" s="32"/>
      <c r="NMU1" s="32"/>
      <c r="NMV1" s="32"/>
      <c r="NMW1" s="32"/>
      <c r="NMX1" s="32"/>
      <c r="NMY1" s="32"/>
      <c r="NMZ1" s="32"/>
      <c r="NNA1" s="32"/>
      <c r="NNB1" s="32"/>
      <c r="NNC1" s="32"/>
      <c r="NND1" s="32"/>
      <c r="NNE1" s="32"/>
      <c r="NNF1" s="32"/>
      <c r="NNG1" s="32"/>
      <c r="NNH1" s="32"/>
      <c r="NNI1" s="32"/>
      <c r="NNJ1" s="32"/>
      <c r="NNK1" s="32"/>
      <c r="NNL1" s="32"/>
      <c r="NNM1" s="32"/>
      <c r="NNN1" s="32"/>
      <c r="NNO1" s="32"/>
      <c r="NNP1" s="32"/>
      <c r="NNQ1" s="32"/>
      <c r="NNR1" s="32"/>
      <c r="NNS1" s="32"/>
      <c r="NNT1" s="32"/>
      <c r="NNU1" s="32"/>
      <c r="NNV1" s="32"/>
      <c r="NNW1" s="32"/>
      <c r="NNX1" s="32"/>
      <c r="NNY1" s="32"/>
      <c r="NNZ1" s="32"/>
      <c r="NOA1" s="32"/>
      <c r="NOB1" s="32"/>
      <c r="NOC1" s="32"/>
      <c r="NOD1" s="32"/>
      <c r="NOE1" s="32"/>
      <c r="NOF1" s="32"/>
      <c r="NOG1" s="32"/>
      <c r="NOH1" s="32"/>
      <c r="NOI1" s="32"/>
      <c r="NOJ1" s="32"/>
      <c r="NOK1" s="32"/>
      <c r="NOL1" s="32"/>
      <c r="NOM1" s="32"/>
      <c r="NON1" s="32"/>
      <c r="NOO1" s="32"/>
      <c r="NOP1" s="32"/>
      <c r="NOQ1" s="32"/>
      <c r="NOR1" s="32"/>
      <c r="NOS1" s="32"/>
      <c r="NOT1" s="32"/>
      <c r="NOU1" s="32"/>
      <c r="NOV1" s="32"/>
      <c r="NOW1" s="32"/>
      <c r="NOX1" s="32"/>
      <c r="NOY1" s="32"/>
      <c r="NOZ1" s="32"/>
      <c r="NPA1" s="32"/>
      <c r="NPB1" s="32"/>
      <c r="NPC1" s="32"/>
      <c r="NPD1" s="32"/>
      <c r="NPE1" s="32"/>
      <c r="NPF1" s="32"/>
      <c r="NPG1" s="32"/>
      <c r="NPH1" s="32"/>
      <c r="NPI1" s="32"/>
      <c r="NPJ1" s="32"/>
      <c r="NPK1" s="32"/>
      <c r="NPL1" s="32"/>
      <c r="NPM1" s="32"/>
      <c r="NPN1" s="32"/>
      <c r="NPO1" s="32"/>
      <c r="NPP1" s="32"/>
      <c r="NPQ1" s="32"/>
      <c r="NPR1" s="32"/>
      <c r="NPS1" s="32"/>
      <c r="NPT1" s="32"/>
      <c r="NPU1" s="32"/>
      <c r="NPV1" s="32"/>
      <c r="NPW1" s="32"/>
      <c r="NPX1" s="32"/>
      <c r="NPY1" s="32"/>
      <c r="NPZ1" s="32"/>
      <c r="NQA1" s="32"/>
      <c r="NQB1" s="32"/>
      <c r="NQC1" s="32"/>
      <c r="NQD1" s="32"/>
      <c r="NQE1" s="32"/>
      <c r="NQF1" s="32"/>
      <c r="NQG1" s="32"/>
      <c r="NQH1" s="32"/>
      <c r="NQI1" s="32"/>
      <c r="NQJ1" s="32"/>
      <c r="NQK1" s="32"/>
      <c r="NQL1" s="32"/>
      <c r="NQM1" s="32"/>
      <c r="NQN1" s="32"/>
      <c r="NQO1" s="32"/>
      <c r="NQP1" s="32"/>
      <c r="NQQ1" s="32"/>
      <c r="NQR1" s="32"/>
      <c r="NQS1" s="32"/>
      <c r="NQT1" s="32"/>
      <c r="NQU1" s="32"/>
      <c r="NQV1" s="32"/>
      <c r="NQW1" s="32"/>
      <c r="NQX1" s="32"/>
      <c r="NQY1" s="32"/>
      <c r="NQZ1" s="32"/>
      <c r="NRA1" s="32"/>
      <c r="NRB1" s="32"/>
      <c r="NRC1" s="32"/>
      <c r="NRD1" s="32"/>
      <c r="NRE1" s="32"/>
      <c r="NRF1" s="32"/>
      <c r="NRG1" s="32"/>
      <c r="NRH1" s="32"/>
      <c r="NRI1" s="32"/>
      <c r="NRJ1" s="32"/>
      <c r="NRK1" s="32"/>
      <c r="NRL1" s="32"/>
      <c r="NRM1" s="32"/>
      <c r="NRN1" s="32"/>
      <c r="NRO1" s="32"/>
      <c r="NRP1" s="32"/>
      <c r="NRQ1" s="32"/>
      <c r="NRR1" s="32"/>
      <c r="NRS1" s="32"/>
      <c r="NRT1" s="32"/>
      <c r="NRU1" s="32"/>
      <c r="NRV1" s="32"/>
      <c r="NRW1" s="32"/>
      <c r="NRX1" s="32"/>
      <c r="NRY1" s="32"/>
      <c r="NRZ1" s="32"/>
      <c r="NSA1" s="32"/>
      <c r="NSB1" s="32"/>
      <c r="NSC1" s="32"/>
      <c r="NSD1" s="32"/>
      <c r="NSE1" s="32"/>
      <c r="NSF1" s="32"/>
      <c r="NSG1" s="32"/>
      <c r="NSH1" s="32"/>
      <c r="NSI1" s="32"/>
      <c r="NSJ1" s="32"/>
      <c r="NSK1" s="32"/>
      <c r="NSL1" s="32"/>
      <c r="NSM1" s="32"/>
      <c r="NSN1" s="32"/>
      <c r="NSO1" s="32"/>
      <c r="NSP1" s="32"/>
      <c r="NSQ1" s="32"/>
      <c r="NSR1" s="32"/>
      <c r="NSS1" s="32"/>
      <c r="NST1" s="32"/>
      <c r="NSU1" s="32"/>
      <c r="NSV1" s="32"/>
      <c r="NSW1" s="32"/>
      <c r="NSX1" s="32"/>
      <c r="NSY1" s="32"/>
      <c r="NSZ1" s="32"/>
      <c r="NTA1" s="32"/>
      <c r="NTB1" s="32"/>
      <c r="NTC1" s="32"/>
      <c r="NTD1" s="32"/>
      <c r="NTE1" s="32"/>
      <c r="NTF1" s="32"/>
      <c r="NTG1" s="32"/>
      <c r="NTH1" s="32"/>
      <c r="NTI1" s="32"/>
      <c r="NTJ1" s="32"/>
      <c r="NTK1" s="32"/>
      <c r="NTL1" s="32"/>
      <c r="NTM1" s="32"/>
      <c r="NTN1" s="32"/>
      <c r="NTO1" s="32"/>
      <c r="NTP1" s="32"/>
      <c r="NTQ1" s="32"/>
      <c r="NTR1" s="32"/>
      <c r="NTS1" s="32"/>
      <c r="NTT1" s="32"/>
      <c r="NTU1" s="32"/>
      <c r="NTV1" s="32"/>
      <c r="NTW1" s="32"/>
      <c r="NTX1" s="32"/>
      <c r="NTY1" s="32"/>
      <c r="NTZ1" s="32"/>
      <c r="NUA1" s="32"/>
      <c r="NUB1" s="32"/>
      <c r="NUC1" s="32"/>
      <c r="NUD1" s="32"/>
      <c r="NUE1" s="32"/>
      <c r="NUF1" s="32"/>
      <c r="NUG1" s="32"/>
      <c r="NUH1" s="32"/>
      <c r="NUI1" s="32"/>
      <c r="NUJ1" s="32"/>
      <c r="NUK1" s="32"/>
      <c r="NUL1" s="32"/>
      <c r="NUM1" s="32"/>
      <c r="NUN1" s="32"/>
      <c r="NUO1" s="32"/>
      <c r="NUP1" s="32"/>
      <c r="NUQ1" s="32"/>
      <c r="NUR1" s="32"/>
      <c r="NUS1" s="32"/>
      <c r="NUT1" s="32"/>
      <c r="NUU1" s="32"/>
      <c r="NUV1" s="32"/>
      <c r="NUW1" s="32"/>
      <c r="NUX1" s="32"/>
      <c r="NUY1" s="32"/>
      <c r="NUZ1" s="32"/>
      <c r="NVA1" s="32"/>
      <c r="NVB1" s="32"/>
      <c r="NVC1" s="32"/>
      <c r="NVD1" s="32"/>
      <c r="NVE1" s="32"/>
      <c r="NVF1" s="32"/>
      <c r="NVG1" s="32"/>
      <c r="NVH1" s="32"/>
      <c r="NVI1" s="32"/>
      <c r="NVJ1" s="32"/>
      <c r="NVK1" s="32"/>
      <c r="NVL1" s="32"/>
      <c r="NVM1" s="32"/>
      <c r="NVN1" s="32"/>
      <c r="NVO1" s="32"/>
      <c r="NVP1" s="32"/>
      <c r="NVQ1" s="32"/>
      <c r="NVR1" s="32"/>
      <c r="NVS1" s="32"/>
      <c r="NVT1" s="32"/>
      <c r="NVU1" s="32"/>
      <c r="NVV1" s="32"/>
      <c r="NVW1" s="32"/>
      <c r="NVX1" s="32"/>
      <c r="NVY1" s="32"/>
      <c r="NVZ1" s="32"/>
      <c r="NWA1" s="32"/>
      <c r="NWB1" s="32"/>
      <c r="NWC1" s="32"/>
      <c r="NWD1" s="32"/>
      <c r="NWE1" s="32"/>
      <c r="NWF1" s="32"/>
      <c r="NWG1" s="32"/>
      <c r="NWH1" s="32"/>
      <c r="NWI1" s="32"/>
      <c r="NWJ1" s="32"/>
      <c r="NWK1" s="32"/>
      <c r="NWL1" s="32"/>
      <c r="NWM1" s="32"/>
      <c r="NWN1" s="32"/>
      <c r="NWO1" s="32"/>
      <c r="NWP1" s="32"/>
      <c r="NWQ1" s="32"/>
      <c r="NWR1" s="32"/>
      <c r="NWS1" s="32"/>
      <c r="NWT1" s="32"/>
      <c r="NWU1" s="32"/>
      <c r="NWV1" s="32"/>
      <c r="NWW1" s="32"/>
      <c r="NWX1" s="32"/>
      <c r="NWY1" s="32"/>
      <c r="NWZ1" s="32"/>
      <c r="NXA1" s="32"/>
      <c r="NXB1" s="32"/>
      <c r="NXC1" s="32"/>
      <c r="NXD1" s="32"/>
      <c r="NXE1" s="32"/>
      <c r="NXF1" s="32"/>
      <c r="NXG1" s="32"/>
      <c r="NXH1" s="32"/>
      <c r="NXI1" s="32"/>
      <c r="NXJ1" s="32"/>
      <c r="NXK1" s="32"/>
      <c r="NXL1" s="32"/>
      <c r="NXM1" s="32"/>
      <c r="NXN1" s="32"/>
      <c r="NXO1" s="32"/>
      <c r="NXP1" s="32"/>
      <c r="NXQ1" s="32"/>
      <c r="NXR1" s="32"/>
      <c r="NXS1" s="32"/>
      <c r="NXT1" s="32"/>
      <c r="NXU1" s="32"/>
      <c r="NXV1" s="32"/>
      <c r="NXW1" s="32"/>
      <c r="NXX1" s="32"/>
      <c r="NXY1" s="32"/>
      <c r="NXZ1" s="32"/>
      <c r="NYA1" s="32"/>
      <c r="NYB1" s="32"/>
      <c r="NYC1" s="32"/>
      <c r="NYD1" s="32"/>
      <c r="NYE1" s="32"/>
      <c r="NYF1" s="32"/>
      <c r="NYG1" s="32"/>
      <c r="NYH1" s="32"/>
      <c r="NYI1" s="32"/>
      <c r="NYJ1" s="32"/>
      <c r="NYK1" s="32"/>
      <c r="NYL1" s="32"/>
      <c r="NYM1" s="32"/>
      <c r="NYN1" s="32"/>
      <c r="NYO1" s="32"/>
      <c r="NYP1" s="32"/>
      <c r="NYQ1" s="32"/>
      <c r="NYR1" s="32"/>
      <c r="NYS1" s="32"/>
      <c r="NYT1" s="32"/>
      <c r="NYU1" s="32"/>
      <c r="NYV1" s="32"/>
      <c r="NYW1" s="32"/>
      <c r="NYX1" s="32"/>
      <c r="NYY1" s="32"/>
      <c r="NYZ1" s="32"/>
      <c r="NZA1" s="32"/>
      <c r="NZB1" s="32"/>
      <c r="NZC1" s="32"/>
      <c r="NZD1" s="32"/>
      <c r="NZE1" s="32"/>
      <c r="NZF1" s="32"/>
      <c r="NZG1" s="32"/>
      <c r="NZH1" s="32"/>
      <c r="NZI1" s="32"/>
      <c r="NZJ1" s="32"/>
      <c r="NZK1" s="32"/>
      <c r="NZL1" s="32"/>
      <c r="NZM1" s="32"/>
      <c r="NZN1" s="32"/>
      <c r="NZO1" s="32"/>
      <c r="NZP1" s="32"/>
      <c r="NZQ1" s="32"/>
      <c r="NZR1" s="32"/>
      <c r="NZS1" s="32"/>
      <c r="NZT1" s="32"/>
      <c r="NZU1" s="32"/>
      <c r="NZV1" s="32"/>
      <c r="NZW1" s="32"/>
      <c r="NZX1" s="32"/>
      <c r="NZY1" s="32"/>
      <c r="NZZ1" s="32"/>
      <c r="OAA1" s="32"/>
      <c r="OAB1" s="32"/>
      <c r="OAC1" s="32"/>
      <c r="OAD1" s="32"/>
      <c r="OAE1" s="32"/>
      <c r="OAF1" s="32"/>
      <c r="OAG1" s="32"/>
      <c r="OAH1" s="32"/>
      <c r="OAI1" s="32"/>
      <c r="OAJ1" s="32"/>
      <c r="OAK1" s="32"/>
      <c r="OAL1" s="32"/>
      <c r="OAM1" s="32"/>
      <c r="OAN1" s="32"/>
      <c r="OAO1" s="32"/>
      <c r="OAP1" s="32"/>
      <c r="OAQ1" s="32"/>
      <c r="OAR1" s="32"/>
      <c r="OAS1" s="32"/>
      <c r="OAT1" s="32"/>
      <c r="OAU1" s="32"/>
      <c r="OAV1" s="32"/>
      <c r="OAW1" s="32"/>
      <c r="OAX1" s="32"/>
      <c r="OAY1" s="32"/>
      <c r="OAZ1" s="32"/>
      <c r="OBA1" s="32"/>
      <c r="OBB1" s="32"/>
      <c r="OBC1" s="32"/>
      <c r="OBD1" s="32"/>
      <c r="OBE1" s="32"/>
      <c r="OBF1" s="32"/>
      <c r="OBG1" s="32"/>
      <c r="OBH1" s="32"/>
      <c r="OBI1" s="32"/>
      <c r="OBJ1" s="32"/>
      <c r="OBK1" s="32"/>
      <c r="OBL1" s="32"/>
      <c r="OBM1" s="32"/>
      <c r="OBN1" s="32"/>
      <c r="OBO1" s="32"/>
      <c r="OBP1" s="32"/>
      <c r="OBQ1" s="32"/>
      <c r="OBR1" s="32"/>
      <c r="OBS1" s="32"/>
      <c r="OBT1" s="32"/>
      <c r="OBU1" s="32"/>
      <c r="OBV1" s="32"/>
      <c r="OBW1" s="32"/>
      <c r="OBX1" s="32"/>
      <c r="OBY1" s="32"/>
      <c r="OBZ1" s="32"/>
      <c r="OCA1" s="32"/>
      <c r="OCB1" s="32"/>
      <c r="OCC1" s="32"/>
      <c r="OCD1" s="32"/>
      <c r="OCE1" s="32"/>
      <c r="OCF1" s="32"/>
      <c r="OCG1" s="32"/>
      <c r="OCH1" s="32"/>
      <c r="OCI1" s="32"/>
      <c r="OCJ1" s="32"/>
      <c r="OCK1" s="32"/>
      <c r="OCL1" s="32"/>
      <c r="OCM1" s="32"/>
      <c r="OCN1" s="32"/>
      <c r="OCO1" s="32"/>
      <c r="OCP1" s="32"/>
      <c r="OCQ1" s="32"/>
      <c r="OCR1" s="32"/>
      <c r="OCS1" s="32"/>
      <c r="OCT1" s="32"/>
      <c r="OCU1" s="32"/>
      <c r="OCV1" s="32"/>
      <c r="OCW1" s="32"/>
      <c r="OCX1" s="32"/>
      <c r="OCY1" s="32"/>
      <c r="OCZ1" s="32"/>
      <c r="ODA1" s="32"/>
      <c r="ODB1" s="32"/>
      <c r="ODC1" s="32"/>
      <c r="ODD1" s="32"/>
      <c r="ODE1" s="32"/>
      <c r="ODF1" s="32"/>
      <c r="ODG1" s="32"/>
      <c r="ODH1" s="32"/>
      <c r="ODI1" s="32"/>
      <c r="ODJ1" s="32"/>
      <c r="ODK1" s="32"/>
      <c r="ODL1" s="32"/>
      <c r="ODM1" s="32"/>
      <c r="ODN1" s="32"/>
      <c r="ODO1" s="32"/>
      <c r="ODP1" s="32"/>
      <c r="ODQ1" s="32"/>
      <c r="ODR1" s="32"/>
      <c r="ODS1" s="32"/>
      <c r="ODT1" s="32"/>
      <c r="ODU1" s="32"/>
      <c r="ODV1" s="32"/>
      <c r="ODW1" s="32"/>
      <c r="ODX1" s="32"/>
      <c r="ODY1" s="32"/>
      <c r="ODZ1" s="32"/>
      <c r="OEA1" s="32"/>
      <c r="OEB1" s="32"/>
      <c r="OEC1" s="32"/>
      <c r="OED1" s="32"/>
      <c r="OEE1" s="32"/>
      <c r="OEF1" s="32"/>
      <c r="OEG1" s="32"/>
      <c r="OEH1" s="32"/>
      <c r="OEI1" s="32"/>
      <c r="OEJ1" s="32"/>
      <c r="OEK1" s="32"/>
      <c r="OEL1" s="32"/>
      <c r="OEM1" s="32"/>
      <c r="OEN1" s="32"/>
      <c r="OEO1" s="32"/>
      <c r="OEP1" s="32"/>
      <c r="OEQ1" s="32"/>
      <c r="OER1" s="32"/>
      <c r="OES1" s="32"/>
      <c r="OET1" s="32"/>
      <c r="OEU1" s="32"/>
      <c r="OEV1" s="32"/>
      <c r="OEW1" s="32"/>
      <c r="OEX1" s="32"/>
      <c r="OEY1" s="32"/>
      <c r="OEZ1" s="32"/>
      <c r="OFA1" s="32"/>
      <c r="OFB1" s="32"/>
      <c r="OFC1" s="32"/>
      <c r="OFD1" s="32"/>
      <c r="OFE1" s="32"/>
      <c r="OFF1" s="32"/>
      <c r="OFG1" s="32"/>
      <c r="OFH1" s="32"/>
      <c r="OFI1" s="32"/>
      <c r="OFJ1" s="32"/>
      <c r="OFK1" s="32"/>
      <c r="OFL1" s="32"/>
      <c r="OFM1" s="32"/>
      <c r="OFN1" s="32"/>
      <c r="OFO1" s="32"/>
      <c r="OFP1" s="32"/>
      <c r="OFQ1" s="32"/>
      <c r="OFR1" s="32"/>
      <c r="OFS1" s="32"/>
      <c r="OFT1" s="32"/>
      <c r="OFU1" s="32"/>
      <c r="OFV1" s="32"/>
      <c r="OFW1" s="32"/>
      <c r="OFX1" s="32"/>
      <c r="OFY1" s="32"/>
      <c r="OFZ1" s="32"/>
      <c r="OGA1" s="32"/>
      <c r="OGB1" s="32"/>
      <c r="OGC1" s="32"/>
      <c r="OGD1" s="32"/>
      <c r="OGE1" s="32"/>
      <c r="OGF1" s="32"/>
      <c r="OGG1" s="32"/>
      <c r="OGH1" s="32"/>
      <c r="OGI1" s="32"/>
      <c r="OGJ1" s="32"/>
      <c r="OGK1" s="32"/>
      <c r="OGL1" s="32"/>
      <c r="OGM1" s="32"/>
      <c r="OGN1" s="32"/>
      <c r="OGO1" s="32"/>
      <c r="OGP1" s="32"/>
      <c r="OGQ1" s="32"/>
      <c r="OGR1" s="32"/>
      <c r="OGS1" s="32"/>
      <c r="OGT1" s="32"/>
      <c r="OGU1" s="32"/>
      <c r="OGV1" s="32"/>
      <c r="OGW1" s="32"/>
      <c r="OGX1" s="32"/>
      <c r="OGY1" s="32"/>
      <c r="OGZ1" s="32"/>
      <c r="OHA1" s="32"/>
      <c r="OHB1" s="32"/>
      <c r="OHC1" s="32"/>
      <c r="OHD1" s="32"/>
      <c r="OHE1" s="32"/>
      <c r="OHF1" s="32"/>
      <c r="OHG1" s="32"/>
      <c r="OHH1" s="32"/>
      <c r="OHI1" s="32"/>
      <c r="OHJ1" s="32"/>
      <c r="OHK1" s="32"/>
      <c r="OHL1" s="32"/>
      <c r="OHM1" s="32"/>
      <c r="OHN1" s="32"/>
      <c r="OHO1" s="32"/>
      <c r="OHP1" s="32"/>
      <c r="OHQ1" s="32"/>
      <c r="OHR1" s="32"/>
      <c r="OHS1" s="32"/>
      <c r="OHT1" s="32"/>
      <c r="OHU1" s="32"/>
      <c r="OHV1" s="32"/>
      <c r="OHW1" s="32"/>
      <c r="OHX1" s="32"/>
      <c r="OHY1" s="32"/>
      <c r="OHZ1" s="32"/>
      <c r="OIA1" s="32"/>
      <c r="OIB1" s="32"/>
      <c r="OIC1" s="32"/>
      <c r="OID1" s="32"/>
      <c r="OIE1" s="32"/>
      <c r="OIF1" s="32"/>
      <c r="OIG1" s="32"/>
      <c r="OIH1" s="32"/>
      <c r="OII1" s="32"/>
      <c r="OIJ1" s="32"/>
      <c r="OIK1" s="32"/>
      <c r="OIL1" s="32"/>
      <c r="OIM1" s="32"/>
      <c r="OIN1" s="32"/>
      <c r="OIO1" s="32"/>
      <c r="OIP1" s="32"/>
      <c r="OIQ1" s="32"/>
      <c r="OIR1" s="32"/>
      <c r="OIS1" s="32"/>
      <c r="OIT1" s="32"/>
      <c r="OIU1" s="32"/>
      <c r="OIV1" s="32"/>
      <c r="OIW1" s="32"/>
      <c r="OIX1" s="32"/>
      <c r="OIY1" s="32"/>
      <c r="OIZ1" s="32"/>
      <c r="OJA1" s="32"/>
      <c r="OJB1" s="32"/>
      <c r="OJC1" s="32"/>
      <c r="OJD1" s="32"/>
      <c r="OJE1" s="32"/>
      <c r="OJF1" s="32"/>
      <c r="OJG1" s="32"/>
      <c r="OJH1" s="32"/>
      <c r="OJI1" s="32"/>
      <c r="OJJ1" s="32"/>
      <c r="OJK1" s="32"/>
      <c r="OJL1" s="32"/>
      <c r="OJM1" s="32"/>
      <c r="OJN1" s="32"/>
      <c r="OJO1" s="32"/>
      <c r="OJP1" s="32"/>
      <c r="OJQ1" s="32"/>
      <c r="OJR1" s="32"/>
      <c r="OJS1" s="32"/>
      <c r="OJT1" s="32"/>
      <c r="OJU1" s="32"/>
      <c r="OJV1" s="32"/>
      <c r="OJW1" s="32"/>
      <c r="OJX1" s="32"/>
      <c r="OJY1" s="32"/>
      <c r="OJZ1" s="32"/>
      <c r="OKA1" s="32"/>
      <c r="OKB1" s="32"/>
      <c r="OKC1" s="32"/>
      <c r="OKD1" s="32"/>
      <c r="OKE1" s="32"/>
      <c r="OKF1" s="32"/>
      <c r="OKG1" s="32"/>
      <c r="OKH1" s="32"/>
      <c r="OKI1" s="32"/>
      <c r="OKJ1" s="32"/>
      <c r="OKK1" s="32"/>
      <c r="OKL1" s="32"/>
      <c r="OKM1" s="32"/>
      <c r="OKN1" s="32"/>
      <c r="OKO1" s="32"/>
      <c r="OKP1" s="32"/>
      <c r="OKQ1" s="32"/>
      <c r="OKR1" s="32"/>
      <c r="OKS1" s="32"/>
      <c r="OKT1" s="32"/>
      <c r="OKU1" s="32"/>
      <c r="OKV1" s="32"/>
      <c r="OKW1" s="32"/>
      <c r="OKX1" s="32"/>
      <c r="OKY1" s="32"/>
      <c r="OKZ1" s="32"/>
      <c r="OLA1" s="32"/>
      <c r="OLB1" s="32"/>
      <c r="OLC1" s="32"/>
      <c r="OLD1" s="32"/>
      <c r="OLE1" s="32"/>
      <c r="OLF1" s="32"/>
      <c r="OLG1" s="32"/>
      <c r="OLH1" s="32"/>
      <c r="OLI1" s="32"/>
      <c r="OLJ1" s="32"/>
      <c r="OLK1" s="32"/>
      <c r="OLL1" s="32"/>
      <c r="OLM1" s="32"/>
      <c r="OLN1" s="32"/>
      <c r="OLO1" s="32"/>
      <c r="OLP1" s="32"/>
      <c r="OLQ1" s="32"/>
      <c r="OLR1" s="32"/>
      <c r="OLS1" s="32"/>
      <c r="OLT1" s="32"/>
      <c r="OLU1" s="32"/>
      <c r="OLV1" s="32"/>
      <c r="OLW1" s="32"/>
      <c r="OLX1" s="32"/>
      <c r="OLY1" s="32"/>
      <c r="OLZ1" s="32"/>
      <c r="OMA1" s="32"/>
      <c r="OMB1" s="32"/>
      <c r="OMC1" s="32"/>
      <c r="OMD1" s="32"/>
      <c r="OME1" s="32"/>
      <c r="OMF1" s="32"/>
      <c r="OMG1" s="32"/>
      <c r="OMH1" s="32"/>
      <c r="OMI1" s="32"/>
      <c r="OMJ1" s="32"/>
      <c r="OMK1" s="32"/>
      <c r="OML1" s="32"/>
      <c r="OMM1" s="32"/>
      <c r="OMN1" s="32"/>
      <c r="OMO1" s="32"/>
      <c r="OMP1" s="32"/>
      <c r="OMQ1" s="32"/>
      <c r="OMR1" s="32"/>
      <c r="OMS1" s="32"/>
      <c r="OMT1" s="32"/>
      <c r="OMU1" s="32"/>
      <c r="OMV1" s="32"/>
      <c r="OMW1" s="32"/>
      <c r="OMX1" s="32"/>
      <c r="OMY1" s="32"/>
      <c r="OMZ1" s="32"/>
      <c r="ONA1" s="32"/>
      <c r="ONB1" s="32"/>
      <c r="ONC1" s="32"/>
      <c r="OND1" s="32"/>
      <c r="ONE1" s="32"/>
      <c r="ONF1" s="32"/>
      <c r="ONG1" s="32"/>
      <c r="ONH1" s="32"/>
      <c r="ONI1" s="32"/>
      <c r="ONJ1" s="32"/>
      <c r="ONK1" s="32"/>
      <c r="ONL1" s="32"/>
      <c r="ONM1" s="32"/>
      <c r="ONN1" s="32"/>
      <c r="ONO1" s="32"/>
      <c r="ONP1" s="32"/>
      <c r="ONQ1" s="32"/>
      <c r="ONR1" s="32"/>
      <c r="ONS1" s="32"/>
      <c r="ONT1" s="32"/>
      <c r="ONU1" s="32"/>
      <c r="ONV1" s="32"/>
      <c r="ONW1" s="32"/>
      <c r="ONX1" s="32"/>
      <c r="ONY1" s="32"/>
      <c r="ONZ1" s="32"/>
      <c r="OOA1" s="32"/>
      <c r="OOB1" s="32"/>
      <c r="OOC1" s="32"/>
      <c r="OOD1" s="32"/>
      <c r="OOE1" s="32"/>
      <c r="OOF1" s="32"/>
      <c r="OOG1" s="32"/>
      <c r="OOH1" s="32"/>
      <c r="OOI1" s="32"/>
      <c r="OOJ1" s="32"/>
      <c r="OOK1" s="32"/>
      <c r="OOL1" s="32"/>
      <c r="OOM1" s="32"/>
      <c r="OON1" s="32"/>
      <c r="OOO1" s="32"/>
      <c r="OOP1" s="32"/>
      <c r="OOQ1" s="32"/>
      <c r="OOR1" s="32"/>
      <c r="OOS1" s="32"/>
      <c r="OOT1" s="32"/>
      <c r="OOU1" s="32"/>
      <c r="OOV1" s="32"/>
      <c r="OOW1" s="32"/>
      <c r="OOX1" s="32"/>
      <c r="OOY1" s="32"/>
      <c r="OOZ1" s="32"/>
      <c r="OPA1" s="32"/>
      <c r="OPB1" s="32"/>
      <c r="OPC1" s="32"/>
      <c r="OPD1" s="32"/>
      <c r="OPE1" s="32"/>
      <c r="OPF1" s="32"/>
      <c r="OPG1" s="32"/>
      <c r="OPH1" s="32"/>
      <c r="OPI1" s="32"/>
      <c r="OPJ1" s="32"/>
      <c r="OPK1" s="32"/>
      <c r="OPL1" s="32"/>
      <c r="OPM1" s="32"/>
      <c r="OPN1" s="32"/>
      <c r="OPO1" s="32"/>
      <c r="OPP1" s="32"/>
      <c r="OPQ1" s="32"/>
      <c r="OPR1" s="32"/>
      <c r="OPS1" s="32"/>
      <c r="OPT1" s="32"/>
      <c r="OPU1" s="32"/>
      <c r="OPV1" s="32"/>
      <c r="OPW1" s="32"/>
      <c r="OPX1" s="32"/>
      <c r="OPY1" s="32"/>
      <c r="OPZ1" s="32"/>
      <c r="OQA1" s="32"/>
      <c r="OQB1" s="32"/>
      <c r="OQC1" s="32"/>
      <c r="OQD1" s="32"/>
      <c r="OQE1" s="32"/>
      <c r="OQF1" s="32"/>
      <c r="OQG1" s="32"/>
      <c r="OQH1" s="32"/>
      <c r="OQI1" s="32"/>
      <c r="OQJ1" s="32"/>
      <c r="OQK1" s="32"/>
      <c r="OQL1" s="32"/>
      <c r="OQM1" s="32"/>
      <c r="OQN1" s="32"/>
      <c r="OQO1" s="32"/>
      <c r="OQP1" s="32"/>
      <c r="OQQ1" s="32"/>
      <c r="OQR1" s="32"/>
      <c r="OQS1" s="32"/>
      <c r="OQT1" s="32"/>
      <c r="OQU1" s="32"/>
      <c r="OQV1" s="32"/>
      <c r="OQW1" s="32"/>
      <c r="OQX1" s="32"/>
      <c r="OQY1" s="32"/>
      <c r="OQZ1" s="32"/>
      <c r="ORA1" s="32"/>
      <c r="ORB1" s="32"/>
      <c r="ORC1" s="32"/>
      <c r="ORD1" s="32"/>
      <c r="ORE1" s="32"/>
      <c r="ORF1" s="32"/>
      <c r="ORG1" s="32"/>
      <c r="ORH1" s="32"/>
      <c r="ORI1" s="32"/>
      <c r="ORJ1" s="32"/>
      <c r="ORK1" s="32"/>
      <c r="ORL1" s="32"/>
      <c r="ORM1" s="32"/>
      <c r="ORN1" s="32"/>
      <c r="ORO1" s="32"/>
      <c r="ORP1" s="32"/>
      <c r="ORQ1" s="32"/>
      <c r="ORR1" s="32"/>
      <c r="ORS1" s="32"/>
      <c r="ORT1" s="32"/>
      <c r="ORU1" s="32"/>
      <c r="ORV1" s="32"/>
      <c r="ORW1" s="32"/>
      <c r="ORX1" s="32"/>
      <c r="ORY1" s="32"/>
      <c r="ORZ1" s="32"/>
      <c r="OSA1" s="32"/>
      <c r="OSB1" s="32"/>
      <c r="OSC1" s="32"/>
      <c r="OSD1" s="32"/>
      <c r="OSE1" s="32"/>
      <c r="OSF1" s="32"/>
      <c r="OSG1" s="32"/>
      <c r="OSH1" s="32"/>
      <c r="OSI1" s="32"/>
      <c r="OSJ1" s="32"/>
      <c r="OSK1" s="32"/>
      <c r="OSL1" s="32"/>
      <c r="OSM1" s="32"/>
      <c r="OSN1" s="32"/>
      <c r="OSO1" s="32"/>
      <c r="OSP1" s="32"/>
      <c r="OSQ1" s="32"/>
      <c r="OSR1" s="32"/>
      <c r="OSS1" s="32"/>
      <c r="OST1" s="32"/>
      <c r="OSU1" s="32"/>
      <c r="OSV1" s="32"/>
      <c r="OSW1" s="32"/>
      <c r="OSX1" s="32"/>
      <c r="OSY1" s="32"/>
      <c r="OSZ1" s="32"/>
      <c r="OTA1" s="32"/>
      <c r="OTB1" s="32"/>
      <c r="OTC1" s="32"/>
      <c r="OTD1" s="32"/>
      <c r="OTE1" s="32"/>
      <c r="OTF1" s="32"/>
      <c r="OTG1" s="32"/>
      <c r="OTH1" s="32"/>
      <c r="OTI1" s="32"/>
      <c r="OTJ1" s="32"/>
      <c r="OTK1" s="32"/>
      <c r="OTL1" s="32"/>
      <c r="OTM1" s="32"/>
      <c r="OTN1" s="32"/>
      <c r="OTO1" s="32"/>
      <c r="OTP1" s="32"/>
      <c r="OTQ1" s="32"/>
      <c r="OTR1" s="32"/>
      <c r="OTS1" s="32"/>
      <c r="OTT1" s="32"/>
      <c r="OTU1" s="32"/>
      <c r="OTV1" s="32"/>
      <c r="OTW1" s="32"/>
      <c r="OTX1" s="32"/>
      <c r="OTY1" s="32"/>
      <c r="OTZ1" s="32"/>
      <c r="OUA1" s="32"/>
      <c r="OUB1" s="32"/>
      <c r="OUC1" s="32"/>
      <c r="OUD1" s="32"/>
      <c r="OUE1" s="32"/>
      <c r="OUF1" s="32"/>
      <c r="OUG1" s="32"/>
      <c r="OUH1" s="32"/>
      <c r="OUI1" s="32"/>
      <c r="OUJ1" s="32"/>
      <c r="OUK1" s="32"/>
      <c r="OUL1" s="32"/>
      <c r="OUM1" s="32"/>
      <c r="OUN1" s="32"/>
      <c r="OUO1" s="32"/>
      <c r="OUP1" s="32"/>
      <c r="OUQ1" s="32"/>
      <c r="OUR1" s="32"/>
      <c r="OUS1" s="32"/>
      <c r="OUT1" s="32"/>
      <c r="OUU1" s="32"/>
      <c r="OUV1" s="32"/>
      <c r="OUW1" s="32"/>
      <c r="OUX1" s="32"/>
      <c r="OUY1" s="32"/>
      <c r="OUZ1" s="32"/>
      <c r="OVA1" s="32"/>
      <c r="OVB1" s="32"/>
      <c r="OVC1" s="32"/>
      <c r="OVD1" s="32"/>
      <c r="OVE1" s="32"/>
      <c r="OVF1" s="32"/>
      <c r="OVG1" s="32"/>
      <c r="OVH1" s="32"/>
      <c r="OVI1" s="32"/>
      <c r="OVJ1" s="32"/>
      <c r="OVK1" s="32"/>
      <c r="OVL1" s="32"/>
      <c r="OVM1" s="32"/>
      <c r="OVN1" s="32"/>
      <c r="OVO1" s="32"/>
      <c r="OVP1" s="32"/>
      <c r="OVQ1" s="32"/>
      <c r="OVR1" s="32"/>
      <c r="OVS1" s="32"/>
      <c r="OVT1" s="32"/>
      <c r="OVU1" s="32"/>
      <c r="OVV1" s="32"/>
      <c r="OVW1" s="32"/>
      <c r="OVX1" s="32"/>
      <c r="OVY1" s="32"/>
      <c r="OVZ1" s="32"/>
      <c r="OWA1" s="32"/>
      <c r="OWB1" s="32"/>
      <c r="OWC1" s="32"/>
      <c r="OWD1" s="32"/>
      <c r="OWE1" s="32"/>
      <c r="OWF1" s="32"/>
      <c r="OWG1" s="32"/>
      <c r="OWH1" s="32"/>
      <c r="OWI1" s="32"/>
      <c r="OWJ1" s="32"/>
      <c r="OWK1" s="32"/>
      <c r="OWL1" s="32"/>
      <c r="OWM1" s="32"/>
      <c r="OWN1" s="32"/>
      <c r="OWO1" s="32"/>
      <c r="OWP1" s="32"/>
      <c r="OWQ1" s="32"/>
      <c r="OWR1" s="32"/>
      <c r="OWS1" s="32"/>
      <c r="OWT1" s="32"/>
      <c r="OWU1" s="32"/>
      <c r="OWV1" s="32"/>
      <c r="OWW1" s="32"/>
      <c r="OWX1" s="32"/>
      <c r="OWY1" s="32"/>
      <c r="OWZ1" s="32"/>
      <c r="OXA1" s="32"/>
      <c r="OXB1" s="32"/>
      <c r="OXC1" s="32"/>
      <c r="OXD1" s="32"/>
      <c r="OXE1" s="32"/>
      <c r="OXF1" s="32"/>
      <c r="OXG1" s="32"/>
      <c r="OXH1" s="32"/>
      <c r="OXI1" s="32"/>
      <c r="OXJ1" s="32"/>
      <c r="OXK1" s="32"/>
      <c r="OXL1" s="32"/>
      <c r="OXM1" s="32"/>
      <c r="OXN1" s="32"/>
      <c r="OXO1" s="32"/>
      <c r="OXP1" s="32"/>
      <c r="OXQ1" s="32"/>
      <c r="OXR1" s="32"/>
      <c r="OXS1" s="32"/>
      <c r="OXT1" s="32"/>
      <c r="OXU1" s="32"/>
      <c r="OXV1" s="32"/>
      <c r="OXW1" s="32"/>
      <c r="OXX1" s="32"/>
      <c r="OXY1" s="32"/>
      <c r="OXZ1" s="32"/>
      <c r="OYA1" s="32"/>
      <c r="OYB1" s="32"/>
      <c r="OYC1" s="32"/>
      <c r="OYD1" s="32"/>
      <c r="OYE1" s="32"/>
      <c r="OYF1" s="32"/>
      <c r="OYG1" s="32"/>
      <c r="OYH1" s="32"/>
      <c r="OYI1" s="32"/>
      <c r="OYJ1" s="32"/>
      <c r="OYK1" s="32"/>
      <c r="OYL1" s="32"/>
      <c r="OYM1" s="32"/>
      <c r="OYN1" s="32"/>
      <c r="OYO1" s="32"/>
      <c r="OYP1" s="32"/>
      <c r="OYQ1" s="32"/>
      <c r="OYR1" s="32"/>
      <c r="OYS1" s="32"/>
      <c r="OYT1" s="32"/>
      <c r="OYU1" s="32"/>
      <c r="OYV1" s="32"/>
      <c r="OYW1" s="32"/>
      <c r="OYX1" s="32"/>
      <c r="OYY1" s="32"/>
      <c r="OYZ1" s="32"/>
      <c r="OZA1" s="32"/>
      <c r="OZB1" s="32"/>
      <c r="OZC1" s="32"/>
      <c r="OZD1" s="32"/>
      <c r="OZE1" s="32"/>
      <c r="OZF1" s="32"/>
      <c r="OZG1" s="32"/>
      <c r="OZH1" s="32"/>
      <c r="OZI1" s="32"/>
      <c r="OZJ1" s="32"/>
      <c r="OZK1" s="32"/>
      <c r="OZL1" s="32"/>
      <c r="OZM1" s="32"/>
      <c r="OZN1" s="32"/>
      <c r="OZO1" s="32"/>
      <c r="OZP1" s="32"/>
      <c r="OZQ1" s="32"/>
      <c r="OZR1" s="32"/>
      <c r="OZS1" s="32"/>
      <c r="OZT1" s="32"/>
      <c r="OZU1" s="32"/>
      <c r="OZV1" s="32"/>
      <c r="OZW1" s="32"/>
      <c r="OZX1" s="32"/>
      <c r="OZY1" s="32"/>
      <c r="OZZ1" s="32"/>
      <c r="PAA1" s="32"/>
      <c r="PAB1" s="32"/>
      <c r="PAC1" s="32"/>
      <c r="PAD1" s="32"/>
      <c r="PAE1" s="32"/>
      <c r="PAF1" s="32"/>
      <c r="PAG1" s="32"/>
      <c r="PAH1" s="32"/>
      <c r="PAI1" s="32"/>
      <c r="PAJ1" s="32"/>
      <c r="PAK1" s="32"/>
      <c r="PAL1" s="32"/>
      <c r="PAM1" s="32"/>
      <c r="PAN1" s="32"/>
      <c r="PAO1" s="32"/>
      <c r="PAP1" s="32"/>
      <c r="PAQ1" s="32"/>
      <c r="PAR1" s="32"/>
      <c r="PAS1" s="32"/>
      <c r="PAT1" s="32"/>
      <c r="PAU1" s="32"/>
      <c r="PAV1" s="32"/>
      <c r="PAW1" s="32"/>
      <c r="PAX1" s="32"/>
      <c r="PAY1" s="32"/>
      <c r="PAZ1" s="32"/>
      <c r="PBA1" s="32"/>
      <c r="PBB1" s="32"/>
      <c r="PBC1" s="32"/>
      <c r="PBD1" s="32"/>
      <c r="PBE1" s="32"/>
      <c r="PBF1" s="32"/>
      <c r="PBG1" s="32"/>
      <c r="PBH1" s="32"/>
      <c r="PBI1" s="32"/>
      <c r="PBJ1" s="32"/>
      <c r="PBK1" s="32"/>
      <c r="PBL1" s="32"/>
      <c r="PBM1" s="32"/>
      <c r="PBN1" s="32"/>
      <c r="PBO1" s="32"/>
      <c r="PBP1" s="32"/>
      <c r="PBQ1" s="32"/>
      <c r="PBR1" s="32"/>
      <c r="PBS1" s="32"/>
      <c r="PBT1" s="32"/>
      <c r="PBU1" s="32"/>
      <c r="PBV1" s="32"/>
      <c r="PBW1" s="32"/>
      <c r="PBX1" s="32"/>
      <c r="PBY1" s="32"/>
      <c r="PBZ1" s="32"/>
      <c r="PCA1" s="32"/>
      <c r="PCB1" s="32"/>
      <c r="PCC1" s="32"/>
      <c r="PCD1" s="32"/>
      <c r="PCE1" s="32"/>
      <c r="PCF1" s="32"/>
      <c r="PCG1" s="32"/>
      <c r="PCH1" s="32"/>
      <c r="PCI1" s="32"/>
      <c r="PCJ1" s="32"/>
      <c r="PCK1" s="32"/>
      <c r="PCL1" s="32"/>
      <c r="PCM1" s="32"/>
      <c r="PCN1" s="32"/>
      <c r="PCO1" s="32"/>
      <c r="PCP1" s="32"/>
      <c r="PCQ1" s="32"/>
      <c r="PCR1" s="32"/>
      <c r="PCS1" s="32"/>
      <c r="PCT1" s="32"/>
      <c r="PCU1" s="32"/>
      <c r="PCV1" s="32"/>
      <c r="PCW1" s="32"/>
      <c r="PCX1" s="32"/>
      <c r="PCY1" s="32"/>
      <c r="PCZ1" s="32"/>
      <c r="PDA1" s="32"/>
      <c r="PDB1" s="32"/>
      <c r="PDC1" s="32"/>
      <c r="PDD1" s="32"/>
      <c r="PDE1" s="32"/>
      <c r="PDF1" s="32"/>
      <c r="PDG1" s="32"/>
      <c r="PDH1" s="32"/>
      <c r="PDI1" s="32"/>
      <c r="PDJ1" s="32"/>
      <c r="PDK1" s="32"/>
      <c r="PDL1" s="32"/>
      <c r="PDM1" s="32"/>
      <c r="PDN1" s="32"/>
      <c r="PDO1" s="32"/>
      <c r="PDP1" s="32"/>
      <c r="PDQ1" s="32"/>
      <c r="PDR1" s="32"/>
      <c r="PDS1" s="32"/>
      <c r="PDT1" s="32"/>
      <c r="PDU1" s="32"/>
      <c r="PDV1" s="32"/>
      <c r="PDW1" s="32"/>
      <c r="PDX1" s="32"/>
      <c r="PDY1" s="32"/>
      <c r="PDZ1" s="32"/>
      <c r="PEA1" s="32"/>
      <c r="PEB1" s="32"/>
      <c r="PEC1" s="32"/>
      <c r="PED1" s="32"/>
      <c r="PEE1" s="32"/>
      <c r="PEF1" s="32"/>
      <c r="PEG1" s="32"/>
      <c r="PEH1" s="32"/>
      <c r="PEI1" s="32"/>
      <c r="PEJ1" s="32"/>
      <c r="PEK1" s="32"/>
      <c r="PEL1" s="32"/>
      <c r="PEM1" s="32"/>
      <c r="PEN1" s="32"/>
      <c r="PEO1" s="32"/>
      <c r="PEP1" s="32"/>
      <c r="PEQ1" s="32"/>
      <c r="PER1" s="32"/>
      <c r="PES1" s="32"/>
      <c r="PET1" s="32"/>
      <c r="PEU1" s="32"/>
      <c r="PEV1" s="32"/>
      <c r="PEW1" s="32"/>
      <c r="PEX1" s="32"/>
      <c r="PEY1" s="32"/>
      <c r="PEZ1" s="32"/>
      <c r="PFA1" s="32"/>
      <c r="PFB1" s="32"/>
      <c r="PFC1" s="32"/>
      <c r="PFD1" s="32"/>
      <c r="PFE1" s="32"/>
      <c r="PFF1" s="32"/>
      <c r="PFG1" s="32"/>
      <c r="PFH1" s="32"/>
      <c r="PFI1" s="32"/>
      <c r="PFJ1" s="32"/>
      <c r="PFK1" s="32"/>
      <c r="PFL1" s="32"/>
      <c r="PFM1" s="32"/>
      <c r="PFN1" s="32"/>
      <c r="PFO1" s="32"/>
      <c r="PFP1" s="32"/>
      <c r="PFQ1" s="32"/>
      <c r="PFR1" s="32"/>
      <c r="PFS1" s="32"/>
      <c r="PFT1" s="32"/>
      <c r="PFU1" s="32"/>
      <c r="PFV1" s="32"/>
      <c r="PFW1" s="32"/>
      <c r="PFX1" s="32"/>
      <c r="PFY1" s="32"/>
      <c r="PFZ1" s="32"/>
      <c r="PGA1" s="32"/>
      <c r="PGB1" s="32"/>
      <c r="PGC1" s="32"/>
      <c r="PGD1" s="32"/>
      <c r="PGE1" s="32"/>
      <c r="PGF1" s="32"/>
      <c r="PGG1" s="32"/>
      <c r="PGH1" s="32"/>
      <c r="PGI1" s="32"/>
      <c r="PGJ1" s="32"/>
      <c r="PGK1" s="32"/>
      <c r="PGL1" s="32"/>
      <c r="PGM1" s="32"/>
      <c r="PGN1" s="32"/>
      <c r="PGO1" s="32"/>
      <c r="PGP1" s="32"/>
      <c r="PGQ1" s="32"/>
      <c r="PGR1" s="32"/>
      <c r="PGS1" s="32"/>
      <c r="PGT1" s="32"/>
      <c r="PGU1" s="32"/>
      <c r="PGV1" s="32"/>
      <c r="PGW1" s="32"/>
      <c r="PGX1" s="32"/>
      <c r="PGY1" s="32"/>
      <c r="PGZ1" s="32"/>
      <c r="PHA1" s="32"/>
      <c r="PHB1" s="32"/>
      <c r="PHC1" s="32"/>
      <c r="PHD1" s="32"/>
      <c r="PHE1" s="32"/>
      <c r="PHF1" s="32"/>
      <c r="PHG1" s="32"/>
      <c r="PHH1" s="32"/>
      <c r="PHI1" s="32"/>
      <c r="PHJ1" s="32"/>
      <c r="PHK1" s="32"/>
      <c r="PHL1" s="32"/>
      <c r="PHM1" s="32"/>
      <c r="PHN1" s="32"/>
      <c r="PHO1" s="32"/>
      <c r="PHP1" s="32"/>
      <c r="PHQ1" s="32"/>
      <c r="PHR1" s="32"/>
      <c r="PHS1" s="32"/>
      <c r="PHT1" s="32"/>
      <c r="PHU1" s="32"/>
      <c r="PHV1" s="32"/>
      <c r="PHW1" s="32"/>
      <c r="PHX1" s="32"/>
      <c r="PHY1" s="32"/>
      <c r="PHZ1" s="32"/>
      <c r="PIA1" s="32"/>
      <c r="PIB1" s="32"/>
      <c r="PIC1" s="32"/>
      <c r="PID1" s="32"/>
      <c r="PIE1" s="32"/>
      <c r="PIF1" s="32"/>
      <c r="PIG1" s="32"/>
      <c r="PIH1" s="32"/>
      <c r="PII1" s="32"/>
      <c r="PIJ1" s="32"/>
      <c r="PIK1" s="32"/>
      <c r="PIL1" s="32"/>
      <c r="PIM1" s="32"/>
      <c r="PIN1" s="32"/>
      <c r="PIO1" s="32"/>
      <c r="PIP1" s="32"/>
      <c r="PIQ1" s="32"/>
      <c r="PIR1" s="32"/>
      <c r="PIS1" s="32"/>
      <c r="PIT1" s="32"/>
      <c r="PIU1" s="32"/>
      <c r="PIV1" s="32"/>
      <c r="PIW1" s="32"/>
      <c r="PIX1" s="32"/>
      <c r="PIY1" s="32"/>
      <c r="PIZ1" s="32"/>
      <c r="PJA1" s="32"/>
      <c r="PJB1" s="32"/>
      <c r="PJC1" s="32"/>
      <c r="PJD1" s="32"/>
      <c r="PJE1" s="32"/>
      <c r="PJF1" s="32"/>
      <c r="PJG1" s="32"/>
      <c r="PJH1" s="32"/>
      <c r="PJI1" s="32"/>
      <c r="PJJ1" s="32"/>
      <c r="PJK1" s="32"/>
      <c r="PJL1" s="32"/>
      <c r="PJM1" s="32"/>
      <c r="PJN1" s="32"/>
      <c r="PJO1" s="32"/>
      <c r="PJP1" s="32"/>
      <c r="PJQ1" s="32"/>
      <c r="PJR1" s="32"/>
      <c r="PJS1" s="32"/>
      <c r="PJT1" s="32"/>
      <c r="PJU1" s="32"/>
      <c r="PJV1" s="32"/>
      <c r="PJW1" s="32"/>
      <c r="PJX1" s="32"/>
      <c r="PJY1" s="32"/>
      <c r="PJZ1" s="32"/>
      <c r="PKA1" s="32"/>
      <c r="PKB1" s="32"/>
      <c r="PKC1" s="32"/>
      <c r="PKD1" s="32"/>
      <c r="PKE1" s="32"/>
      <c r="PKF1" s="32"/>
      <c r="PKG1" s="32"/>
      <c r="PKH1" s="32"/>
      <c r="PKI1" s="32"/>
      <c r="PKJ1" s="32"/>
      <c r="PKK1" s="32"/>
      <c r="PKL1" s="32"/>
      <c r="PKM1" s="32"/>
      <c r="PKN1" s="32"/>
      <c r="PKO1" s="32"/>
      <c r="PKP1" s="32"/>
      <c r="PKQ1" s="32"/>
      <c r="PKR1" s="32"/>
      <c r="PKS1" s="32"/>
      <c r="PKT1" s="32"/>
      <c r="PKU1" s="32"/>
      <c r="PKV1" s="32"/>
      <c r="PKW1" s="32"/>
      <c r="PKX1" s="32"/>
      <c r="PKY1" s="32"/>
      <c r="PKZ1" s="32"/>
      <c r="PLA1" s="32"/>
      <c r="PLB1" s="32"/>
      <c r="PLC1" s="32"/>
      <c r="PLD1" s="32"/>
      <c r="PLE1" s="32"/>
      <c r="PLF1" s="32"/>
      <c r="PLG1" s="32"/>
      <c r="PLH1" s="32"/>
      <c r="PLI1" s="32"/>
      <c r="PLJ1" s="32"/>
      <c r="PLK1" s="32"/>
      <c r="PLL1" s="32"/>
      <c r="PLM1" s="32"/>
      <c r="PLN1" s="32"/>
      <c r="PLO1" s="32"/>
      <c r="PLP1" s="32"/>
      <c r="PLQ1" s="32"/>
      <c r="PLR1" s="32"/>
      <c r="PLS1" s="32"/>
      <c r="PLT1" s="32"/>
      <c r="PLU1" s="32"/>
      <c r="PLV1" s="32"/>
      <c r="PLW1" s="32"/>
      <c r="PLX1" s="32"/>
      <c r="PLY1" s="32"/>
      <c r="PLZ1" s="32"/>
      <c r="PMA1" s="32"/>
      <c r="PMB1" s="32"/>
      <c r="PMC1" s="32"/>
      <c r="PMD1" s="32"/>
      <c r="PME1" s="32"/>
      <c r="PMF1" s="32"/>
      <c r="PMG1" s="32"/>
      <c r="PMH1" s="32"/>
      <c r="PMI1" s="32"/>
      <c r="PMJ1" s="32"/>
      <c r="PMK1" s="32"/>
      <c r="PML1" s="32"/>
      <c r="PMM1" s="32"/>
      <c r="PMN1" s="32"/>
      <c r="PMO1" s="32"/>
      <c r="PMP1" s="32"/>
      <c r="PMQ1" s="32"/>
      <c r="PMR1" s="32"/>
      <c r="PMS1" s="32"/>
      <c r="PMT1" s="32"/>
      <c r="PMU1" s="32"/>
      <c r="PMV1" s="32"/>
      <c r="PMW1" s="32"/>
      <c r="PMX1" s="32"/>
      <c r="PMY1" s="32"/>
      <c r="PMZ1" s="32"/>
      <c r="PNA1" s="32"/>
      <c r="PNB1" s="32"/>
      <c r="PNC1" s="32"/>
      <c r="PND1" s="32"/>
      <c r="PNE1" s="32"/>
      <c r="PNF1" s="32"/>
      <c r="PNG1" s="32"/>
      <c r="PNH1" s="32"/>
      <c r="PNI1" s="32"/>
      <c r="PNJ1" s="32"/>
      <c r="PNK1" s="32"/>
      <c r="PNL1" s="32"/>
      <c r="PNM1" s="32"/>
      <c r="PNN1" s="32"/>
      <c r="PNO1" s="32"/>
      <c r="PNP1" s="32"/>
      <c r="PNQ1" s="32"/>
      <c r="PNR1" s="32"/>
      <c r="PNS1" s="32"/>
      <c r="PNT1" s="32"/>
      <c r="PNU1" s="32"/>
      <c r="PNV1" s="32"/>
      <c r="PNW1" s="32"/>
      <c r="PNX1" s="32"/>
      <c r="PNY1" s="32"/>
      <c r="PNZ1" s="32"/>
      <c r="POA1" s="32"/>
      <c r="POB1" s="32"/>
      <c r="POC1" s="32"/>
      <c r="POD1" s="32"/>
      <c r="POE1" s="32"/>
      <c r="POF1" s="32"/>
      <c r="POG1" s="32"/>
      <c r="POH1" s="32"/>
      <c r="POI1" s="32"/>
      <c r="POJ1" s="32"/>
      <c r="POK1" s="32"/>
      <c r="POL1" s="32"/>
      <c r="POM1" s="32"/>
      <c r="PON1" s="32"/>
      <c r="POO1" s="32"/>
      <c r="POP1" s="32"/>
      <c r="POQ1" s="32"/>
      <c r="POR1" s="32"/>
      <c r="POS1" s="32"/>
      <c r="POT1" s="32"/>
      <c r="POU1" s="32"/>
      <c r="POV1" s="32"/>
      <c r="POW1" s="32"/>
      <c r="POX1" s="32"/>
      <c r="POY1" s="32"/>
      <c r="POZ1" s="32"/>
      <c r="PPA1" s="32"/>
      <c r="PPB1" s="32"/>
      <c r="PPC1" s="32"/>
      <c r="PPD1" s="32"/>
      <c r="PPE1" s="32"/>
      <c r="PPF1" s="32"/>
      <c r="PPG1" s="32"/>
      <c r="PPH1" s="32"/>
      <c r="PPI1" s="32"/>
      <c r="PPJ1" s="32"/>
      <c r="PPK1" s="32"/>
      <c r="PPL1" s="32"/>
      <c r="PPM1" s="32"/>
      <c r="PPN1" s="32"/>
      <c r="PPO1" s="32"/>
      <c r="PPP1" s="32"/>
      <c r="PPQ1" s="32"/>
      <c r="PPR1" s="32"/>
      <c r="PPS1" s="32"/>
      <c r="PPT1" s="32"/>
      <c r="PPU1" s="32"/>
      <c r="PPV1" s="32"/>
      <c r="PPW1" s="32"/>
      <c r="PPX1" s="32"/>
      <c r="PPY1" s="32"/>
      <c r="PPZ1" s="32"/>
      <c r="PQA1" s="32"/>
      <c r="PQB1" s="32"/>
      <c r="PQC1" s="32"/>
      <c r="PQD1" s="32"/>
      <c r="PQE1" s="32"/>
      <c r="PQF1" s="32"/>
      <c r="PQG1" s="32"/>
      <c r="PQH1" s="32"/>
      <c r="PQI1" s="32"/>
      <c r="PQJ1" s="32"/>
      <c r="PQK1" s="32"/>
      <c r="PQL1" s="32"/>
      <c r="PQM1" s="32"/>
      <c r="PQN1" s="32"/>
      <c r="PQO1" s="32"/>
      <c r="PQP1" s="32"/>
      <c r="PQQ1" s="32"/>
      <c r="PQR1" s="32"/>
      <c r="PQS1" s="32"/>
      <c r="PQT1" s="32"/>
      <c r="PQU1" s="32"/>
      <c r="PQV1" s="32"/>
      <c r="PQW1" s="32"/>
      <c r="PQX1" s="32"/>
      <c r="PQY1" s="32"/>
      <c r="PQZ1" s="32"/>
      <c r="PRA1" s="32"/>
      <c r="PRB1" s="32"/>
      <c r="PRC1" s="32"/>
      <c r="PRD1" s="32"/>
      <c r="PRE1" s="32"/>
      <c r="PRF1" s="32"/>
      <c r="PRG1" s="32"/>
      <c r="PRH1" s="32"/>
      <c r="PRI1" s="32"/>
      <c r="PRJ1" s="32"/>
      <c r="PRK1" s="32"/>
      <c r="PRL1" s="32"/>
      <c r="PRM1" s="32"/>
      <c r="PRN1" s="32"/>
      <c r="PRO1" s="32"/>
      <c r="PRP1" s="32"/>
      <c r="PRQ1" s="32"/>
      <c r="PRR1" s="32"/>
      <c r="PRS1" s="32"/>
      <c r="PRT1" s="32"/>
      <c r="PRU1" s="32"/>
      <c r="PRV1" s="32"/>
      <c r="PRW1" s="32"/>
      <c r="PRX1" s="32"/>
      <c r="PRY1" s="32"/>
      <c r="PRZ1" s="32"/>
      <c r="PSA1" s="32"/>
      <c r="PSB1" s="32"/>
      <c r="PSC1" s="32"/>
      <c r="PSD1" s="32"/>
      <c r="PSE1" s="32"/>
      <c r="PSF1" s="32"/>
      <c r="PSG1" s="32"/>
      <c r="PSH1" s="32"/>
      <c r="PSI1" s="32"/>
      <c r="PSJ1" s="32"/>
      <c r="PSK1" s="32"/>
      <c r="PSL1" s="32"/>
      <c r="PSM1" s="32"/>
      <c r="PSN1" s="32"/>
      <c r="PSO1" s="32"/>
      <c r="PSP1" s="32"/>
      <c r="PSQ1" s="32"/>
      <c r="PSR1" s="32"/>
      <c r="PSS1" s="32"/>
      <c r="PST1" s="32"/>
      <c r="PSU1" s="32"/>
      <c r="PSV1" s="32"/>
      <c r="PSW1" s="32"/>
      <c r="PSX1" s="32"/>
      <c r="PSY1" s="32"/>
      <c r="PSZ1" s="32"/>
      <c r="PTA1" s="32"/>
      <c r="PTB1" s="32"/>
      <c r="PTC1" s="32"/>
      <c r="PTD1" s="32"/>
      <c r="PTE1" s="32"/>
      <c r="PTF1" s="32"/>
      <c r="PTG1" s="32"/>
      <c r="PTH1" s="32"/>
      <c r="PTI1" s="32"/>
      <c r="PTJ1" s="32"/>
      <c r="PTK1" s="32"/>
      <c r="PTL1" s="32"/>
      <c r="PTM1" s="32"/>
      <c r="PTN1" s="32"/>
      <c r="PTO1" s="32"/>
      <c r="PTP1" s="32"/>
      <c r="PTQ1" s="32"/>
      <c r="PTR1" s="32"/>
      <c r="PTS1" s="32"/>
      <c r="PTT1" s="32"/>
      <c r="PTU1" s="32"/>
      <c r="PTV1" s="32"/>
      <c r="PTW1" s="32"/>
      <c r="PTX1" s="32"/>
      <c r="PTY1" s="32"/>
      <c r="PTZ1" s="32"/>
      <c r="PUA1" s="32"/>
      <c r="PUB1" s="32"/>
      <c r="PUC1" s="32"/>
      <c r="PUD1" s="32"/>
      <c r="PUE1" s="32"/>
      <c r="PUF1" s="32"/>
      <c r="PUG1" s="32"/>
      <c r="PUH1" s="32"/>
      <c r="PUI1" s="32"/>
      <c r="PUJ1" s="32"/>
      <c r="PUK1" s="32"/>
      <c r="PUL1" s="32"/>
      <c r="PUM1" s="32"/>
      <c r="PUN1" s="32"/>
      <c r="PUO1" s="32"/>
      <c r="PUP1" s="32"/>
      <c r="PUQ1" s="32"/>
      <c r="PUR1" s="32"/>
      <c r="PUS1" s="32"/>
      <c r="PUT1" s="32"/>
      <c r="PUU1" s="32"/>
      <c r="PUV1" s="32"/>
      <c r="PUW1" s="32"/>
      <c r="PUX1" s="32"/>
      <c r="PUY1" s="32"/>
      <c r="PUZ1" s="32"/>
      <c r="PVA1" s="32"/>
      <c r="PVB1" s="32"/>
      <c r="PVC1" s="32"/>
      <c r="PVD1" s="32"/>
      <c r="PVE1" s="32"/>
      <c r="PVF1" s="32"/>
      <c r="PVG1" s="32"/>
      <c r="PVH1" s="32"/>
      <c r="PVI1" s="32"/>
      <c r="PVJ1" s="32"/>
      <c r="PVK1" s="32"/>
      <c r="PVL1" s="32"/>
      <c r="PVM1" s="32"/>
      <c r="PVN1" s="32"/>
      <c r="PVO1" s="32"/>
      <c r="PVP1" s="32"/>
      <c r="PVQ1" s="32"/>
      <c r="PVR1" s="32"/>
      <c r="PVS1" s="32"/>
      <c r="PVT1" s="32"/>
      <c r="PVU1" s="32"/>
      <c r="PVV1" s="32"/>
      <c r="PVW1" s="32"/>
      <c r="PVX1" s="32"/>
      <c r="PVY1" s="32"/>
      <c r="PVZ1" s="32"/>
      <c r="PWA1" s="32"/>
      <c r="PWB1" s="32"/>
      <c r="PWC1" s="32"/>
      <c r="PWD1" s="32"/>
      <c r="PWE1" s="32"/>
      <c r="PWF1" s="32"/>
      <c r="PWG1" s="32"/>
      <c r="PWH1" s="32"/>
      <c r="PWI1" s="32"/>
      <c r="PWJ1" s="32"/>
      <c r="PWK1" s="32"/>
      <c r="PWL1" s="32"/>
      <c r="PWM1" s="32"/>
      <c r="PWN1" s="32"/>
      <c r="PWO1" s="32"/>
      <c r="PWP1" s="32"/>
      <c r="PWQ1" s="32"/>
      <c r="PWR1" s="32"/>
      <c r="PWS1" s="32"/>
      <c r="PWT1" s="32"/>
      <c r="PWU1" s="32"/>
      <c r="PWV1" s="32"/>
      <c r="PWW1" s="32"/>
      <c r="PWX1" s="32"/>
      <c r="PWY1" s="32"/>
      <c r="PWZ1" s="32"/>
      <c r="PXA1" s="32"/>
      <c r="PXB1" s="32"/>
      <c r="PXC1" s="32"/>
      <c r="PXD1" s="32"/>
      <c r="PXE1" s="32"/>
      <c r="PXF1" s="32"/>
      <c r="PXG1" s="32"/>
      <c r="PXH1" s="32"/>
      <c r="PXI1" s="32"/>
      <c r="PXJ1" s="32"/>
      <c r="PXK1" s="32"/>
      <c r="PXL1" s="32"/>
      <c r="PXM1" s="32"/>
      <c r="PXN1" s="32"/>
      <c r="PXO1" s="32"/>
      <c r="PXP1" s="32"/>
      <c r="PXQ1" s="32"/>
      <c r="PXR1" s="32"/>
      <c r="PXS1" s="32"/>
      <c r="PXT1" s="32"/>
      <c r="PXU1" s="32"/>
      <c r="PXV1" s="32"/>
      <c r="PXW1" s="32"/>
      <c r="PXX1" s="32"/>
      <c r="PXY1" s="32"/>
      <c r="PXZ1" s="32"/>
      <c r="PYA1" s="32"/>
      <c r="PYB1" s="32"/>
      <c r="PYC1" s="32"/>
      <c r="PYD1" s="32"/>
      <c r="PYE1" s="32"/>
      <c r="PYF1" s="32"/>
      <c r="PYG1" s="32"/>
      <c r="PYH1" s="32"/>
      <c r="PYI1" s="32"/>
      <c r="PYJ1" s="32"/>
      <c r="PYK1" s="32"/>
      <c r="PYL1" s="32"/>
      <c r="PYM1" s="32"/>
      <c r="PYN1" s="32"/>
      <c r="PYO1" s="32"/>
      <c r="PYP1" s="32"/>
      <c r="PYQ1" s="32"/>
      <c r="PYR1" s="32"/>
      <c r="PYS1" s="32"/>
      <c r="PYT1" s="32"/>
      <c r="PYU1" s="32"/>
      <c r="PYV1" s="32"/>
      <c r="PYW1" s="32"/>
      <c r="PYX1" s="32"/>
      <c r="PYY1" s="32"/>
      <c r="PYZ1" s="32"/>
      <c r="PZA1" s="32"/>
      <c r="PZB1" s="32"/>
      <c r="PZC1" s="32"/>
      <c r="PZD1" s="32"/>
      <c r="PZE1" s="32"/>
      <c r="PZF1" s="32"/>
      <c r="PZG1" s="32"/>
      <c r="PZH1" s="32"/>
      <c r="PZI1" s="32"/>
      <c r="PZJ1" s="32"/>
      <c r="PZK1" s="32"/>
      <c r="PZL1" s="32"/>
      <c r="PZM1" s="32"/>
      <c r="PZN1" s="32"/>
      <c r="PZO1" s="32"/>
      <c r="PZP1" s="32"/>
      <c r="PZQ1" s="32"/>
      <c r="PZR1" s="32"/>
      <c r="PZS1" s="32"/>
      <c r="PZT1" s="32"/>
      <c r="PZU1" s="32"/>
      <c r="PZV1" s="32"/>
      <c r="PZW1" s="32"/>
      <c r="PZX1" s="32"/>
      <c r="PZY1" s="32"/>
      <c r="PZZ1" s="32"/>
      <c r="QAA1" s="32"/>
      <c r="QAB1" s="32"/>
      <c r="QAC1" s="32"/>
      <c r="QAD1" s="32"/>
      <c r="QAE1" s="32"/>
      <c r="QAF1" s="32"/>
      <c r="QAG1" s="32"/>
      <c r="QAH1" s="32"/>
      <c r="QAI1" s="32"/>
      <c r="QAJ1" s="32"/>
      <c r="QAK1" s="32"/>
      <c r="QAL1" s="32"/>
      <c r="QAM1" s="32"/>
      <c r="QAN1" s="32"/>
      <c r="QAO1" s="32"/>
      <c r="QAP1" s="32"/>
      <c r="QAQ1" s="32"/>
      <c r="QAR1" s="32"/>
      <c r="QAS1" s="32"/>
      <c r="QAT1" s="32"/>
      <c r="QAU1" s="32"/>
      <c r="QAV1" s="32"/>
      <c r="QAW1" s="32"/>
      <c r="QAX1" s="32"/>
      <c r="QAY1" s="32"/>
      <c r="QAZ1" s="32"/>
      <c r="QBA1" s="32"/>
      <c r="QBB1" s="32"/>
      <c r="QBC1" s="32"/>
      <c r="QBD1" s="32"/>
      <c r="QBE1" s="32"/>
      <c r="QBF1" s="32"/>
      <c r="QBG1" s="32"/>
      <c r="QBH1" s="32"/>
      <c r="QBI1" s="32"/>
      <c r="QBJ1" s="32"/>
      <c r="QBK1" s="32"/>
      <c r="QBL1" s="32"/>
      <c r="QBM1" s="32"/>
      <c r="QBN1" s="32"/>
      <c r="QBO1" s="32"/>
      <c r="QBP1" s="32"/>
      <c r="QBQ1" s="32"/>
      <c r="QBR1" s="32"/>
      <c r="QBS1" s="32"/>
      <c r="QBT1" s="32"/>
      <c r="QBU1" s="32"/>
      <c r="QBV1" s="32"/>
      <c r="QBW1" s="32"/>
      <c r="QBX1" s="32"/>
      <c r="QBY1" s="32"/>
      <c r="QBZ1" s="32"/>
      <c r="QCA1" s="32"/>
      <c r="QCB1" s="32"/>
      <c r="QCC1" s="32"/>
      <c r="QCD1" s="32"/>
      <c r="QCE1" s="32"/>
      <c r="QCF1" s="32"/>
      <c r="QCG1" s="32"/>
      <c r="QCH1" s="32"/>
      <c r="QCI1" s="32"/>
      <c r="QCJ1" s="32"/>
      <c r="QCK1" s="32"/>
      <c r="QCL1" s="32"/>
      <c r="QCM1" s="32"/>
      <c r="QCN1" s="32"/>
      <c r="QCO1" s="32"/>
      <c r="QCP1" s="32"/>
      <c r="QCQ1" s="32"/>
      <c r="QCR1" s="32"/>
      <c r="QCS1" s="32"/>
      <c r="QCT1" s="32"/>
      <c r="QCU1" s="32"/>
      <c r="QCV1" s="32"/>
      <c r="QCW1" s="32"/>
      <c r="QCX1" s="32"/>
      <c r="QCY1" s="32"/>
      <c r="QCZ1" s="32"/>
      <c r="QDA1" s="32"/>
      <c r="QDB1" s="32"/>
      <c r="QDC1" s="32"/>
      <c r="QDD1" s="32"/>
      <c r="QDE1" s="32"/>
      <c r="QDF1" s="32"/>
      <c r="QDG1" s="32"/>
      <c r="QDH1" s="32"/>
      <c r="QDI1" s="32"/>
      <c r="QDJ1" s="32"/>
      <c r="QDK1" s="32"/>
      <c r="QDL1" s="32"/>
      <c r="QDM1" s="32"/>
      <c r="QDN1" s="32"/>
      <c r="QDO1" s="32"/>
      <c r="QDP1" s="32"/>
      <c r="QDQ1" s="32"/>
      <c r="QDR1" s="32"/>
      <c r="QDS1" s="32"/>
      <c r="QDT1" s="32"/>
      <c r="QDU1" s="32"/>
      <c r="QDV1" s="32"/>
      <c r="QDW1" s="32"/>
      <c r="QDX1" s="32"/>
      <c r="QDY1" s="32"/>
      <c r="QDZ1" s="32"/>
      <c r="QEA1" s="32"/>
      <c r="QEB1" s="32"/>
      <c r="QEC1" s="32"/>
      <c r="QED1" s="32"/>
      <c r="QEE1" s="32"/>
      <c r="QEF1" s="32"/>
      <c r="QEG1" s="32"/>
      <c r="QEH1" s="32"/>
      <c r="QEI1" s="32"/>
      <c r="QEJ1" s="32"/>
      <c r="QEK1" s="32"/>
      <c r="QEL1" s="32"/>
      <c r="QEM1" s="32"/>
      <c r="QEN1" s="32"/>
      <c r="QEO1" s="32"/>
      <c r="QEP1" s="32"/>
      <c r="QEQ1" s="32"/>
      <c r="QER1" s="32"/>
      <c r="QES1" s="32"/>
      <c r="QET1" s="32"/>
      <c r="QEU1" s="32"/>
      <c r="QEV1" s="32"/>
      <c r="QEW1" s="32"/>
      <c r="QEX1" s="32"/>
      <c r="QEY1" s="32"/>
      <c r="QEZ1" s="32"/>
      <c r="QFA1" s="32"/>
      <c r="QFB1" s="32"/>
      <c r="QFC1" s="32"/>
      <c r="QFD1" s="32"/>
      <c r="QFE1" s="32"/>
      <c r="QFF1" s="32"/>
      <c r="QFG1" s="32"/>
      <c r="QFH1" s="32"/>
      <c r="QFI1" s="32"/>
      <c r="QFJ1" s="32"/>
      <c r="QFK1" s="32"/>
      <c r="QFL1" s="32"/>
      <c r="QFM1" s="32"/>
      <c r="QFN1" s="32"/>
      <c r="QFO1" s="32"/>
      <c r="QFP1" s="32"/>
      <c r="QFQ1" s="32"/>
      <c r="QFR1" s="32"/>
      <c r="QFS1" s="32"/>
      <c r="QFT1" s="32"/>
      <c r="QFU1" s="32"/>
      <c r="QFV1" s="32"/>
      <c r="QFW1" s="32"/>
      <c r="QFX1" s="32"/>
      <c r="QFY1" s="32"/>
      <c r="QFZ1" s="32"/>
      <c r="QGA1" s="32"/>
      <c r="QGB1" s="32"/>
      <c r="QGC1" s="32"/>
      <c r="QGD1" s="32"/>
      <c r="QGE1" s="32"/>
      <c r="QGF1" s="32"/>
      <c r="QGG1" s="32"/>
      <c r="QGH1" s="32"/>
      <c r="QGI1" s="32"/>
      <c r="QGJ1" s="32"/>
      <c r="QGK1" s="32"/>
      <c r="QGL1" s="32"/>
      <c r="QGM1" s="32"/>
      <c r="QGN1" s="32"/>
      <c r="QGO1" s="32"/>
      <c r="QGP1" s="32"/>
      <c r="QGQ1" s="32"/>
      <c r="QGR1" s="32"/>
      <c r="QGS1" s="32"/>
      <c r="QGT1" s="32"/>
      <c r="QGU1" s="32"/>
      <c r="QGV1" s="32"/>
      <c r="QGW1" s="32"/>
      <c r="QGX1" s="32"/>
      <c r="QGY1" s="32"/>
      <c r="QGZ1" s="32"/>
      <c r="QHA1" s="32"/>
      <c r="QHB1" s="32"/>
      <c r="QHC1" s="32"/>
      <c r="QHD1" s="32"/>
      <c r="QHE1" s="32"/>
      <c r="QHF1" s="32"/>
      <c r="QHG1" s="32"/>
      <c r="QHH1" s="32"/>
      <c r="QHI1" s="32"/>
      <c r="QHJ1" s="32"/>
      <c r="QHK1" s="32"/>
      <c r="QHL1" s="32"/>
      <c r="QHM1" s="32"/>
      <c r="QHN1" s="32"/>
      <c r="QHO1" s="32"/>
      <c r="QHP1" s="32"/>
      <c r="QHQ1" s="32"/>
      <c r="QHR1" s="32"/>
      <c r="QHS1" s="32"/>
      <c r="QHT1" s="32"/>
      <c r="QHU1" s="32"/>
      <c r="QHV1" s="32"/>
      <c r="QHW1" s="32"/>
      <c r="QHX1" s="32"/>
      <c r="QHY1" s="32"/>
      <c r="QHZ1" s="32"/>
      <c r="QIA1" s="32"/>
      <c r="QIB1" s="32"/>
      <c r="QIC1" s="32"/>
      <c r="QID1" s="32"/>
      <c r="QIE1" s="32"/>
      <c r="QIF1" s="32"/>
      <c r="QIG1" s="32"/>
      <c r="QIH1" s="32"/>
      <c r="QII1" s="32"/>
      <c r="QIJ1" s="32"/>
      <c r="QIK1" s="32"/>
      <c r="QIL1" s="32"/>
      <c r="QIM1" s="32"/>
      <c r="QIN1" s="32"/>
      <c r="QIO1" s="32"/>
      <c r="QIP1" s="32"/>
      <c r="QIQ1" s="32"/>
      <c r="QIR1" s="32"/>
      <c r="QIS1" s="32"/>
      <c r="QIT1" s="32"/>
      <c r="QIU1" s="32"/>
      <c r="QIV1" s="32"/>
      <c r="QIW1" s="32"/>
      <c r="QIX1" s="32"/>
      <c r="QIY1" s="32"/>
      <c r="QIZ1" s="32"/>
      <c r="QJA1" s="32"/>
      <c r="QJB1" s="32"/>
      <c r="QJC1" s="32"/>
      <c r="QJD1" s="32"/>
      <c r="QJE1" s="32"/>
      <c r="QJF1" s="32"/>
      <c r="QJG1" s="32"/>
      <c r="QJH1" s="32"/>
      <c r="QJI1" s="32"/>
      <c r="QJJ1" s="32"/>
      <c r="QJK1" s="32"/>
      <c r="QJL1" s="32"/>
      <c r="QJM1" s="32"/>
      <c r="QJN1" s="32"/>
      <c r="QJO1" s="32"/>
      <c r="QJP1" s="32"/>
      <c r="QJQ1" s="32"/>
      <c r="QJR1" s="32"/>
      <c r="QJS1" s="32"/>
      <c r="QJT1" s="32"/>
      <c r="QJU1" s="32"/>
      <c r="QJV1" s="32"/>
      <c r="QJW1" s="32"/>
      <c r="QJX1" s="32"/>
      <c r="QJY1" s="32"/>
      <c r="QJZ1" s="32"/>
      <c r="QKA1" s="32"/>
      <c r="QKB1" s="32"/>
      <c r="QKC1" s="32"/>
      <c r="QKD1" s="32"/>
      <c r="QKE1" s="32"/>
      <c r="QKF1" s="32"/>
      <c r="QKG1" s="32"/>
      <c r="QKH1" s="32"/>
      <c r="QKI1" s="32"/>
      <c r="QKJ1" s="32"/>
      <c r="QKK1" s="32"/>
      <c r="QKL1" s="32"/>
      <c r="QKM1" s="32"/>
      <c r="QKN1" s="32"/>
      <c r="QKO1" s="32"/>
      <c r="QKP1" s="32"/>
      <c r="QKQ1" s="32"/>
      <c r="QKR1" s="32"/>
      <c r="QKS1" s="32"/>
      <c r="QKT1" s="32"/>
      <c r="QKU1" s="32"/>
      <c r="QKV1" s="32"/>
      <c r="QKW1" s="32"/>
      <c r="QKX1" s="32"/>
      <c r="QKY1" s="32"/>
      <c r="QKZ1" s="32"/>
      <c r="QLA1" s="32"/>
      <c r="QLB1" s="32"/>
      <c r="QLC1" s="32"/>
      <c r="QLD1" s="32"/>
      <c r="QLE1" s="32"/>
      <c r="QLF1" s="32"/>
      <c r="QLG1" s="32"/>
      <c r="QLH1" s="32"/>
      <c r="QLI1" s="32"/>
      <c r="QLJ1" s="32"/>
      <c r="QLK1" s="32"/>
      <c r="QLL1" s="32"/>
      <c r="QLM1" s="32"/>
      <c r="QLN1" s="32"/>
      <c r="QLO1" s="32"/>
      <c r="QLP1" s="32"/>
      <c r="QLQ1" s="32"/>
      <c r="QLR1" s="32"/>
      <c r="QLS1" s="32"/>
      <c r="QLT1" s="32"/>
      <c r="QLU1" s="32"/>
      <c r="QLV1" s="32"/>
      <c r="QLW1" s="32"/>
      <c r="QLX1" s="32"/>
      <c r="QLY1" s="32"/>
      <c r="QLZ1" s="32"/>
      <c r="QMA1" s="32"/>
      <c r="QMB1" s="32"/>
      <c r="QMC1" s="32"/>
      <c r="QMD1" s="32"/>
      <c r="QME1" s="32"/>
      <c r="QMF1" s="32"/>
      <c r="QMG1" s="32"/>
      <c r="QMH1" s="32"/>
      <c r="QMI1" s="32"/>
      <c r="QMJ1" s="32"/>
      <c r="QMK1" s="32"/>
      <c r="QML1" s="32"/>
      <c r="QMM1" s="32"/>
      <c r="QMN1" s="32"/>
      <c r="QMO1" s="32"/>
      <c r="QMP1" s="32"/>
      <c r="QMQ1" s="32"/>
      <c r="QMR1" s="32"/>
      <c r="QMS1" s="32"/>
      <c r="QMT1" s="32"/>
      <c r="QMU1" s="32"/>
      <c r="QMV1" s="32"/>
      <c r="QMW1" s="32"/>
      <c r="QMX1" s="32"/>
      <c r="QMY1" s="32"/>
      <c r="QMZ1" s="32"/>
      <c r="QNA1" s="32"/>
      <c r="QNB1" s="32"/>
      <c r="QNC1" s="32"/>
      <c r="QND1" s="32"/>
      <c r="QNE1" s="32"/>
      <c r="QNF1" s="32"/>
      <c r="QNG1" s="32"/>
      <c r="QNH1" s="32"/>
      <c r="QNI1" s="32"/>
      <c r="QNJ1" s="32"/>
      <c r="QNK1" s="32"/>
      <c r="QNL1" s="32"/>
      <c r="QNM1" s="32"/>
      <c r="QNN1" s="32"/>
      <c r="QNO1" s="32"/>
      <c r="QNP1" s="32"/>
      <c r="QNQ1" s="32"/>
      <c r="QNR1" s="32"/>
      <c r="QNS1" s="32"/>
      <c r="QNT1" s="32"/>
      <c r="QNU1" s="32"/>
      <c r="QNV1" s="32"/>
      <c r="QNW1" s="32"/>
      <c r="QNX1" s="32"/>
      <c r="QNY1" s="32"/>
      <c r="QNZ1" s="32"/>
      <c r="QOA1" s="32"/>
      <c r="QOB1" s="32"/>
      <c r="QOC1" s="32"/>
      <c r="QOD1" s="32"/>
      <c r="QOE1" s="32"/>
      <c r="QOF1" s="32"/>
      <c r="QOG1" s="32"/>
      <c r="QOH1" s="32"/>
      <c r="QOI1" s="32"/>
      <c r="QOJ1" s="32"/>
      <c r="QOK1" s="32"/>
      <c r="QOL1" s="32"/>
      <c r="QOM1" s="32"/>
      <c r="QON1" s="32"/>
      <c r="QOO1" s="32"/>
      <c r="QOP1" s="32"/>
      <c r="QOQ1" s="32"/>
      <c r="QOR1" s="32"/>
      <c r="QOS1" s="32"/>
      <c r="QOT1" s="32"/>
      <c r="QOU1" s="32"/>
      <c r="QOV1" s="32"/>
      <c r="QOW1" s="32"/>
      <c r="QOX1" s="32"/>
      <c r="QOY1" s="32"/>
      <c r="QOZ1" s="32"/>
      <c r="QPA1" s="32"/>
      <c r="QPB1" s="32"/>
      <c r="QPC1" s="32"/>
      <c r="QPD1" s="32"/>
      <c r="QPE1" s="32"/>
      <c r="QPF1" s="32"/>
      <c r="QPG1" s="32"/>
      <c r="QPH1" s="32"/>
      <c r="QPI1" s="32"/>
      <c r="QPJ1" s="32"/>
      <c r="QPK1" s="32"/>
      <c r="QPL1" s="32"/>
      <c r="QPM1" s="32"/>
      <c r="QPN1" s="32"/>
      <c r="QPO1" s="32"/>
      <c r="QPP1" s="32"/>
      <c r="QPQ1" s="32"/>
      <c r="QPR1" s="32"/>
      <c r="QPS1" s="32"/>
      <c r="QPT1" s="32"/>
      <c r="QPU1" s="32"/>
      <c r="QPV1" s="32"/>
      <c r="QPW1" s="32"/>
      <c r="QPX1" s="32"/>
      <c r="QPY1" s="32"/>
      <c r="QPZ1" s="32"/>
      <c r="QQA1" s="32"/>
      <c r="QQB1" s="32"/>
      <c r="QQC1" s="32"/>
      <c r="QQD1" s="32"/>
      <c r="QQE1" s="32"/>
      <c r="QQF1" s="32"/>
      <c r="QQG1" s="32"/>
      <c r="QQH1" s="32"/>
      <c r="QQI1" s="32"/>
      <c r="QQJ1" s="32"/>
      <c r="QQK1" s="32"/>
      <c r="QQL1" s="32"/>
      <c r="QQM1" s="32"/>
      <c r="QQN1" s="32"/>
      <c r="QQO1" s="32"/>
      <c r="QQP1" s="32"/>
      <c r="QQQ1" s="32"/>
      <c r="QQR1" s="32"/>
      <c r="QQS1" s="32"/>
      <c r="QQT1" s="32"/>
      <c r="QQU1" s="32"/>
      <c r="QQV1" s="32"/>
      <c r="QQW1" s="32"/>
      <c r="QQX1" s="32"/>
      <c r="QQY1" s="32"/>
      <c r="QQZ1" s="32"/>
      <c r="QRA1" s="32"/>
      <c r="QRB1" s="32"/>
      <c r="QRC1" s="32"/>
      <c r="QRD1" s="32"/>
      <c r="QRE1" s="32"/>
      <c r="QRF1" s="32"/>
      <c r="QRG1" s="32"/>
      <c r="QRH1" s="32"/>
      <c r="QRI1" s="32"/>
      <c r="QRJ1" s="32"/>
      <c r="QRK1" s="32"/>
      <c r="QRL1" s="32"/>
      <c r="QRM1" s="32"/>
      <c r="QRN1" s="32"/>
      <c r="QRO1" s="32"/>
      <c r="QRP1" s="32"/>
      <c r="QRQ1" s="32"/>
      <c r="QRR1" s="32"/>
      <c r="QRS1" s="32"/>
      <c r="QRT1" s="32"/>
      <c r="QRU1" s="32"/>
      <c r="QRV1" s="32"/>
      <c r="QRW1" s="32"/>
      <c r="QRX1" s="32"/>
      <c r="QRY1" s="32"/>
      <c r="QRZ1" s="32"/>
      <c r="QSA1" s="32"/>
      <c r="QSB1" s="32"/>
      <c r="QSC1" s="32"/>
      <c r="QSD1" s="32"/>
      <c r="QSE1" s="32"/>
      <c r="QSF1" s="32"/>
      <c r="QSG1" s="32"/>
      <c r="QSH1" s="32"/>
      <c r="QSI1" s="32"/>
      <c r="QSJ1" s="32"/>
      <c r="QSK1" s="32"/>
      <c r="QSL1" s="32"/>
      <c r="QSM1" s="32"/>
      <c r="QSN1" s="32"/>
      <c r="QSO1" s="32"/>
      <c r="QSP1" s="32"/>
      <c r="QSQ1" s="32"/>
      <c r="QSR1" s="32"/>
      <c r="QSS1" s="32"/>
      <c r="QST1" s="32"/>
      <c r="QSU1" s="32"/>
      <c r="QSV1" s="32"/>
      <c r="QSW1" s="32"/>
      <c r="QSX1" s="32"/>
      <c r="QSY1" s="32"/>
      <c r="QSZ1" s="32"/>
      <c r="QTA1" s="32"/>
      <c r="QTB1" s="32"/>
      <c r="QTC1" s="32"/>
      <c r="QTD1" s="32"/>
      <c r="QTE1" s="32"/>
      <c r="QTF1" s="32"/>
      <c r="QTG1" s="32"/>
      <c r="QTH1" s="32"/>
      <c r="QTI1" s="32"/>
      <c r="QTJ1" s="32"/>
      <c r="QTK1" s="32"/>
      <c r="QTL1" s="32"/>
      <c r="QTM1" s="32"/>
      <c r="QTN1" s="32"/>
      <c r="QTO1" s="32"/>
      <c r="QTP1" s="32"/>
      <c r="QTQ1" s="32"/>
      <c r="QTR1" s="32"/>
      <c r="QTS1" s="32"/>
      <c r="QTT1" s="32"/>
      <c r="QTU1" s="32"/>
      <c r="QTV1" s="32"/>
      <c r="QTW1" s="32"/>
      <c r="QTX1" s="32"/>
      <c r="QTY1" s="32"/>
      <c r="QTZ1" s="32"/>
      <c r="QUA1" s="32"/>
      <c r="QUB1" s="32"/>
      <c r="QUC1" s="32"/>
      <c r="QUD1" s="32"/>
      <c r="QUE1" s="32"/>
      <c r="QUF1" s="32"/>
      <c r="QUG1" s="32"/>
      <c r="QUH1" s="32"/>
      <c r="QUI1" s="32"/>
      <c r="QUJ1" s="32"/>
      <c r="QUK1" s="32"/>
      <c r="QUL1" s="32"/>
      <c r="QUM1" s="32"/>
      <c r="QUN1" s="32"/>
      <c r="QUO1" s="32"/>
      <c r="QUP1" s="32"/>
      <c r="QUQ1" s="32"/>
      <c r="QUR1" s="32"/>
      <c r="QUS1" s="32"/>
      <c r="QUT1" s="32"/>
      <c r="QUU1" s="32"/>
      <c r="QUV1" s="32"/>
      <c r="QUW1" s="32"/>
      <c r="QUX1" s="32"/>
      <c r="QUY1" s="32"/>
      <c r="QUZ1" s="32"/>
      <c r="QVA1" s="32"/>
      <c r="QVB1" s="32"/>
      <c r="QVC1" s="32"/>
      <c r="QVD1" s="32"/>
      <c r="QVE1" s="32"/>
      <c r="QVF1" s="32"/>
      <c r="QVG1" s="32"/>
      <c r="QVH1" s="32"/>
      <c r="QVI1" s="32"/>
      <c r="QVJ1" s="32"/>
      <c r="QVK1" s="32"/>
      <c r="QVL1" s="32"/>
      <c r="QVM1" s="32"/>
      <c r="QVN1" s="32"/>
      <c r="QVO1" s="32"/>
      <c r="QVP1" s="32"/>
      <c r="QVQ1" s="32"/>
      <c r="QVR1" s="32"/>
      <c r="QVS1" s="32"/>
      <c r="QVT1" s="32"/>
      <c r="QVU1" s="32"/>
      <c r="QVV1" s="32"/>
      <c r="QVW1" s="32"/>
      <c r="QVX1" s="32"/>
      <c r="QVY1" s="32"/>
      <c r="QVZ1" s="32"/>
      <c r="QWA1" s="32"/>
      <c r="QWB1" s="32"/>
      <c r="QWC1" s="32"/>
      <c r="QWD1" s="32"/>
      <c r="QWE1" s="32"/>
      <c r="QWF1" s="32"/>
      <c r="QWG1" s="32"/>
      <c r="QWH1" s="32"/>
      <c r="QWI1" s="32"/>
      <c r="QWJ1" s="32"/>
      <c r="QWK1" s="32"/>
      <c r="QWL1" s="32"/>
      <c r="QWM1" s="32"/>
      <c r="QWN1" s="32"/>
      <c r="QWO1" s="32"/>
      <c r="QWP1" s="32"/>
      <c r="QWQ1" s="32"/>
      <c r="QWR1" s="32"/>
      <c r="QWS1" s="32"/>
      <c r="QWT1" s="32"/>
      <c r="QWU1" s="32"/>
      <c r="QWV1" s="32"/>
      <c r="QWW1" s="32"/>
      <c r="QWX1" s="32"/>
      <c r="QWY1" s="32"/>
      <c r="QWZ1" s="32"/>
      <c r="QXA1" s="32"/>
      <c r="QXB1" s="32"/>
      <c r="QXC1" s="32"/>
      <c r="QXD1" s="32"/>
      <c r="QXE1" s="32"/>
      <c r="QXF1" s="32"/>
      <c r="QXG1" s="32"/>
      <c r="QXH1" s="32"/>
      <c r="QXI1" s="32"/>
      <c r="QXJ1" s="32"/>
      <c r="QXK1" s="32"/>
      <c r="QXL1" s="32"/>
      <c r="QXM1" s="32"/>
      <c r="QXN1" s="32"/>
      <c r="QXO1" s="32"/>
      <c r="QXP1" s="32"/>
      <c r="QXQ1" s="32"/>
      <c r="QXR1" s="32"/>
      <c r="QXS1" s="32"/>
      <c r="QXT1" s="32"/>
      <c r="QXU1" s="32"/>
      <c r="QXV1" s="32"/>
      <c r="QXW1" s="32"/>
      <c r="QXX1" s="32"/>
      <c r="QXY1" s="32"/>
      <c r="QXZ1" s="32"/>
      <c r="QYA1" s="32"/>
      <c r="QYB1" s="32"/>
      <c r="QYC1" s="32"/>
      <c r="QYD1" s="32"/>
      <c r="QYE1" s="32"/>
      <c r="QYF1" s="32"/>
      <c r="QYG1" s="32"/>
      <c r="QYH1" s="32"/>
      <c r="QYI1" s="32"/>
      <c r="QYJ1" s="32"/>
      <c r="QYK1" s="32"/>
      <c r="QYL1" s="32"/>
      <c r="QYM1" s="32"/>
      <c r="QYN1" s="32"/>
      <c r="QYO1" s="32"/>
      <c r="QYP1" s="32"/>
      <c r="QYQ1" s="32"/>
      <c r="QYR1" s="32"/>
      <c r="QYS1" s="32"/>
      <c r="QYT1" s="32"/>
      <c r="QYU1" s="32"/>
      <c r="QYV1" s="32"/>
      <c r="QYW1" s="32"/>
      <c r="QYX1" s="32"/>
      <c r="QYY1" s="32"/>
      <c r="QYZ1" s="32"/>
      <c r="QZA1" s="32"/>
      <c r="QZB1" s="32"/>
      <c r="QZC1" s="32"/>
      <c r="QZD1" s="32"/>
      <c r="QZE1" s="32"/>
      <c r="QZF1" s="32"/>
      <c r="QZG1" s="32"/>
      <c r="QZH1" s="32"/>
      <c r="QZI1" s="32"/>
      <c r="QZJ1" s="32"/>
      <c r="QZK1" s="32"/>
      <c r="QZL1" s="32"/>
      <c r="QZM1" s="32"/>
      <c r="QZN1" s="32"/>
      <c r="QZO1" s="32"/>
      <c r="QZP1" s="32"/>
      <c r="QZQ1" s="32"/>
      <c r="QZR1" s="32"/>
      <c r="QZS1" s="32"/>
      <c r="QZT1" s="32"/>
      <c r="QZU1" s="32"/>
      <c r="QZV1" s="32"/>
      <c r="QZW1" s="32"/>
      <c r="QZX1" s="32"/>
      <c r="QZY1" s="32"/>
      <c r="QZZ1" s="32"/>
      <c r="RAA1" s="32"/>
      <c r="RAB1" s="32"/>
      <c r="RAC1" s="32"/>
      <c r="RAD1" s="32"/>
      <c r="RAE1" s="32"/>
      <c r="RAF1" s="32"/>
      <c r="RAG1" s="32"/>
      <c r="RAH1" s="32"/>
      <c r="RAI1" s="32"/>
      <c r="RAJ1" s="32"/>
      <c r="RAK1" s="32"/>
      <c r="RAL1" s="32"/>
      <c r="RAM1" s="32"/>
      <c r="RAN1" s="32"/>
      <c r="RAO1" s="32"/>
      <c r="RAP1" s="32"/>
      <c r="RAQ1" s="32"/>
      <c r="RAR1" s="32"/>
      <c r="RAS1" s="32"/>
      <c r="RAT1" s="32"/>
      <c r="RAU1" s="32"/>
      <c r="RAV1" s="32"/>
      <c r="RAW1" s="32"/>
      <c r="RAX1" s="32"/>
      <c r="RAY1" s="32"/>
      <c r="RAZ1" s="32"/>
      <c r="RBA1" s="32"/>
      <c r="RBB1" s="32"/>
      <c r="RBC1" s="32"/>
      <c r="RBD1" s="32"/>
      <c r="RBE1" s="32"/>
      <c r="RBF1" s="32"/>
      <c r="RBG1" s="32"/>
      <c r="RBH1" s="32"/>
      <c r="RBI1" s="32"/>
      <c r="RBJ1" s="32"/>
      <c r="RBK1" s="32"/>
      <c r="RBL1" s="32"/>
      <c r="RBM1" s="32"/>
      <c r="RBN1" s="32"/>
      <c r="RBO1" s="32"/>
      <c r="RBP1" s="32"/>
      <c r="RBQ1" s="32"/>
      <c r="RBR1" s="32"/>
      <c r="RBS1" s="32"/>
      <c r="RBT1" s="32"/>
      <c r="RBU1" s="32"/>
      <c r="RBV1" s="32"/>
      <c r="RBW1" s="32"/>
      <c r="RBX1" s="32"/>
      <c r="RBY1" s="32"/>
      <c r="RBZ1" s="32"/>
      <c r="RCA1" s="32"/>
      <c r="RCB1" s="32"/>
      <c r="RCC1" s="32"/>
      <c r="RCD1" s="32"/>
      <c r="RCE1" s="32"/>
      <c r="RCF1" s="32"/>
      <c r="RCG1" s="32"/>
      <c r="RCH1" s="32"/>
      <c r="RCI1" s="32"/>
      <c r="RCJ1" s="32"/>
      <c r="RCK1" s="32"/>
      <c r="RCL1" s="32"/>
      <c r="RCM1" s="32"/>
      <c r="RCN1" s="32"/>
      <c r="RCO1" s="32"/>
      <c r="RCP1" s="32"/>
      <c r="RCQ1" s="32"/>
      <c r="RCR1" s="32"/>
      <c r="RCS1" s="32"/>
      <c r="RCT1" s="32"/>
      <c r="RCU1" s="32"/>
      <c r="RCV1" s="32"/>
      <c r="RCW1" s="32"/>
      <c r="RCX1" s="32"/>
      <c r="RCY1" s="32"/>
      <c r="RCZ1" s="32"/>
      <c r="RDA1" s="32"/>
      <c r="RDB1" s="32"/>
      <c r="RDC1" s="32"/>
      <c r="RDD1" s="32"/>
      <c r="RDE1" s="32"/>
      <c r="RDF1" s="32"/>
      <c r="RDG1" s="32"/>
      <c r="RDH1" s="32"/>
      <c r="RDI1" s="32"/>
      <c r="RDJ1" s="32"/>
      <c r="RDK1" s="32"/>
      <c r="RDL1" s="32"/>
      <c r="RDM1" s="32"/>
      <c r="RDN1" s="32"/>
      <c r="RDO1" s="32"/>
      <c r="RDP1" s="32"/>
      <c r="RDQ1" s="32"/>
      <c r="RDR1" s="32"/>
      <c r="RDS1" s="32"/>
      <c r="RDT1" s="32"/>
      <c r="RDU1" s="32"/>
      <c r="RDV1" s="32"/>
      <c r="RDW1" s="32"/>
      <c r="RDX1" s="32"/>
      <c r="RDY1" s="32"/>
      <c r="RDZ1" s="32"/>
      <c r="REA1" s="32"/>
      <c r="REB1" s="32"/>
      <c r="REC1" s="32"/>
      <c r="RED1" s="32"/>
      <c r="REE1" s="32"/>
      <c r="REF1" s="32"/>
      <c r="REG1" s="32"/>
      <c r="REH1" s="32"/>
      <c r="REI1" s="32"/>
      <c r="REJ1" s="32"/>
      <c r="REK1" s="32"/>
      <c r="REL1" s="32"/>
      <c r="REM1" s="32"/>
      <c r="REN1" s="32"/>
      <c r="REO1" s="32"/>
      <c r="REP1" s="32"/>
      <c r="REQ1" s="32"/>
      <c r="RER1" s="32"/>
      <c r="RES1" s="32"/>
      <c r="RET1" s="32"/>
      <c r="REU1" s="32"/>
      <c r="REV1" s="32"/>
      <c r="REW1" s="32"/>
      <c r="REX1" s="32"/>
      <c r="REY1" s="32"/>
      <c r="REZ1" s="32"/>
      <c r="RFA1" s="32"/>
      <c r="RFB1" s="32"/>
      <c r="RFC1" s="32"/>
      <c r="RFD1" s="32"/>
      <c r="RFE1" s="32"/>
      <c r="RFF1" s="32"/>
      <c r="RFG1" s="32"/>
      <c r="RFH1" s="32"/>
      <c r="RFI1" s="32"/>
      <c r="RFJ1" s="32"/>
      <c r="RFK1" s="32"/>
      <c r="RFL1" s="32"/>
      <c r="RFM1" s="32"/>
      <c r="RFN1" s="32"/>
      <c r="RFO1" s="32"/>
      <c r="RFP1" s="32"/>
      <c r="RFQ1" s="32"/>
      <c r="RFR1" s="32"/>
      <c r="RFS1" s="32"/>
      <c r="RFT1" s="32"/>
      <c r="RFU1" s="32"/>
      <c r="RFV1" s="32"/>
      <c r="RFW1" s="32"/>
      <c r="RFX1" s="32"/>
      <c r="RFY1" s="32"/>
      <c r="RFZ1" s="32"/>
      <c r="RGA1" s="32"/>
      <c r="RGB1" s="32"/>
      <c r="RGC1" s="32"/>
      <c r="RGD1" s="32"/>
      <c r="RGE1" s="32"/>
      <c r="RGF1" s="32"/>
      <c r="RGG1" s="32"/>
      <c r="RGH1" s="32"/>
      <c r="RGI1" s="32"/>
      <c r="RGJ1" s="32"/>
      <c r="RGK1" s="32"/>
      <c r="RGL1" s="32"/>
      <c r="RGM1" s="32"/>
      <c r="RGN1" s="32"/>
      <c r="RGO1" s="32"/>
      <c r="RGP1" s="32"/>
      <c r="RGQ1" s="32"/>
      <c r="RGR1" s="32"/>
      <c r="RGS1" s="32"/>
      <c r="RGT1" s="32"/>
      <c r="RGU1" s="32"/>
      <c r="RGV1" s="32"/>
      <c r="RGW1" s="32"/>
      <c r="RGX1" s="32"/>
      <c r="RGY1" s="32"/>
      <c r="RGZ1" s="32"/>
      <c r="RHA1" s="32"/>
      <c r="RHB1" s="32"/>
      <c r="RHC1" s="32"/>
      <c r="RHD1" s="32"/>
      <c r="RHE1" s="32"/>
      <c r="RHF1" s="32"/>
      <c r="RHG1" s="32"/>
      <c r="RHH1" s="32"/>
      <c r="RHI1" s="32"/>
      <c r="RHJ1" s="32"/>
      <c r="RHK1" s="32"/>
      <c r="RHL1" s="32"/>
      <c r="RHM1" s="32"/>
      <c r="RHN1" s="32"/>
      <c r="RHO1" s="32"/>
      <c r="RHP1" s="32"/>
      <c r="RHQ1" s="32"/>
      <c r="RHR1" s="32"/>
      <c r="RHS1" s="32"/>
      <c r="RHT1" s="32"/>
      <c r="RHU1" s="32"/>
      <c r="RHV1" s="32"/>
      <c r="RHW1" s="32"/>
      <c r="RHX1" s="32"/>
      <c r="RHY1" s="32"/>
      <c r="RHZ1" s="32"/>
      <c r="RIA1" s="32"/>
      <c r="RIB1" s="32"/>
      <c r="RIC1" s="32"/>
      <c r="RID1" s="32"/>
      <c r="RIE1" s="32"/>
      <c r="RIF1" s="32"/>
      <c r="RIG1" s="32"/>
      <c r="RIH1" s="32"/>
      <c r="RII1" s="32"/>
      <c r="RIJ1" s="32"/>
      <c r="RIK1" s="32"/>
      <c r="RIL1" s="32"/>
      <c r="RIM1" s="32"/>
      <c r="RIN1" s="32"/>
      <c r="RIO1" s="32"/>
      <c r="RIP1" s="32"/>
      <c r="RIQ1" s="32"/>
      <c r="RIR1" s="32"/>
      <c r="RIS1" s="32"/>
      <c r="RIT1" s="32"/>
      <c r="RIU1" s="32"/>
      <c r="RIV1" s="32"/>
      <c r="RIW1" s="32"/>
      <c r="RIX1" s="32"/>
      <c r="RIY1" s="32"/>
      <c r="RIZ1" s="32"/>
      <c r="RJA1" s="32"/>
      <c r="RJB1" s="32"/>
      <c r="RJC1" s="32"/>
      <c r="RJD1" s="32"/>
      <c r="RJE1" s="32"/>
      <c r="RJF1" s="32"/>
      <c r="RJG1" s="32"/>
      <c r="RJH1" s="32"/>
      <c r="RJI1" s="32"/>
      <c r="RJJ1" s="32"/>
      <c r="RJK1" s="32"/>
      <c r="RJL1" s="32"/>
      <c r="RJM1" s="32"/>
      <c r="RJN1" s="32"/>
      <c r="RJO1" s="32"/>
      <c r="RJP1" s="32"/>
      <c r="RJQ1" s="32"/>
      <c r="RJR1" s="32"/>
      <c r="RJS1" s="32"/>
      <c r="RJT1" s="32"/>
      <c r="RJU1" s="32"/>
      <c r="RJV1" s="32"/>
      <c r="RJW1" s="32"/>
      <c r="RJX1" s="32"/>
      <c r="RJY1" s="32"/>
      <c r="RJZ1" s="32"/>
      <c r="RKA1" s="32"/>
      <c r="RKB1" s="32"/>
      <c r="RKC1" s="32"/>
      <c r="RKD1" s="32"/>
      <c r="RKE1" s="32"/>
      <c r="RKF1" s="32"/>
      <c r="RKG1" s="32"/>
      <c r="RKH1" s="32"/>
      <c r="RKI1" s="32"/>
      <c r="RKJ1" s="32"/>
      <c r="RKK1" s="32"/>
      <c r="RKL1" s="32"/>
      <c r="RKM1" s="32"/>
      <c r="RKN1" s="32"/>
      <c r="RKO1" s="32"/>
      <c r="RKP1" s="32"/>
      <c r="RKQ1" s="32"/>
      <c r="RKR1" s="32"/>
      <c r="RKS1" s="32"/>
      <c r="RKT1" s="32"/>
      <c r="RKU1" s="32"/>
      <c r="RKV1" s="32"/>
      <c r="RKW1" s="32"/>
      <c r="RKX1" s="32"/>
      <c r="RKY1" s="32"/>
      <c r="RKZ1" s="32"/>
      <c r="RLA1" s="32"/>
      <c r="RLB1" s="32"/>
      <c r="RLC1" s="32"/>
      <c r="RLD1" s="32"/>
      <c r="RLE1" s="32"/>
      <c r="RLF1" s="32"/>
      <c r="RLG1" s="32"/>
      <c r="RLH1" s="32"/>
      <c r="RLI1" s="32"/>
      <c r="RLJ1" s="32"/>
      <c r="RLK1" s="32"/>
      <c r="RLL1" s="32"/>
      <c r="RLM1" s="32"/>
      <c r="RLN1" s="32"/>
      <c r="RLO1" s="32"/>
      <c r="RLP1" s="32"/>
      <c r="RLQ1" s="32"/>
      <c r="RLR1" s="32"/>
      <c r="RLS1" s="32"/>
      <c r="RLT1" s="32"/>
      <c r="RLU1" s="32"/>
      <c r="RLV1" s="32"/>
      <c r="RLW1" s="32"/>
      <c r="RLX1" s="32"/>
      <c r="RLY1" s="32"/>
      <c r="RLZ1" s="32"/>
      <c r="RMA1" s="32"/>
      <c r="RMB1" s="32"/>
      <c r="RMC1" s="32"/>
      <c r="RMD1" s="32"/>
      <c r="RME1" s="32"/>
      <c r="RMF1" s="32"/>
      <c r="RMG1" s="32"/>
      <c r="RMH1" s="32"/>
      <c r="RMI1" s="32"/>
      <c r="RMJ1" s="32"/>
      <c r="RMK1" s="32"/>
      <c r="RML1" s="32"/>
      <c r="RMM1" s="32"/>
      <c r="RMN1" s="32"/>
      <c r="RMO1" s="32"/>
      <c r="RMP1" s="32"/>
      <c r="RMQ1" s="32"/>
      <c r="RMR1" s="32"/>
      <c r="RMS1" s="32"/>
      <c r="RMT1" s="32"/>
      <c r="RMU1" s="32"/>
      <c r="RMV1" s="32"/>
      <c r="RMW1" s="32"/>
      <c r="RMX1" s="32"/>
      <c r="RMY1" s="32"/>
      <c r="RMZ1" s="32"/>
      <c r="RNA1" s="32"/>
      <c r="RNB1" s="32"/>
      <c r="RNC1" s="32"/>
      <c r="RND1" s="32"/>
      <c r="RNE1" s="32"/>
      <c r="RNF1" s="32"/>
      <c r="RNG1" s="32"/>
      <c r="RNH1" s="32"/>
      <c r="RNI1" s="32"/>
      <c r="RNJ1" s="32"/>
      <c r="RNK1" s="32"/>
      <c r="RNL1" s="32"/>
      <c r="RNM1" s="32"/>
      <c r="RNN1" s="32"/>
      <c r="RNO1" s="32"/>
      <c r="RNP1" s="32"/>
      <c r="RNQ1" s="32"/>
      <c r="RNR1" s="32"/>
      <c r="RNS1" s="32"/>
      <c r="RNT1" s="32"/>
      <c r="RNU1" s="32"/>
      <c r="RNV1" s="32"/>
      <c r="RNW1" s="32"/>
      <c r="RNX1" s="32"/>
      <c r="RNY1" s="32"/>
      <c r="RNZ1" s="32"/>
      <c r="ROA1" s="32"/>
      <c r="ROB1" s="32"/>
      <c r="ROC1" s="32"/>
      <c r="ROD1" s="32"/>
      <c r="ROE1" s="32"/>
      <c r="ROF1" s="32"/>
      <c r="ROG1" s="32"/>
      <c r="ROH1" s="32"/>
      <c r="ROI1" s="32"/>
      <c r="ROJ1" s="32"/>
      <c r="ROK1" s="32"/>
      <c r="ROL1" s="32"/>
      <c r="ROM1" s="32"/>
      <c r="RON1" s="32"/>
      <c r="ROO1" s="32"/>
      <c r="ROP1" s="32"/>
      <c r="ROQ1" s="32"/>
      <c r="ROR1" s="32"/>
      <c r="ROS1" s="32"/>
      <c r="ROT1" s="32"/>
      <c r="ROU1" s="32"/>
      <c r="ROV1" s="32"/>
      <c r="ROW1" s="32"/>
      <c r="ROX1" s="32"/>
      <c r="ROY1" s="32"/>
      <c r="ROZ1" s="32"/>
      <c r="RPA1" s="32"/>
      <c r="RPB1" s="32"/>
      <c r="RPC1" s="32"/>
      <c r="RPD1" s="32"/>
      <c r="RPE1" s="32"/>
      <c r="RPF1" s="32"/>
      <c r="RPG1" s="32"/>
      <c r="RPH1" s="32"/>
      <c r="RPI1" s="32"/>
      <c r="RPJ1" s="32"/>
      <c r="RPK1" s="32"/>
      <c r="RPL1" s="32"/>
      <c r="RPM1" s="32"/>
      <c r="RPN1" s="32"/>
      <c r="RPO1" s="32"/>
      <c r="RPP1" s="32"/>
      <c r="RPQ1" s="32"/>
      <c r="RPR1" s="32"/>
      <c r="RPS1" s="32"/>
      <c r="RPT1" s="32"/>
      <c r="RPU1" s="32"/>
      <c r="RPV1" s="32"/>
      <c r="RPW1" s="32"/>
      <c r="RPX1" s="32"/>
      <c r="RPY1" s="32"/>
      <c r="RPZ1" s="32"/>
      <c r="RQA1" s="32"/>
      <c r="RQB1" s="32"/>
      <c r="RQC1" s="32"/>
      <c r="RQD1" s="32"/>
      <c r="RQE1" s="32"/>
      <c r="RQF1" s="32"/>
      <c r="RQG1" s="32"/>
      <c r="RQH1" s="32"/>
      <c r="RQI1" s="32"/>
      <c r="RQJ1" s="32"/>
      <c r="RQK1" s="32"/>
      <c r="RQL1" s="32"/>
      <c r="RQM1" s="32"/>
      <c r="RQN1" s="32"/>
      <c r="RQO1" s="32"/>
      <c r="RQP1" s="32"/>
      <c r="RQQ1" s="32"/>
      <c r="RQR1" s="32"/>
      <c r="RQS1" s="32"/>
      <c r="RQT1" s="32"/>
      <c r="RQU1" s="32"/>
      <c r="RQV1" s="32"/>
      <c r="RQW1" s="32"/>
      <c r="RQX1" s="32"/>
      <c r="RQY1" s="32"/>
      <c r="RQZ1" s="32"/>
      <c r="RRA1" s="32"/>
      <c r="RRB1" s="32"/>
      <c r="RRC1" s="32"/>
      <c r="RRD1" s="32"/>
      <c r="RRE1" s="32"/>
      <c r="RRF1" s="32"/>
      <c r="RRG1" s="32"/>
      <c r="RRH1" s="32"/>
      <c r="RRI1" s="32"/>
      <c r="RRJ1" s="32"/>
      <c r="RRK1" s="32"/>
      <c r="RRL1" s="32"/>
      <c r="RRM1" s="32"/>
      <c r="RRN1" s="32"/>
      <c r="RRO1" s="32"/>
      <c r="RRP1" s="32"/>
      <c r="RRQ1" s="32"/>
      <c r="RRR1" s="32"/>
      <c r="RRS1" s="32"/>
      <c r="RRT1" s="32"/>
      <c r="RRU1" s="32"/>
      <c r="RRV1" s="32"/>
      <c r="RRW1" s="32"/>
      <c r="RRX1" s="32"/>
      <c r="RRY1" s="32"/>
      <c r="RRZ1" s="32"/>
      <c r="RSA1" s="32"/>
      <c r="RSB1" s="32"/>
      <c r="RSC1" s="32"/>
      <c r="RSD1" s="32"/>
      <c r="RSE1" s="32"/>
      <c r="RSF1" s="32"/>
      <c r="RSG1" s="32"/>
      <c r="RSH1" s="32"/>
      <c r="RSI1" s="32"/>
      <c r="RSJ1" s="32"/>
      <c r="RSK1" s="32"/>
      <c r="RSL1" s="32"/>
      <c r="RSM1" s="32"/>
      <c r="RSN1" s="32"/>
      <c r="RSO1" s="32"/>
      <c r="RSP1" s="32"/>
      <c r="RSQ1" s="32"/>
      <c r="RSR1" s="32"/>
      <c r="RSS1" s="32"/>
      <c r="RST1" s="32"/>
      <c r="RSU1" s="32"/>
      <c r="RSV1" s="32"/>
      <c r="RSW1" s="32"/>
      <c r="RSX1" s="32"/>
      <c r="RSY1" s="32"/>
      <c r="RSZ1" s="32"/>
      <c r="RTA1" s="32"/>
      <c r="RTB1" s="32"/>
      <c r="RTC1" s="32"/>
      <c r="RTD1" s="32"/>
      <c r="RTE1" s="32"/>
      <c r="RTF1" s="32"/>
      <c r="RTG1" s="32"/>
      <c r="RTH1" s="32"/>
      <c r="RTI1" s="32"/>
      <c r="RTJ1" s="32"/>
      <c r="RTK1" s="32"/>
      <c r="RTL1" s="32"/>
      <c r="RTM1" s="32"/>
      <c r="RTN1" s="32"/>
      <c r="RTO1" s="32"/>
      <c r="RTP1" s="32"/>
      <c r="RTQ1" s="32"/>
      <c r="RTR1" s="32"/>
      <c r="RTS1" s="32"/>
      <c r="RTT1" s="32"/>
      <c r="RTU1" s="32"/>
      <c r="RTV1" s="32"/>
      <c r="RTW1" s="32"/>
      <c r="RTX1" s="32"/>
      <c r="RTY1" s="32"/>
      <c r="RTZ1" s="32"/>
      <c r="RUA1" s="32"/>
      <c r="RUB1" s="32"/>
      <c r="RUC1" s="32"/>
      <c r="RUD1" s="32"/>
      <c r="RUE1" s="32"/>
      <c r="RUF1" s="32"/>
      <c r="RUG1" s="32"/>
      <c r="RUH1" s="32"/>
      <c r="RUI1" s="32"/>
      <c r="RUJ1" s="32"/>
      <c r="RUK1" s="32"/>
      <c r="RUL1" s="32"/>
      <c r="RUM1" s="32"/>
      <c r="RUN1" s="32"/>
      <c r="RUO1" s="32"/>
      <c r="RUP1" s="32"/>
      <c r="RUQ1" s="32"/>
      <c r="RUR1" s="32"/>
      <c r="RUS1" s="32"/>
      <c r="RUT1" s="32"/>
      <c r="RUU1" s="32"/>
      <c r="RUV1" s="32"/>
      <c r="RUW1" s="32"/>
      <c r="RUX1" s="32"/>
      <c r="RUY1" s="32"/>
      <c r="RUZ1" s="32"/>
      <c r="RVA1" s="32"/>
      <c r="RVB1" s="32"/>
      <c r="RVC1" s="32"/>
      <c r="RVD1" s="32"/>
      <c r="RVE1" s="32"/>
      <c r="RVF1" s="32"/>
      <c r="RVG1" s="32"/>
      <c r="RVH1" s="32"/>
      <c r="RVI1" s="32"/>
      <c r="RVJ1" s="32"/>
      <c r="RVK1" s="32"/>
      <c r="RVL1" s="32"/>
      <c r="RVM1" s="32"/>
      <c r="RVN1" s="32"/>
      <c r="RVO1" s="32"/>
      <c r="RVP1" s="32"/>
      <c r="RVQ1" s="32"/>
      <c r="RVR1" s="32"/>
      <c r="RVS1" s="32"/>
      <c r="RVT1" s="32"/>
      <c r="RVU1" s="32"/>
      <c r="RVV1" s="32"/>
      <c r="RVW1" s="32"/>
      <c r="RVX1" s="32"/>
      <c r="RVY1" s="32"/>
      <c r="RVZ1" s="32"/>
      <c r="RWA1" s="32"/>
      <c r="RWB1" s="32"/>
      <c r="RWC1" s="32"/>
      <c r="RWD1" s="32"/>
      <c r="RWE1" s="32"/>
      <c r="RWF1" s="32"/>
      <c r="RWG1" s="32"/>
      <c r="RWH1" s="32"/>
      <c r="RWI1" s="32"/>
      <c r="RWJ1" s="32"/>
      <c r="RWK1" s="32"/>
      <c r="RWL1" s="32"/>
      <c r="RWM1" s="32"/>
      <c r="RWN1" s="32"/>
      <c r="RWO1" s="32"/>
      <c r="RWP1" s="32"/>
      <c r="RWQ1" s="32"/>
      <c r="RWR1" s="32"/>
      <c r="RWS1" s="32"/>
      <c r="RWT1" s="32"/>
      <c r="RWU1" s="32"/>
      <c r="RWV1" s="32"/>
      <c r="RWW1" s="32"/>
      <c r="RWX1" s="32"/>
      <c r="RWY1" s="32"/>
      <c r="RWZ1" s="32"/>
      <c r="RXA1" s="32"/>
      <c r="RXB1" s="32"/>
      <c r="RXC1" s="32"/>
      <c r="RXD1" s="32"/>
      <c r="RXE1" s="32"/>
      <c r="RXF1" s="32"/>
      <c r="RXG1" s="32"/>
      <c r="RXH1" s="32"/>
      <c r="RXI1" s="32"/>
      <c r="RXJ1" s="32"/>
      <c r="RXK1" s="32"/>
      <c r="RXL1" s="32"/>
      <c r="RXM1" s="32"/>
      <c r="RXN1" s="32"/>
      <c r="RXO1" s="32"/>
      <c r="RXP1" s="32"/>
      <c r="RXQ1" s="32"/>
      <c r="RXR1" s="32"/>
      <c r="RXS1" s="32"/>
      <c r="RXT1" s="32"/>
      <c r="RXU1" s="32"/>
      <c r="RXV1" s="32"/>
      <c r="RXW1" s="32"/>
      <c r="RXX1" s="32"/>
      <c r="RXY1" s="32"/>
      <c r="RXZ1" s="32"/>
      <c r="RYA1" s="32"/>
      <c r="RYB1" s="32"/>
      <c r="RYC1" s="32"/>
      <c r="RYD1" s="32"/>
      <c r="RYE1" s="32"/>
      <c r="RYF1" s="32"/>
      <c r="RYG1" s="32"/>
      <c r="RYH1" s="32"/>
      <c r="RYI1" s="32"/>
      <c r="RYJ1" s="32"/>
      <c r="RYK1" s="32"/>
      <c r="RYL1" s="32"/>
      <c r="RYM1" s="32"/>
      <c r="RYN1" s="32"/>
      <c r="RYO1" s="32"/>
      <c r="RYP1" s="32"/>
      <c r="RYQ1" s="32"/>
      <c r="RYR1" s="32"/>
      <c r="RYS1" s="32"/>
      <c r="RYT1" s="32"/>
      <c r="RYU1" s="32"/>
      <c r="RYV1" s="32"/>
      <c r="RYW1" s="32"/>
      <c r="RYX1" s="32"/>
      <c r="RYY1" s="32"/>
      <c r="RYZ1" s="32"/>
      <c r="RZA1" s="32"/>
      <c r="RZB1" s="32"/>
      <c r="RZC1" s="32"/>
      <c r="RZD1" s="32"/>
      <c r="RZE1" s="32"/>
      <c r="RZF1" s="32"/>
      <c r="RZG1" s="32"/>
      <c r="RZH1" s="32"/>
      <c r="RZI1" s="32"/>
      <c r="RZJ1" s="32"/>
      <c r="RZK1" s="32"/>
      <c r="RZL1" s="32"/>
      <c r="RZM1" s="32"/>
      <c r="RZN1" s="32"/>
      <c r="RZO1" s="32"/>
      <c r="RZP1" s="32"/>
      <c r="RZQ1" s="32"/>
      <c r="RZR1" s="32"/>
      <c r="RZS1" s="32"/>
      <c r="RZT1" s="32"/>
      <c r="RZU1" s="32"/>
      <c r="RZV1" s="32"/>
      <c r="RZW1" s="32"/>
      <c r="RZX1" s="32"/>
      <c r="RZY1" s="32"/>
      <c r="RZZ1" s="32"/>
      <c r="SAA1" s="32"/>
      <c r="SAB1" s="32"/>
      <c r="SAC1" s="32"/>
      <c r="SAD1" s="32"/>
      <c r="SAE1" s="32"/>
      <c r="SAF1" s="32"/>
      <c r="SAG1" s="32"/>
      <c r="SAH1" s="32"/>
      <c r="SAI1" s="32"/>
      <c r="SAJ1" s="32"/>
      <c r="SAK1" s="32"/>
      <c r="SAL1" s="32"/>
      <c r="SAM1" s="32"/>
      <c r="SAN1" s="32"/>
      <c r="SAO1" s="32"/>
      <c r="SAP1" s="32"/>
      <c r="SAQ1" s="32"/>
      <c r="SAR1" s="32"/>
      <c r="SAS1" s="32"/>
      <c r="SAT1" s="32"/>
      <c r="SAU1" s="32"/>
      <c r="SAV1" s="32"/>
      <c r="SAW1" s="32"/>
      <c r="SAX1" s="32"/>
      <c r="SAY1" s="32"/>
      <c r="SAZ1" s="32"/>
      <c r="SBA1" s="32"/>
      <c r="SBB1" s="32"/>
      <c r="SBC1" s="32"/>
      <c r="SBD1" s="32"/>
      <c r="SBE1" s="32"/>
      <c r="SBF1" s="32"/>
      <c r="SBG1" s="32"/>
      <c r="SBH1" s="32"/>
      <c r="SBI1" s="32"/>
      <c r="SBJ1" s="32"/>
      <c r="SBK1" s="32"/>
      <c r="SBL1" s="32"/>
      <c r="SBM1" s="32"/>
      <c r="SBN1" s="32"/>
      <c r="SBO1" s="32"/>
      <c r="SBP1" s="32"/>
      <c r="SBQ1" s="32"/>
      <c r="SBR1" s="32"/>
      <c r="SBS1" s="32"/>
      <c r="SBT1" s="32"/>
      <c r="SBU1" s="32"/>
      <c r="SBV1" s="32"/>
      <c r="SBW1" s="32"/>
      <c r="SBX1" s="32"/>
      <c r="SBY1" s="32"/>
      <c r="SBZ1" s="32"/>
      <c r="SCA1" s="32"/>
      <c r="SCB1" s="32"/>
      <c r="SCC1" s="32"/>
      <c r="SCD1" s="32"/>
      <c r="SCE1" s="32"/>
      <c r="SCF1" s="32"/>
      <c r="SCG1" s="32"/>
      <c r="SCH1" s="32"/>
      <c r="SCI1" s="32"/>
      <c r="SCJ1" s="32"/>
      <c r="SCK1" s="32"/>
      <c r="SCL1" s="32"/>
      <c r="SCM1" s="32"/>
      <c r="SCN1" s="32"/>
      <c r="SCO1" s="32"/>
      <c r="SCP1" s="32"/>
      <c r="SCQ1" s="32"/>
      <c r="SCR1" s="32"/>
      <c r="SCS1" s="32"/>
      <c r="SCT1" s="32"/>
      <c r="SCU1" s="32"/>
      <c r="SCV1" s="32"/>
      <c r="SCW1" s="32"/>
      <c r="SCX1" s="32"/>
      <c r="SCY1" s="32"/>
      <c r="SCZ1" s="32"/>
      <c r="SDA1" s="32"/>
      <c r="SDB1" s="32"/>
      <c r="SDC1" s="32"/>
      <c r="SDD1" s="32"/>
      <c r="SDE1" s="32"/>
      <c r="SDF1" s="32"/>
      <c r="SDG1" s="32"/>
      <c r="SDH1" s="32"/>
      <c r="SDI1" s="32"/>
      <c r="SDJ1" s="32"/>
      <c r="SDK1" s="32"/>
      <c r="SDL1" s="32"/>
      <c r="SDM1" s="32"/>
      <c r="SDN1" s="32"/>
      <c r="SDO1" s="32"/>
      <c r="SDP1" s="32"/>
      <c r="SDQ1" s="32"/>
      <c r="SDR1" s="32"/>
      <c r="SDS1" s="32"/>
      <c r="SDT1" s="32"/>
      <c r="SDU1" s="32"/>
      <c r="SDV1" s="32"/>
      <c r="SDW1" s="32"/>
      <c r="SDX1" s="32"/>
      <c r="SDY1" s="32"/>
      <c r="SDZ1" s="32"/>
      <c r="SEA1" s="32"/>
      <c r="SEB1" s="32"/>
      <c r="SEC1" s="32"/>
      <c r="SED1" s="32"/>
      <c r="SEE1" s="32"/>
      <c r="SEF1" s="32"/>
      <c r="SEG1" s="32"/>
      <c r="SEH1" s="32"/>
      <c r="SEI1" s="32"/>
      <c r="SEJ1" s="32"/>
      <c r="SEK1" s="32"/>
      <c r="SEL1" s="32"/>
      <c r="SEM1" s="32"/>
      <c r="SEN1" s="32"/>
      <c r="SEO1" s="32"/>
      <c r="SEP1" s="32"/>
      <c r="SEQ1" s="32"/>
      <c r="SER1" s="32"/>
      <c r="SES1" s="32"/>
      <c r="SET1" s="32"/>
      <c r="SEU1" s="32"/>
      <c r="SEV1" s="32"/>
      <c r="SEW1" s="32"/>
      <c r="SEX1" s="32"/>
      <c r="SEY1" s="32"/>
      <c r="SEZ1" s="32"/>
      <c r="SFA1" s="32"/>
      <c r="SFB1" s="32"/>
      <c r="SFC1" s="32"/>
      <c r="SFD1" s="32"/>
      <c r="SFE1" s="32"/>
      <c r="SFF1" s="32"/>
      <c r="SFG1" s="32"/>
      <c r="SFH1" s="32"/>
      <c r="SFI1" s="32"/>
      <c r="SFJ1" s="32"/>
      <c r="SFK1" s="32"/>
      <c r="SFL1" s="32"/>
      <c r="SFM1" s="32"/>
      <c r="SFN1" s="32"/>
      <c r="SFO1" s="32"/>
      <c r="SFP1" s="32"/>
      <c r="SFQ1" s="32"/>
      <c r="SFR1" s="32"/>
      <c r="SFS1" s="32"/>
      <c r="SFT1" s="32"/>
      <c r="SFU1" s="32"/>
      <c r="SFV1" s="32"/>
      <c r="SFW1" s="32"/>
      <c r="SFX1" s="32"/>
      <c r="SFY1" s="32"/>
      <c r="SFZ1" s="32"/>
      <c r="SGA1" s="32"/>
      <c r="SGB1" s="32"/>
      <c r="SGC1" s="32"/>
      <c r="SGD1" s="32"/>
      <c r="SGE1" s="32"/>
      <c r="SGF1" s="32"/>
      <c r="SGG1" s="32"/>
      <c r="SGH1" s="32"/>
      <c r="SGI1" s="32"/>
      <c r="SGJ1" s="32"/>
      <c r="SGK1" s="32"/>
      <c r="SGL1" s="32"/>
      <c r="SGM1" s="32"/>
      <c r="SGN1" s="32"/>
      <c r="SGO1" s="32"/>
      <c r="SGP1" s="32"/>
      <c r="SGQ1" s="32"/>
      <c r="SGR1" s="32"/>
      <c r="SGS1" s="32"/>
      <c r="SGT1" s="32"/>
      <c r="SGU1" s="32"/>
      <c r="SGV1" s="32"/>
      <c r="SGW1" s="32"/>
      <c r="SGX1" s="32"/>
      <c r="SGY1" s="32"/>
      <c r="SGZ1" s="32"/>
      <c r="SHA1" s="32"/>
      <c r="SHB1" s="32"/>
      <c r="SHC1" s="32"/>
      <c r="SHD1" s="32"/>
      <c r="SHE1" s="32"/>
      <c r="SHF1" s="32"/>
      <c r="SHG1" s="32"/>
      <c r="SHH1" s="32"/>
      <c r="SHI1" s="32"/>
      <c r="SHJ1" s="32"/>
      <c r="SHK1" s="32"/>
      <c r="SHL1" s="32"/>
      <c r="SHM1" s="32"/>
      <c r="SHN1" s="32"/>
      <c r="SHO1" s="32"/>
      <c r="SHP1" s="32"/>
      <c r="SHQ1" s="32"/>
      <c r="SHR1" s="32"/>
      <c r="SHS1" s="32"/>
      <c r="SHT1" s="32"/>
      <c r="SHU1" s="32"/>
      <c r="SHV1" s="32"/>
      <c r="SHW1" s="32"/>
      <c r="SHX1" s="32"/>
      <c r="SHY1" s="32"/>
      <c r="SHZ1" s="32"/>
      <c r="SIA1" s="32"/>
      <c r="SIB1" s="32"/>
      <c r="SIC1" s="32"/>
      <c r="SID1" s="32"/>
      <c r="SIE1" s="32"/>
      <c r="SIF1" s="32"/>
      <c r="SIG1" s="32"/>
      <c r="SIH1" s="32"/>
      <c r="SII1" s="32"/>
      <c r="SIJ1" s="32"/>
      <c r="SIK1" s="32"/>
      <c r="SIL1" s="32"/>
      <c r="SIM1" s="32"/>
      <c r="SIN1" s="32"/>
      <c r="SIO1" s="32"/>
      <c r="SIP1" s="32"/>
      <c r="SIQ1" s="32"/>
      <c r="SIR1" s="32"/>
      <c r="SIS1" s="32"/>
      <c r="SIT1" s="32"/>
      <c r="SIU1" s="32"/>
      <c r="SIV1" s="32"/>
      <c r="SIW1" s="32"/>
      <c r="SIX1" s="32"/>
      <c r="SIY1" s="32"/>
      <c r="SIZ1" s="32"/>
      <c r="SJA1" s="32"/>
      <c r="SJB1" s="32"/>
      <c r="SJC1" s="32"/>
      <c r="SJD1" s="32"/>
      <c r="SJE1" s="32"/>
      <c r="SJF1" s="32"/>
      <c r="SJG1" s="32"/>
      <c r="SJH1" s="32"/>
      <c r="SJI1" s="32"/>
      <c r="SJJ1" s="32"/>
      <c r="SJK1" s="32"/>
      <c r="SJL1" s="32"/>
      <c r="SJM1" s="32"/>
      <c r="SJN1" s="32"/>
      <c r="SJO1" s="32"/>
      <c r="SJP1" s="32"/>
      <c r="SJQ1" s="32"/>
      <c r="SJR1" s="32"/>
      <c r="SJS1" s="32"/>
      <c r="SJT1" s="32"/>
      <c r="SJU1" s="32"/>
      <c r="SJV1" s="32"/>
      <c r="SJW1" s="32"/>
      <c r="SJX1" s="32"/>
      <c r="SJY1" s="32"/>
      <c r="SJZ1" s="32"/>
      <c r="SKA1" s="32"/>
      <c r="SKB1" s="32"/>
      <c r="SKC1" s="32"/>
      <c r="SKD1" s="32"/>
      <c r="SKE1" s="32"/>
      <c r="SKF1" s="32"/>
      <c r="SKG1" s="32"/>
      <c r="SKH1" s="32"/>
      <c r="SKI1" s="32"/>
      <c r="SKJ1" s="32"/>
      <c r="SKK1" s="32"/>
      <c r="SKL1" s="32"/>
      <c r="SKM1" s="32"/>
      <c r="SKN1" s="32"/>
      <c r="SKO1" s="32"/>
      <c r="SKP1" s="32"/>
      <c r="SKQ1" s="32"/>
      <c r="SKR1" s="32"/>
      <c r="SKS1" s="32"/>
      <c r="SKT1" s="32"/>
      <c r="SKU1" s="32"/>
      <c r="SKV1" s="32"/>
      <c r="SKW1" s="32"/>
      <c r="SKX1" s="32"/>
      <c r="SKY1" s="32"/>
      <c r="SKZ1" s="32"/>
      <c r="SLA1" s="32"/>
      <c r="SLB1" s="32"/>
      <c r="SLC1" s="32"/>
      <c r="SLD1" s="32"/>
      <c r="SLE1" s="32"/>
      <c r="SLF1" s="32"/>
      <c r="SLG1" s="32"/>
      <c r="SLH1" s="32"/>
      <c r="SLI1" s="32"/>
      <c r="SLJ1" s="32"/>
      <c r="SLK1" s="32"/>
      <c r="SLL1" s="32"/>
      <c r="SLM1" s="32"/>
      <c r="SLN1" s="32"/>
      <c r="SLO1" s="32"/>
      <c r="SLP1" s="32"/>
      <c r="SLQ1" s="32"/>
      <c r="SLR1" s="32"/>
      <c r="SLS1" s="32"/>
      <c r="SLT1" s="32"/>
      <c r="SLU1" s="32"/>
      <c r="SLV1" s="32"/>
      <c r="SLW1" s="32"/>
      <c r="SLX1" s="32"/>
      <c r="SLY1" s="32"/>
      <c r="SLZ1" s="32"/>
      <c r="SMA1" s="32"/>
      <c r="SMB1" s="32"/>
      <c r="SMC1" s="32"/>
      <c r="SMD1" s="32"/>
      <c r="SME1" s="32"/>
      <c r="SMF1" s="32"/>
      <c r="SMG1" s="32"/>
      <c r="SMH1" s="32"/>
      <c r="SMI1" s="32"/>
      <c r="SMJ1" s="32"/>
      <c r="SMK1" s="32"/>
      <c r="SML1" s="32"/>
      <c r="SMM1" s="32"/>
      <c r="SMN1" s="32"/>
      <c r="SMO1" s="32"/>
      <c r="SMP1" s="32"/>
      <c r="SMQ1" s="32"/>
      <c r="SMR1" s="32"/>
      <c r="SMS1" s="32"/>
      <c r="SMT1" s="32"/>
      <c r="SMU1" s="32"/>
      <c r="SMV1" s="32"/>
      <c r="SMW1" s="32"/>
      <c r="SMX1" s="32"/>
      <c r="SMY1" s="32"/>
      <c r="SMZ1" s="32"/>
      <c r="SNA1" s="32"/>
      <c r="SNB1" s="32"/>
      <c r="SNC1" s="32"/>
      <c r="SND1" s="32"/>
      <c r="SNE1" s="32"/>
      <c r="SNF1" s="32"/>
      <c r="SNG1" s="32"/>
      <c r="SNH1" s="32"/>
      <c r="SNI1" s="32"/>
      <c r="SNJ1" s="32"/>
      <c r="SNK1" s="32"/>
      <c r="SNL1" s="32"/>
      <c r="SNM1" s="32"/>
      <c r="SNN1" s="32"/>
      <c r="SNO1" s="32"/>
      <c r="SNP1" s="32"/>
      <c r="SNQ1" s="32"/>
      <c r="SNR1" s="32"/>
      <c r="SNS1" s="32"/>
      <c r="SNT1" s="32"/>
      <c r="SNU1" s="32"/>
      <c r="SNV1" s="32"/>
      <c r="SNW1" s="32"/>
      <c r="SNX1" s="32"/>
      <c r="SNY1" s="32"/>
      <c r="SNZ1" s="32"/>
      <c r="SOA1" s="32"/>
      <c r="SOB1" s="32"/>
      <c r="SOC1" s="32"/>
      <c r="SOD1" s="32"/>
      <c r="SOE1" s="32"/>
      <c r="SOF1" s="32"/>
      <c r="SOG1" s="32"/>
      <c r="SOH1" s="32"/>
      <c r="SOI1" s="32"/>
      <c r="SOJ1" s="32"/>
      <c r="SOK1" s="32"/>
      <c r="SOL1" s="32"/>
      <c r="SOM1" s="32"/>
      <c r="SON1" s="32"/>
      <c r="SOO1" s="32"/>
      <c r="SOP1" s="32"/>
      <c r="SOQ1" s="32"/>
      <c r="SOR1" s="32"/>
      <c r="SOS1" s="32"/>
      <c r="SOT1" s="32"/>
      <c r="SOU1" s="32"/>
      <c r="SOV1" s="32"/>
      <c r="SOW1" s="32"/>
      <c r="SOX1" s="32"/>
      <c r="SOY1" s="32"/>
      <c r="SOZ1" s="32"/>
      <c r="SPA1" s="32"/>
      <c r="SPB1" s="32"/>
      <c r="SPC1" s="32"/>
      <c r="SPD1" s="32"/>
      <c r="SPE1" s="32"/>
      <c r="SPF1" s="32"/>
      <c r="SPG1" s="32"/>
      <c r="SPH1" s="32"/>
      <c r="SPI1" s="32"/>
      <c r="SPJ1" s="32"/>
      <c r="SPK1" s="32"/>
      <c r="SPL1" s="32"/>
      <c r="SPM1" s="32"/>
      <c r="SPN1" s="32"/>
      <c r="SPO1" s="32"/>
      <c r="SPP1" s="32"/>
      <c r="SPQ1" s="32"/>
      <c r="SPR1" s="32"/>
      <c r="SPS1" s="32"/>
      <c r="SPT1" s="32"/>
      <c r="SPU1" s="32"/>
      <c r="SPV1" s="32"/>
      <c r="SPW1" s="32"/>
      <c r="SPX1" s="32"/>
      <c r="SPY1" s="32"/>
      <c r="SPZ1" s="32"/>
      <c r="SQA1" s="32"/>
      <c r="SQB1" s="32"/>
      <c r="SQC1" s="32"/>
      <c r="SQD1" s="32"/>
      <c r="SQE1" s="32"/>
      <c r="SQF1" s="32"/>
      <c r="SQG1" s="32"/>
      <c r="SQH1" s="32"/>
      <c r="SQI1" s="32"/>
      <c r="SQJ1" s="32"/>
      <c r="SQK1" s="32"/>
      <c r="SQL1" s="32"/>
      <c r="SQM1" s="32"/>
      <c r="SQN1" s="32"/>
      <c r="SQO1" s="32"/>
      <c r="SQP1" s="32"/>
      <c r="SQQ1" s="32"/>
      <c r="SQR1" s="32"/>
      <c r="SQS1" s="32"/>
      <c r="SQT1" s="32"/>
      <c r="SQU1" s="32"/>
      <c r="SQV1" s="32"/>
      <c r="SQW1" s="32"/>
      <c r="SQX1" s="32"/>
      <c r="SQY1" s="32"/>
      <c r="SQZ1" s="32"/>
      <c r="SRA1" s="32"/>
      <c r="SRB1" s="32"/>
      <c r="SRC1" s="32"/>
      <c r="SRD1" s="32"/>
      <c r="SRE1" s="32"/>
      <c r="SRF1" s="32"/>
      <c r="SRG1" s="32"/>
      <c r="SRH1" s="32"/>
      <c r="SRI1" s="32"/>
      <c r="SRJ1" s="32"/>
      <c r="SRK1" s="32"/>
      <c r="SRL1" s="32"/>
      <c r="SRM1" s="32"/>
      <c r="SRN1" s="32"/>
      <c r="SRO1" s="32"/>
      <c r="SRP1" s="32"/>
      <c r="SRQ1" s="32"/>
      <c r="SRR1" s="32"/>
      <c r="SRS1" s="32"/>
      <c r="SRT1" s="32"/>
      <c r="SRU1" s="32"/>
      <c r="SRV1" s="32"/>
      <c r="SRW1" s="32"/>
      <c r="SRX1" s="32"/>
      <c r="SRY1" s="32"/>
      <c r="SRZ1" s="32"/>
      <c r="SSA1" s="32"/>
      <c r="SSB1" s="32"/>
      <c r="SSC1" s="32"/>
      <c r="SSD1" s="32"/>
      <c r="SSE1" s="32"/>
      <c r="SSF1" s="32"/>
      <c r="SSG1" s="32"/>
      <c r="SSH1" s="32"/>
      <c r="SSI1" s="32"/>
      <c r="SSJ1" s="32"/>
      <c r="SSK1" s="32"/>
      <c r="SSL1" s="32"/>
      <c r="SSM1" s="32"/>
      <c r="SSN1" s="32"/>
      <c r="SSO1" s="32"/>
      <c r="SSP1" s="32"/>
      <c r="SSQ1" s="32"/>
      <c r="SSR1" s="32"/>
      <c r="SSS1" s="32"/>
      <c r="SST1" s="32"/>
      <c r="SSU1" s="32"/>
      <c r="SSV1" s="32"/>
      <c r="SSW1" s="32"/>
      <c r="SSX1" s="32"/>
      <c r="SSY1" s="32"/>
      <c r="SSZ1" s="32"/>
      <c r="STA1" s="32"/>
      <c r="STB1" s="32"/>
      <c r="STC1" s="32"/>
      <c r="STD1" s="32"/>
      <c r="STE1" s="32"/>
      <c r="STF1" s="32"/>
      <c r="STG1" s="32"/>
      <c r="STH1" s="32"/>
      <c r="STI1" s="32"/>
      <c r="STJ1" s="32"/>
      <c r="STK1" s="32"/>
      <c r="STL1" s="32"/>
      <c r="STM1" s="32"/>
      <c r="STN1" s="32"/>
      <c r="STO1" s="32"/>
      <c r="STP1" s="32"/>
      <c r="STQ1" s="32"/>
      <c r="STR1" s="32"/>
      <c r="STS1" s="32"/>
      <c r="STT1" s="32"/>
      <c r="STU1" s="32"/>
      <c r="STV1" s="32"/>
      <c r="STW1" s="32"/>
      <c r="STX1" s="32"/>
      <c r="STY1" s="32"/>
      <c r="STZ1" s="32"/>
      <c r="SUA1" s="32"/>
      <c r="SUB1" s="32"/>
      <c r="SUC1" s="32"/>
      <c r="SUD1" s="32"/>
      <c r="SUE1" s="32"/>
      <c r="SUF1" s="32"/>
      <c r="SUG1" s="32"/>
      <c r="SUH1" s="32"/>
      <c r="SUI1" s="32"/>
      <c r="SUJ1" s="32"/>
      <c r="SUK1" s="32"/>
      <c r="SUL1" s="32"/>
      <c r="SUM1" s="32"/>
      <c r="SUN1" s="32"/>
      <c r="SUO1" s="32"/>
      <c r="SUP1" s="32"/>
      <c r="SUQ1" s="32"/>
      <c r="SUR1" s="32"/>
      <c r="SUS1" s="32"/>
      <c r="SUT1" s="32"/>
      <c r="SUU1" s="32"/>
      <c r="SUV1" s="32"/>
      <c r="SUW1" s="32"/>
      <c r="SUX1" s="32"/>
      <c r="SUY1" s="32"/>
      <c r="SUZ1" s="32"/>
      <c r="SVA1" s="32"/>
      <c r="SVB1" s="32"/>
      <c r="SVC1" s="32"/>
      <c r="SVD1" s="32"/>
      <c r="SVE1" s="32"/>
      <c r="SVF1" s="32"/>
      <c r="SVG1" s="32"/>
      <c r="SVH1" s="32"/>
      <c r="SVI1" s="32"/>
      <c r="SVJ1" s="32"/>
      <c r="SVK1" s="32"/>
      <c r="SVL1" s="32"/>
      <c r="SVM1" s="32"/>
      <c r="SVN1" s="32"/>
      <c r="SVO1" s="32"/>
      <c r="SVP1" s="32"/>
      <c r="SVQ1" s="32"/>
      <c r="SVR1" s="32"/>
      <c r="SVS1" s="32"/>
      <c r="SVT1" s="32"/>
      <c r="SVU1" s="32"/>
      <c r="SVV1" s="32"/>
      <c r="SVW1" s="32"/>
      <c r="SVX1" s="32"/>
      <c r="SVY1" s="32"/>
      <c r="SVZ1" s="32"/>
      <c r="SWA1" s="32"/>
      <c r="SWB1" s="32"/>
      <c r="SWC1" s="32"/>
      <c r="SWD1" s="32"/>
      <c r="SWE1" s="32"/>
      <c r="SWF1" s="32"/>
      <c r="SWG1" s="32"/>
      <c r="SWH1" s="32"/>
      <c r="SWI1" s="32"/>
      <c r="SWJ1" s="32"/>
      <c r="SWK1" s="32"/>
      <c r="SWL1" s="32"/>
      <c r="SWM1" s="32"/>
      <c r="SWN1" s="32"/>
      <c r="SWO1" s="32"/>
      <c r="SWP1" s="32"/>
      <c r="SWQ1" s="32"/>
      <c r="SWR1" s="32"/>
      <c r="SWS1" s="32"/>
      <c r="SWT1" s="32"/>
      <c r="SWU1" s="32"/>
      <c r="SWV1" s="32"/>
      <c r="SWW1" s="32"/>
      <c r="SWX1" s="32"/>
      <c r="SWY1" s="32"/>
      <c r="SWZ1" s="32"/>
      <c r="SXA1" s="32"/>
      <c r="SXB1" s="32"/>
      <c r="SXC1" s="32"/>
      <c r="SXD1" s="32"/>
      <c r="SXE1" s="32"/>
      <c r="SXF1" s="32"/>
      <c r="SXG1" s="32"/>
      <c r="SXH1" s="32"/>
      <c r="SXI1" s="32"/>
      <c r="SXJ1" s="32"/>
      <c r="SXK1" s="32"/>
      <c r="SXL1" s="32"/>
      <c r="SXM1" s="32"/>
      <c r="SXN1" s="32"/>
      <c r="SXO1" s="32"/>
      <c r="SXP1" s="32"/>
      <c r="SXQ1" s="32"/>
      <c r="SXR1" s="32"/>
      <c r="SXS1" s="32"/>
      <c r="SXT1" s="32"/>
      <c r="SXU1" s="32"/>
      <c r="SXV1" s="32"/>
      <c r="SXW1" s="32"/>
      <c r="SXX1" s="32"/>
      <c r="SXY1" s="32"/>
      <c r="SXZ1" s="32"/>
      <c r="SYA1" s="32"/>
      <c r="SYB1" s="32"/>
      <c r="SYC1" s="32"/>
      <c r="SYD1" s="32"/>
      <c r="SYE1" s="32"/>
      <c r="SYF1" s="32"/>
      <c r="SYG1" s="32"/>
      <c r="SYH1" s="32"/>
      <c r="SYI1" s="32"/>
      <c r="SYJ1" s="32"/>
      <c r="SYK1" s="32"/>
      <c r="SYL1" s="32"/>
      <c r="SYM1" s="32"/>
      <c r="SYN1" s="32"/>
      <c r="SYO1" s="32"/>
      <c r="SYP1" s="32"/>
      <c r="SYQ1" s="32"/>
      <c r="SYR1" s="32"/>
      <c r="SYS1" s="32"/>
      <c r="SYT1" s="32"/>
      <c r="SYU1" s="32"/>
      <c r="SYV1" s="32"/>
      <c r="SYW1" s="32"/>
      <c r="SYX1" s="32"/>
      <c r="SYY1" s="32"/>
      <c r="SYZ1" s="32"/>
      <c r="SZA1" s="32"/>
      <c r="SZB1" s="32"/>
      <c r="SZC1" s="32"/>
      <c r="SZD1" s="32"/>
      <c r="SZE1" s="32"/>
      <c r="SZF1" s="32"/>
      <c r="SZG1" s="32"/>
      <c r="SZH1" s="32"/>
      <c r="SZI1" s="32"/>
      <c r="SZJ1" s="32"/>
      <c r="SZK1" s="32"/>
      <c r="SZL1" s="32"/>
      <c r="SZM1" s="32"/>
      <c r="SZN1" s="32"/>
      <c r="SZO1" s="32"/>
      <c r="SZP1" s="32"/>
      <c r="SZQ1" s="32"/>
      <c r="SZR1" s="32"/>
      <c r="SZS1" s="32"/>
      <c r="SZT1" s="32"/>
      <c r="SZU1" s="32"/>
      <c r="SZV1" s="32"/>
      <c r="SZW1" s="32"/>
      <c r="SZX1" s="32"/>
      <c r="SZY1" s="32"/>
      <c r="SZZ1" s="32"/>
      <c r="TAA1" s="32"/>
      <c r="TAB1" s="32"/>
      <c r="TAC1" s="32"/>
      <c r="TAD1" s="32"/>
      <c r="TAE1" s="32"/>
      <c r="TAF1" s="32"/>
      <c r="TAG1" s="32"/>
      <c r="TAH1" s="32"/>
      <c r="TAI1" s="32"/>
      <c r="TAJ1" s="32"/>
      <c r="TAK1" s="32"/>
      <c r="TAL1" s="32"/>
      <c r="TAM1" s="32"/>
      <c r="TAN1" s="32"/>
      <c r="TAO1" s="32"/>
      <c r="TAP1" s="32"/>
      <c r="TAQ1" s="32"/>
      <c r="TAR1" s="32"/>
      <c r="TAS1" s="32"/>
      <c r="TAT1" s="32"/>
      <c r="TAU1" s="32"/>
      <c r="TAV1" s="32"/>
      <c r="TAW1" s="32"/>
      <c r="TAX1" s="32"/>
      <c r="TAY1" s="32"/>
      <c r="TAZ1" s="32"/>
      <c r="TBA1" s="32"/>
      <c r="TBB1" s="32"/>
      <c r="TBC1" s="32"/>
      <c r="TBD1" s="32"/>
      <c r="TBE1" s="32"/>
      <c r="TBF1" s="32"/>
      <c r="TBG1" s="32"/>
      <c r="TBH1" s="32"/>
      <c r="TBI1" s="32"/>
      <c r="TBJ1" s="32"/>
      <c r="TBK1" s="32"/>
      <c r="TBL1" s="32"/>
      <c r="TBM1" s="32"/>
      <c r="TBN1" s="32"/>
      <c r="TBO1" s="32"/>
      <c r="TBP1" s="32"/>
      <c r="TBQ1" s="32"/>
      <c r="TBR1" s="32"/>
      <c r="TBS1" s="32"/>
      <c r="TBT1" s="32"/>
      <c r="TBU1" s="32"/>
      <c r="TBV1" s="32"/>
      <c r="TBW1" s="32"/>
      <c r="TBX1" s="32"/>
      <c r="TBY1" s="32"/>
      <c r="TBZ1" s="32"/>
      <c r="TCA1" s="32"/>
      <c r="TCB1" s="32"/>
      <c r="TCC1" s="32"/>
      <c r="TCD1" s="32"/>
      <c r="TCE1" s="32"/>
      <c r="TCF1" s="32"/>
      <c r="TCG1" s="32"/>
      <c r="TCH1" s="32"/>
      <c r="TCI1" s="32"/>
      <c r="TCJ1" s="32"/>
      <c r="TCK1" s="32"/>
      <c r="TCL1" s="32"/>
      <c r="TCM1" s="32"/>
      <c r="TCN1" s="32"/>
      <c r="TCO1" s="32"/>
      <c r="TCP1" s="32"/>
      <c r="TCQ1" s="32"/>
      <c r="TCR1" s="32"/>
      <c r="TCS1" s="32"/>
      <c r="TCT1" s="32"/>
      <c r="TCU1" s="32"/>
      <c r="TCV1" s="32"/>
      <c r="TCW1" s="32"/>
      <c r="TCX1" s="32"/>
      <c r="TCY1" s="32"/>
      <c r="TCZ1" s="32"/>
      <c r="TDA1" s="32"/>
      <c r="TDB1" s="32"/>
      <c r="TDC1" s="32"/>
      <c r="TDD1" s="32"/>
      <c r="TDE1" s="32"/>
      <c r="TDF1" s="32"/>
      <c r="TDG1" s="32"/>
      <c r="TDH1" s="32"/>
      <c r="TDI1" s="32"/>
      <c r="TDJ1" s="32"/>
      <c r="TDK1" s="32"/>
      <c r="TDL1" s="32"/>
      <c r="TDM1" s="32"/>
      <c r="TDN1" s="32"/>
      <c r="TDO1" s="32"/>
      <c r="TDP1" s="32"/>
      <c r="TDQ1" s="32"/>
      <c r="TDR1" s="32"/>
      <c r="TDS1" s="32"/>
      <c r="TDT1" s="32"/>
      <c r="TDU1" s="32"/>
      <c r="TDV1" s="32"/>
      <c r="TDW1" s="32"/>
      <c r="TDX1" s="32"/>
      <c r="TDY1" s="32"/>
      <c r="TDZ1" s="32"/>
      <c r="TEA1" s="32"/>
      <c r="TEB1" s="32"/>
      <c r="TEC1" s="32"/>
      <c r="TED1" s="32"/>
      <c r="TEE1" s="32"/>
      <c r="TEF1" s="32"/>
      <c r="TEG1" s="32"/>
      <c r="TEH1" s="32"/>
      <c r="TEI1" s="32"/>
      <c r="TEJ1" s="32"/>
      <c r="TEK1" s="32"/>
      <c r="TEL1" s="32"/>
      <c r="TEM1" s="32"/>
      <c r="TEN1" s="32"/>
      <c r="TEO1" s="32"/>
      <c r="TEP1" s="32"/>
      <c r="TEQ1" s="32"/>
      <c r="TER1" s="32"/>
      <c r="TES1" s="32"/>
      <c r="TET1" s="32"/>
      <c r="TEU1" s="32"/>
      <c r="TEV1" s="32"/>
      <c r="TEW1" s="32"/>
      <c r="TEX1" s="32"/>
      <c r="TEY1" s="32"/>
      <c r="TEZ1" s="32"/>
      <c r="TFA1" s="32"/>
      <c r="TFB1" s="32"/>
      <c r="TFC1" s="32"/>
      <c r="TFD1" s="32"/>
      <c r="TFE1" s="32"/>
      <c r="TFF1" s="32"/>
      <c r="TFG1" s="32"/>
      <c r="TFH1" s="32"/>
      <c r="TFI1" s="32"/>
      <c r="TFJ1" s="32"/>
      <c r="TFK1" s="32"/>
      <c r="TFL1" s="32"/>
      <c r="TFM1" s="32"/>
      <c r="TFN1" s="32"/>
      <c r="TFO1" s="32"/>
      <c r="TFP1" s="32"/>
      <c r="TFQ1" s="32"/>
      <c r="TFR1" s="32"/>
      <c r="TFS1" s="32"/>
      <c r="TFT1" s="32"/>
      <c r="TFU1" s="32"/>
      <c r="TFV1" s="32"/>
      <c r="TFW1" s="32"/>
      <c r="TFX1" s="32"/>
      <c r="TFY1" s="32"/>
      <c r="TFZ1" s="32"/>
      <c r="TGA1" s="32"/>
      <c r="TGB1" s="32"/>
      <c r="TGC1" s="32"/>
      <c r="TGD1" s="32"/>
      <c r="TGE1" s="32"/>
      <c r="TGF1" s="32"/>
      <c r="TGG1" s="32"/>
      <c r="TGH1" s="32"/>
      <c r="TGI1" s="32"/>
      <c r="TGJ1" s="32"/>
      <c r="TGK1" s="32"/>
      <c r="TGL1" s="32"/>
      <c r="TGM1" s="32"/>
      <c r="TGN1" s="32"/>
      <c r="TGO1" s="32"/>
      <c r="TGP1" s="32"/>
      <c r="TGQ1" s="32"/>
      <c r="TGR1" s="32"/>
      <c r="TGS1" s="32"/>
      <c r="TGT1" s="32"/>
      <c r="TGU1" s="32"/>
      <c r="TGV1" s="32"/>
      <c r="TGW1" s="32"/>
      <c r="TGX1" s="32"/>
      <c r="TGY1" s="32"/>
      <c r="TGZ1" s="32"/>
      <c r="THA1" s="32"/>
      <c r="THB1" s="32"/>
      <c r="THC1" s="32"/>
      <c r="THD1" s="32"/>
      <c r="THE1" s="32"/>
      <c r="THF1" s="32"/>
      <c r="THG1" s="32"/>
      <c r="THH1" s="32"/>
      <c r="THI1" s="32"/>
      <c r="THJ1" s="32"/>
      <c r="THK1" s="32"/>
      <c r="THL1" s="32"/>
      <c r="THM1" s="32"/>
      <c r="THN1" s="32"/>
      <c r="THO1" s="32"/>
      <c r="THP1" s="32"/>
      <c r="THQ1" s="32"/>
      <c r="THR1" s="32"/>
      <c r="THS1" s="32"/>
      <c r="THT1" s="32"/>
      <c r="THU1" s="32"/>
      <c r="THV1" s="32"/>
      <c r="THW1" s="32"/>
      <c r="THX1" s="32"/>
      <c r="THY1" s="32"/>
      <c r="THZ1" s="32"/>
      <c r="TIA1" s="32"/>
      <c r="TIB1" s="32"/>
      <c r="TIC1" s="32"/>
      <c r="TID1" s="32"/>
      <c r="TIE1" s="32"/>
      <c r="TIF1" s="32"/>
      <c r="TIG1" s="32"/>
      <c r="TIH1" s="32"/>
      <c r="TII1" s="32"/>
      <c r="TIJ1" s="32"/>
      <c r="TIK1" s="32"/>
      <c r="TIL1" s="32"/>
      <c r="TIM1" s="32"/>
      <c r="TIN1" s="32"/>
      <c r="TIO1" s="32"/>
      <c r="TIP1" s="32"/>
      <c r="TIQ1" s="32"/>
      <c r="TIR1" s="32"/>
      <c r="TIS1" s="32"/>
      <c r="TIT1" s="32"/>
      <c r="TIU1" s="32"/>
      <c r="TIV1" s="32"/>
      <c r="TIW1" s="32"/>
      <c r="TIX1" s="32"/>
      <c r="TIY1" s="32"/>
      <c r="TIZ1" s="32"/>
      <c r="TJA1" s="32"/>
      <c r="TJB1" s="32"/>
      <c r="TJC1" s="32"/>
      <c r="TJD1" s="32"/>
      <c r="TJE1" s="32"/>
      <c r="TJF1" s="32"/>
      <c r="TJG1" s="32"/>
      <c r="TJH1" s="32"/>
      <c r="TJI1" s="32"/>
      <c r="TJJ1" s="32"/>
      <c r="TJK1" s="32"/>
      <c r="TJL1" s="32"/>
      <c r="TJM1" s="32"/>
      <c r="TJN1" s="32"/>
      <c r="TJO1" s="32"/>
      <c r="TJP1" s="32"/>
      <c r="TJQ1" s="32"/>
      <c r="TJR1" s="32"/>
      <c r="TJS1" s="32"/>
      <c r="TJT1" s="32"/>
      <c r="TJU1" s="32"/>
      <c r="TJV1" s="32"/>
      <c r="TJW1" s="32"/>
      <c r="TJX1" s="32"/>
      <c r="TJY1" s="32"/>
      <c r="TJZ1" s="32"/>
      <c r="TKA1" s="32"/>
      <c r="TKB1" s="32"/>
      <c r="TKC1" s="32"/>
      <c r="TKD1" s="32"/>
      <c r="TKE1" s="32"/>
      <c r="TKF1" s="32"/>
      <c r="TKG1" s="32"/>
      <c r="TKH1" s="32"/>
      <c r="TKI1" s="32"/>
      <c r="TKJ1" s="32"/>
      <c r="TKK1" s="32"/>
      <c r="TKL1" s="32"/>
      <c r="TKM1" s="32"/>
      <c r="TKN1" s="32"/>
      <c r="TKO1" s="32"/>
      <c r="TKP1" s="32"/>
      <c r="TKQ1" s="32"/>
      <c r="TKR1" s="32"/>
      <c r="TKS1" s="32"/>
      <c r="TKT1" s="32"/>
      <c r="TKU1" s="32"/>
      <c r="TKV1" s="32"/>
      <c r="TKW1" s="32"/>
      <c r="TKX1" s="32"/>
      <c r="TKY1" s="32"/>
      <c r="TKZ1" s="32"/>
      <c r="TLA1" s="32"/>
      <c r="TLB1" s="32"/>
      <c r="TLC1" s="32"/>
      <c r="TLD1" s="32"/>
      <c r="TLE1" s="32"/>
      <c r="TLF1" s="32"/>
      <c r="TLG1" s="32"/>
      <c r="TLH1" s="32"/>
      <c r="TLI1" s="32"/>
      <c r="TLJ1" s="32"/>
      <c r="TLK1" s="32"/>
      <c r="TLL1" s="32"/>
      <c r="TLM1" s="32"/>
      <c r="TLN1" s="32"/>
      <c r="TLO1" s="32"/>
      <c r="TLP1" s="32"/>
      <c r="TLQ1" s="32"/>
      <c r="TLR1" s="32"/>
      <c r="TLS1" s="32"/>
      <c r="TLT1" s="32"/>
      <c r="TLU1" s="32"/>
      <c r="TLV1" s="32"/>
      <c r="TLW1" s="32"/>
      <c r="TLX1" s="32"/>
      <c r="TLY1" s="32"/>
      <c r="TLZ1" s="32"/>
      <c r="TMA1" s="32"/>
      <c r="TMB1" s="32"/>
      <c r="TMC1" s="32"/>
      <c r="TMD1" s="32"/>
      <c r="TME1" s="32"/>
      <c r="TMF1" s="32"/>
      <c r="TMG1" s="32"/>
      <c r="TMH1" s="32"/>
      <c r="TMI1" s="32"/>
      <c r="TMJ1" s="32"/>
      <c r="TMK1" s="32"/>
      <c r="TML1" s="32"/>
      <c r="TMM1" s="32"/>
      <c r="TMN1" s="32"/>
      <c r="TMO1" s="32"/>
      <c r="TMP1" s="32"/>
      <c r="TMQ1" s="32"/>
      <c r="TMR1" s="32"/>
      <c r="TMS1" s="32"/>
      <c r="TMT1" s="32"/>
      <c r="TMU1" s="32"/>
      <c r="TMV1" s="32"/>
      <c r="TMW1" s="32"/>
      <c r="TMX1" s="32"/>
      <c r="TMY1" s="32"/>
      <c r="TMZ1" s="32"/>
      <c r="TNA1" s="32"/>
      <c r="TNB1" s="32"/>
      <c r="TNC1" s="32"/>
      <c r="TND1" s="32"/>
      <c r="TNE1" s="32"/>
      <c r="TNF1" s="32"/>
      <c r="TNG1" s="32"/>
      <c r="TNH1" s="32"/>
      <c r="TNI1" s="32"/>
      <c r="TNJ1" s="32"/>
      <c r="TNK1" s="32"/>
      <c r="TNL1" s="32"/>
      <c r="TNM1" s="32"/>
      <c r="TNN1" s="32"/>
      <c r="TNO1" s="32"/>
      <c r="TNP1" s="32"/>
      <c r="TNQ1" s="32"/>
      <c r="TNR1" s="32"/>
      <c r="TNS1" s="32"/>
      <c r="TNT1" s="32"/>
      <c r="TNU1" s="32"/>
      <c r="TNV1" s="32"/>
      <c r="TNW1" s="32"/>
      <c r="TNX1" s="32"/>
      <c r="TNY1" s="32"/>
      <c r="TNZ1" s="32"/>
      <c r="TOA1" s="32"/>
      <c r="TOB1" s="32"/>
      <c r="TOC1" s="32"/>
      <c r="TOD1" s="32"/>
      <c r="TOE1" s="32"/>
      <c r="TOF1" s="32"/>
      <c r="TOG1" s="32"/>
      <c r="TOH1" s="32"/>
      <c r="TOI1" s="32"/>
      <c r="TOJ1" s="32"/>
      <c r="TOK1" s="32"/>
      <c r="TOL1" s="32"/>
      <c r="TOM1" s="32"/>
      <c r="TON1" s="32"/>
      <c r="TOO1" s="32"/>
      <c r="TOP1" s="32"/>
      <c r="TOQ1" s="32"/>
      <c r="TOR1" s="32"/>
      <c r="TOS1" s="32"/>
      <c r="TOT1" s="32"/>
      <c r="TOU1" s="32"/>
      <c r="TOV1" s="32"/>
      <c r="TOW1" s="32"/>
      <c r="TOX1" s="32"/>
      <c r="TOY1" s="32"/>
      <c r="TOZ1" s="32"/>
      <c r="TPA1" s="32"/>
      <c r="TPB1" s="32"/>
      <c r="TPC1" s="32"/>
      <c r="TPD1" s="32"/>
      <c r="TPE1" s="32"/>
      <c r="TPF1" s="32"/>
      <c r="TPG1" s="32"/>
      <c r="TPH1" s="32"/>
      <c r="TPI1" s="32"/>
      <c r="TPJ1" s="32"/>
      <c r="TPK1" s="32"/>
      <c r="TPL1" s="32"/>
      <c r="TPM1" s="32"/>
      <c r="TPN1" s="32"/>
      <c r="TPO1" s="32"/>
      <c r="TPP1" s="32"/>
      <c r="TPQ1" s="32"/>
      <c r="TPR1" s="32"/>
      <c r="TPS1" s="32"/>
      <c r="TPT1" s="32"/>
      <c r="TPU1" s="32"/>
      <c r="TPV1" s="32"/>
      <c r="TPW1" s="32"/>
      <c r="TPX1" s="32"/>
      <c r="TPY1" s="32"/>
      <c r="TPZ1" s="32"/>
      <c r="TQA1" s="32"/>
      <c r="TQB1" s="32"/>
      <c r="TQC1" s="32"/>
      <c r="TQD1" s="32"/>
      <c r="TQE1" s="32"/>
      <c r="TQF1" s="32"/>
      <c r="TQG1" s="32"/>
      <c r="TQH1" s="32"/>
      <c r="TQI1" s="32"/>
      <c r="TQJ1" s="32"/>
      <c r="TQK1" s="32"/>
      <c r="TQL1" s="32"/>
      <c r="TQM1" s="32"/>
      <c r="TQN1" s="32"/>
      <c r="TQO1" s="32"/>
      <c r="TQP1" s="32"/>
      <c r="TQQ1" s="32"/>
      <c r="TQR1" s="32"/>
      <c r="TQS1" s="32"/>
      <c r="TQT1" s="32"/>
      <c r="TQU1" s="32"/>
      <c r="TQV1" s="32"/>
      <c r="TQW1" s="32"/>
      <c r="TQX1" s="32"/>
      <c r="TQY1" s="32"/>
      <c r="TQZ1" s="32"/>
      <c r="TRA1" s="32"/>
      <c r="TRB1" s="32"/>
      <c r="TRC1" s="32"/>
      <c r="TRD1" s="32"/>
      <c r="TRE1" s="32"/>
      <c r="TRF1" s="32"/>
      <c r="TRG1" s="32"/>
      <c r="TRH1" s="32"/>
      <c r="TRI1" s="32"/>
      <c r="TRJ1" s="32"/>
      <c r="TRK1" s="32"/>
      <c r="TRL1" s="32"/>
      <c r="TRM1" s="32"/>
      <c r="TRN1" s="32"/>
      <c r="TRO1" s="32"/>
      <c r="TRP1" s="32"/>
      <c r="TRQ1" s="32"/>
      <c r="TRR1" s="32"/>
      <c r="TRS1" s="32"/>
      <c r="TRT1" s="32"/>
      <c r="TRU1" s="32"/>
      <c r="TRV1" s="32"/>
      <c r="TRW1" s="32"/>
      <c r="TRX1" s="32"/>
      <c r="TRY1" s="32"/>
      <c r="TRZ1" s="32"/>
      <c r="TSA1" s="32"/>
      <c r="TSB1" s="32"/>
      <c r="TSC1" s="32"/>
      <c r="TSD1" s="32"/>
      <c r="TSE1" s="32"/>
      <c r="TSF1" s="32"/>
      <c r="TSG1" s="32"/>
      <c r="TSH1" s="32"/>
      <c r="TSI1" s="32"/>
      <c r="TSJ1" s="32"/>
      <c r="TSK1" s="32"/>
      <c r="TSL1" s="32"/>
      <c r="TSM1" s="32"/>
      <c r="TSN1" s="32"/>
      <c r="TSO1" s="32"/>
      <c r="TSP1" s="32"/>
      <c r="TSQ1" s="32"/>
      <c r="TSR1" s="32"/>
      <c r="TSS1" s="32"/>
      <c r="TST1" s="32"/>
      <c r="TSU1" s="32"/>
      <c r="TSV1" s="32"/>
      <c r="TSW1" s="32"/>
      <c r="TSX1" s="32"/>
      <c r="TSY1" s="32"/>
      <c r="TSZ1" s="32"/>
      <c r="TTA1" s="32"/>
      <c r="TTB1" s="32"/>
      <c r="TTC1" s="32"/>
      <c r="TTD1" s="32"/>
      <c r="TTE1" s="32"/>
      <c r="TTF1" s="32"/>
      <c r="TTG1" s="32"/>
      <c r="TTH1" s="32"/>
      <c r="TTI1" s="32"/>
      <c r="TTJ1" s="32"/>
      <c r="TTK1" s="32"/>
      <c r="TTL1" s="32"/>
      <c r="TTM1" s="32"/>
      <c r="TTN1" s="32"/>
      <c r="TTO1" s="32"/>
      <c r="TTP1" s="32"/>
      <c r="TTQ1" s="32"/>
      <c r="TTR1" s="32"/>
      <c r="TTS1" s="32"/>
      <c r="TTT1" s="32"/>
      <c r="TTU1" s="32"/>
      <c r="TTV1" s="32"/>
      <c r="TTW1" s="32"/>
      <c r="TTX1" s="32"/>
      <c r="TTY1" s="32"/>
      <c r="TTZ1" s="32"/>
      <c r="TUA1" s="32"/>
      <c r="TUB1" s="32"/>
      <c r="TUC1" s="32"/>
      <c r="TUD1" s="32"/>
      <c r="TUE1" s="32"/>
      <c r="TUF1" s="32"/>
      <c r="TUG1" s="32"/>
      <c r="TUH1" s="32"/>
      <c r="TUI1" s="32"/>
      <c r="TUJ1" s="32"/>
      <c r="TUK1" s="32"/>
      <c r="TUL1" s="32"/>
      <c r="TUM1" s="32"/>
      <c r="TUN1" s="32"/>
      <c r="TUO1" s="32"/>
      <c r="TUP1" s="32"/>
      <c r="TUQ1" s="32"/>
      <c r="TUR1" s="32"/>
      <c r="TUS1" s="32"/>
      <c r="TUT1" s="32"/>
      <c r="TUU1" s="32"/>
      <c r="TUV1" s="32"/>
      <c r="TUW1" s="32"/>
      <c r="TUX1" s="32"/>
      <c r="TUY1" s="32"/>
      <c r="TUZ1" s="32"/>
      <c r="TVA1" s="32"/>
      <c r="TVB1" s="32"/>
      <c r="TVC1" s="32"/>
      <c r="TVD1" s="32"/>
      <c r="TVE1" s="32"/>
      <c r="TVF1" s="32"/>
      <c r="TVG1" s="32"/>
      <c r="TVH1" s="32"/>
      <c r="TVI1" s="32"/>
      <c r="TVJ1" s="32"/>
      <c r="TVK1" s="32"/>
      <c r="TVL1" s="32"/>
      <c r="TVM1" s="32"/>
      <c r="TVN1" s="32"/>
      <c r="TVO1" s="32"/>
      <c r="TVP1" s="32"/>
      <c r="TVQ1" s="32"/>
      <c r="TVR1" s="32"/>
      <c r="TVS1" s="32"/>
      <c r="TVT1" s="32"/>
      <c r="TVU1" s="32"/>
      <c r="TVV1" s="32"/>
      <c r="TVW1" s="32"/>
      <c r="TVX1" s="32"/>
      <c r="TVY1" s="32"/>
      <c r="TVZ1" s="32"/>
      <c r="TWA1" s="32"/>
      <c r="TWB1" s="32"/>
      <c r="TWC1" s="32"/>
      <c r="TWD1" s="32"/>
      <c r="TWE1" s="32"/>
      <c r="TWF1" s="32"/>
      <c r="TWG1" s="32"/>
      <c r="TWH1" s="32"/>
      <c r="TWI1" s="32"/>
      <c r="TWJ1" s="32"/>
      <c r="TWK1" s="32"/>
      <c r="TWL1" s="32"/>
      <c r="TWM1" s="32"/>
      <c r="TWN1" s="32"/>
      <c r="TWO1" s="32"/>
      <c r="TWP1" s="32"/>
      <c r="TWQ1" s="32"/>
      <c r="TWR1" s="32"/>
      <c r="TWS1" s="32"/>
      <c r="TWT1" s="32"/>
      <c r="TWU1" s="32"/>
      <c r="TWV1" s="32"/>
      <c r="TWW1" s="32"/>
      <c r="TWX1" s="32"/>
      <c r="TWY1" s="32"/>
      <c r="TWZ1" s="32"/>
      <c r="TXA1" s="32"/>
      <c r="TXB1" s="32"/>
      <c r="TXC1" s="32"/>
      <c r="TXD1" s="32"/>
      <c r="TXE1" s="32"/>
      <c r="TXF1" s="32"/>
      <c r="TXG1" s="32"/>
      <c r="TXH1" s="32"/>
      <c r="TXI1" s="32"/>
      <c r="TXJ1" s="32"/>
      <c r="TXK1" s="32"/>
      <c r="TXL1" s="32"/>
      <c r="TXM1" s="32"/>
      <c r="TXN1" s="32"/>
      <c r="TXO1" s="32"/>
      <c r="TXP1" s="32"/>
      <c r="TXQ1" s="32"/>
      <c r="TXR1" s="32"/>
      <c r="TXS1" s="32"/>
      <c r="TXT1" s="32"/>
      <c r="TXU1" s="32"/>
      <c r="TXV1" s="32"/>
      <c r="TXW1" s="32"/>
      <c r="TXX1" s="32"/>
      <c r="TXY1" s="32"/>
      <c r="TXZ1" s="32"/>
      <c r="TYA1" s="32"/>
      <c r="TYB1" s="32"/>
      <c r="TYC1" s="32"/>
      <c r="TYD1" s="32"/>
      <c r="TYE1" s="32"/>
      <c r="TYF1" s="32"/>
      <c r="TYG1" s="32"/>
      <c r="TYH1" s="32"/>
      <c r="TYI1" s="32"/>
      <c r="TYJ1" s="32"/>
      <c r="TYK1" s="32"/>
      <c r="TYL1" s="32"/>
      <c r="TYM1" s="32"/>
      <c r="TYN1" s="32"/>
      <c r="TYO1" s="32"/>
      <c r="TYP1" s="32"/>
      <c r="TYQ1" s="32"/>
      <c r="TYR1" s="32"/>
      <c r="TYS1" s="32"/>
      <c r="TYT1" s="32"/>
      <c r="TYU1" s="32"/>
      <c r="TYV1" s="32"/>
      <c r="TYW1" s="32"/>
      <c r="TYX1" s="32"/>
      <c r="TYY1" s="32"/>
      <c r="TYZ1" s="32"/>
      <c r="TZA1" s="32"/>
      <c r="TZB1" s="32"/>
      <c r="TZC1" s="32"/>
      <c r="TZD1" s="32"/>
      <c r="TZE1" s="32"/>
      <c r="TZF1" s="32"/>
      <c r="TZG1" s="32"/>
      <c r="TZH1" s="32"/>
      <c r="TZI1" s="32"/>
      <c r="TZJ1" s="32"/>
      <c r="TZK1" s="32"/>
      <c r="TZL1" s="32"/>
      <c r="TZM1" s="32"/>
      <c r="TZN1" s="32"/>
      <c r="TZO1" s="32"/>
      <c r="TZP1" s="32"/>
      <c r="TZQ1" s="32"/>
      <c r="TZR1" s="32"/>
      <c r="TZS1" s="32"/>
      <c r="TZT1" s="32"/>
      <c r="TZU1" s="32"/>
      <c r="TZV1" s="32"/>
      <c r="TZW1" s="32"/>
      <c r="TZX1" s="32"/>
      <c r="TZY1" s="32"/>
      <c r="TZZ1" s="32"/>
      <c r="UAA1" s="32"/>
      <c r="UAB1" s="32"/>
      <c r="UAC1" s="32"/>
      <c r="UAD1" s="32"/>
      <c r="UAE1" s="32"/>
      <c r="UAF1" s="32"/>
      <c r="UAG1" s="32"/>
      <c r="UAH1" s="32"/>
      <c r="UAI1" s="32"/>
      <c r="UAJ1" s="32"/>
      <c r="UAK1" s="32"/>
      <c r="UAL1" s="32"/>
      <c r="UAM1" s="32"/>
      <c r="UAN1" s="32"/>
      <c r="UAO1" s="32"/>
      <c r="UAP1" s="32"/>
      <c r="UAQ1" s="32"/>
      <c r="UAR1" s="32"/>
      <c r="UAS1" s="32"/>
      <c r="UAT1" s="32"/>
      <c r="UAU1" s="32"/>
      <c r="UAV1" s="32"/>
      <c r="UAW1" s="32"/>
      <c r="UAX1" s="32"/>
      <c r="UAY1" s="32"/>
      <c r="UAZ1" s="32"/>
      <c r="UBA1" s="32"/>
      <c r="UBB1" s="32"/>
      <c r="UBC1" s="32"/>
      <c r="UBD1" s="32"/>
      <c r="UBE1" s="32"/>
      <c r="UBF1" s="32"/>
      <c r="UBG1" s="32"/>
      <c r="UBH1" s="32"/>
      <c r="UBI1" s="32"/>
      <c r="UBJ1" s="32"/>
      <c r="UBK1" s="32"/>
      <c r="UBL1" s="32"/>
      <c r="UBM1" s="32"/>
      <c r="UBN1" s="32"/>
      <c r="UBO1" s="32"/>
      <c r="UBP1" s="32"/>
      <c r="UBQ1" s="32"/>
      <c r="UBR1" s="32"/>
      <c r="UBS1" s="32"/>
      <c r="UBT1" s="32"/>
      <c r="UBU1" s="32"/>
      <c r="UBV1" s="32"/>
      <c r="UBW1" s="32"/>
      <c r="UBX1" s="32"/>
      <c r="UBY1" s="32"/>
      <c r="UBZ1" s="32"/>
      <c r="UCA1" s="32"/>
      <c r="UCB1" s="32"/>
      <c r="UCC1" s="32"/>
      <c r="UCD1" s="32"/>
      <c r="UCE1" s="32"/>
      <c r="UCF1" s="32"/>
      <c r="UCG1" s="32"/>
      <c r="UCH1" s="32"/>
      <c r="UCI1" s="32"/>
      <c r="UCJ1" s="32"/>
      <c r="UCK1" s="32"/>
      <c r="UCL1" s="32"/>
      <c r="UCM1" s="32"/>
      <c r="UCN1" s="32"/>
      <c r="UCO1" s="32"/>
      <c r="UCP1" s="32"/>
      <c r="UCQ1" s="32"/>
      <c r="UCR1" s="32"/>
      <c r="UCS1" s="32"/>
      <c r="UCT1" s="32"/>
      <c r="UCU1" s="32"/>
      <c r="UCV1" s="32"/>
      <c r="UCW1" s="32"/>
      <c r="UCX1" s="32"/>
      <c r="UCY1" s="32"/>
      <c r="UCZ1" s="32"/>
      <c r="UDA1" s="32"/>
      <c r="UDB1" s="32"/>
      <c r="UDC1" s="32"/>
      <c r="UDD1" s="32"/>
      <c r="UDE1" s="32"/>
      <c r="UDF1" s="32"/>
      <c r="UDG1" s="32"/>
      <c r="UDH1" s="32"/>
      <c r="UDI1" s="32"/>
      <c r="UDJ1" s="32"/>
      <c r="UDK1" s="32"/>
      <c r="UDL1" s="32"/>
      <c r="UDM1" s="32"/>
      <c r="UDN1" s="32"/>
      <c r="UDO1" s="32"/>
      <c r="UDP1" s="32"/>
      <c r="UDQ1" s="32"/>
      <c r="UDR1" s="32"/>
      <c r="UDS1" s="32"/>
      <c r="UDT1" s="32"/>
      <c r="UDU1" s="32"/>
      <c r="UDV1" s="32"/>
      <c r="UDW1" s="32"/>
      <c r="UDX1" s="32"/>
      <c r="UDY1" s="32"/>
      <c r="UDZ1" s="32"/>
      <c r="UEA1" s="32"/>
      <c r="UEB1" s="32"/>
      <c r="UEC1" s="32"/>
      <c r="UED1" s="32"/>
      <c r="UEE1" s="32"/>
      <c r="UEF1" s="32"/>
      <c r="UEG1" s="32"/>
      <c r="UEH1" s="32"/>
      <c r="UEI1" s="32"/>
      <c r="UEJ1" s="32"/>
      <c r="UEK1" s="32"/>
      <c r="UEL1" s="32"/>
      <c r="UEM1" s="32"/>
      <c r="UEN1" s="32"/>
      <c r="UEO1" s="32"/>
      <c r="UEP1" s="32"/>
      <c r="UEQ1" s="32"/>
      <c r="UER1" s="32"/>
      <c r="UES1" s="32"/>
      <c r="UET1" s="32"/>
      <c r="UEU1" s="32"/>
      <c r="UEV1" s="32"/>
      <c r="UEW1" s="32"/>
      <c r="UEX1" s="32"/>
      <c r="UEY1" s="32"/>
      <c r="UEZ1" s="32"/>
      <c r="UFA1" s="32"/>
      <c r="UFB1" s="32"/>
      <c r="UFC1" s="32"/>
      <c r="UFD1" s="32"/>
      <c r="UFE1" s="32"/>
      <c r="UFF1" s="32"/>
      <c r="UFG1" s="32"/>
      <c r="UFH1" s="32"/>
      <c r="UFI1" s="32"/>
      <c r="UFJ1" s="32"/>
      <c r="UFK1" s="32"/>
      <c r="UFL1" s="32"/>
      <c r="UFM1" s="32"/>
      <c r="UFN1" s="32"/>
      <c r="UFO1" s="32"/>
      <c r="UFP1" s="32"/>
      <c r="UFQ1" s="32"/>
      <c r="UFR1" s="32"/>
      <c r="UFS1" s="32"/>
      <c r="UFT1" s="32"/>
      <c r="UFU1" s="32"/>
      <c r="UFV1" s="32"/>
      <c r="UFW1" s="32"/>
      <c r="UFX1" s="32"/>
      <c r="UFY1" s="32"/>
      <c r="UFZ1" s="32"/>
      <c r="UGA1" s="32"/>
      <c r="UGB1" s="32"/>
      <c r="UGC1" s="32"/>
      <c r="UGD1" s="32"/>
      <c r="UGE1" s="32"/>
      <c r="UGF1" s="32"/>
      <c r="UGG1" s="32"/>
      <c r="UGH1" s="32"/>
      <c r="UGI1" s="32"/>
      <c r="UGJ1" s="32"/>
      <c r="UGK1" s="32"/>
      <c r="UGL1" s="32"/>
      <c r="UGM1" s="32"/>
      <c r="UGN1" s="32"/>
      <c r="UGO1" s="32"/>
      <c r="UGP1" s="32"/>
      <c r="UGQ1" s="32"/>
      <c r="UGR1" s="32"/>
      <c r="UGS1" s="32"/>
      <c r="UGT1" s="32"/>
      <c r="UGU1" s="32"/>
      <c r="UGV1" s="32"/>
      <c r="UGW1" s="32"/>
      <c r="UGX1" s="32"/>
      <c r="UGY1" s="32"/>
      <c r="UGZ1" s="32"/>
      <c r="UHA1" s="32"/>
      <c r="UHB1" s="32"/>
      <c r="UHC1" s="32"/>
      <c r="UHD1" s="32"/>
      <c r="UHE1" s="32"/>
      <c r="UHF1" s="32"/>
      <c r="UHG1" s="32"/>
      <c r="UHH1" s="32"/>
      <c r="UHI1" s="32"/>
      <c r="UHJ1" s="32"/>
      <c r="UHK1" s="32"/>
      <c r="UHL1" s="32"/>
      <c r="UHM1" s="32"/>
      <c r="UHN1" s="32"/>
      <c r="UHO1" s="32"/>
      <c r="UHP1" s="32"/>
      <c r="UHQ1" s="32"/>
      <c r="UHR1" s="32"/>
      <c r="UHS1" s="32"/>
      <c r="UHT1" s="32"/>
      <c r="UHU1" s="32"/>
      <c r="UHV1" s="32"/>
      <c r="UHW1" s="32"/>
      <c r="UHX1" s="32"/>
      <c r="UHY1" s="32"/>
      <c r="UHZ1" s="32"/>
      <c r="UIA1" s="32"/>
      <c r="UIB1" s="32"/>
      <c r="UIC1" s="32"/>
      <c r="UID1" s="32"/>
      <c r="UIE1" s="32"/>
      <c r="UIF1" s="32"/>
      <c r="UIG1" s="32"/>
      <c r="UIH1" s="32"/>
      <c r="UII1" s="32"/>
      <c r="UIJ1" s="32"/>
      <c r="UIK1" s="32"/>
      <c r="UIL1" s="32"/>
      <c r="UIM1" s="32"/>
      <c r="UIN1" s="32"/>
      <c r="UIO1" s="32"/>
      <c r="UIP1" s="32"/>
      <c r="UIQ1" s="32"/>
      <c r="UIR1" s="32"/>
      <c r="UIS1" s="32"/>
      <c r="UIT1" s="32"/>
      <c r="UIU1" s="32"/>
      <c r="UIV1" s="32"/>
      <c r="UIW1" s="32"/>
      <c r="UIX1" s="32"/>
      <c r="UIY1" s="32"/>
      <c r="UIZ1" s="32"/>
      <c r="UJA1" s="32"/>
      <c r="UJB1" s="32"/>
      <c r="UJC1" s="32"/>
      <c r="UJD1" s="32"/>
      <c r="UJE1" s="32"/>
      <c r="UJF1" s="32"/>
      <c r="UJG1" s="32"/>
      <c r="UJH1" s="32"/>
      <c r="UJI1" s="32"/>
      <c r="UJJ1" s="32"/>
      <c r="UJK1" s="32"/>
      <c r="UJL1" s="32"/>
      <c r="UJM1" s="32"/>
      <c r="UJN1" s="32"/>
      <c r="UJO1" s="32"/>
      <c r="UJP1" s="32"/>
      <c r="UJQ1" s="32"/>
      <c r="UJR1" s="32"/>
      <c r="UJS1" s="32"/>
      <c r="UJT1" s="32"/>
      <c r="UJU1" s="32"/>
      <c r="UJV1" s="32"/>
      <c r="UJW1" s="32"/>
      <c r="UJX1" s="32"/>
      <c r="UJY1" s="32"/>
      <c r="UJZ1" s="32"/>
      <c r="UKA1" s="32"/>
      <c r="UKB1" s="32"/>
      <c r="UKC1" s="32"/>
      <c r="UKD1" s="32"/>
      <c r="UKE1" s="32"/>
      <c r="UKF1" s="32"/>
      <c r="UKG1" s="32"/>
      <c r="UKH1" s="32"/>
      <c r="UKI1" s="32"/>
      <c r="UKJ1" s="32"/>
      <c r="UKK1" s="32"/>
      <c r="UKL1" s="32"/>
      <c r="UKM1" s="32"/>
      <c r="UKN1" s="32"/>
      <c r="UKO1" s="32"/>
      <c r="UKP1" s="32"/>
      <c r="UKQ1" s="32"/>
      <c r="UKR1" s="32"/>
      <c r="UKS1" s="32"/>
      <c r="UKT1" s="32"/>
      <c r="UKU1" s="32"/>
      <c r="UKV1" s="32"/>
      <c r="UKW1" s="32"/>
      <c r="UKX1" s="32"/>
      <c r="UKY1" s="32"/>
      <c r="UKZ1" s="32"/>
      <c r="ULA1" s="32"/>
      <c r="ULB1" s="32"/>
      <c r="ULC1" s="32"/>
      <c r="ULD1" s="32"/>
      <c r="ULE1" s="32"/>
      <c r="ULF1" s="32"/>
      <c r="ULG1" s="32"/>
      <c r="ULH1" s="32"/>
      <c r="ULI1" s="32"/>
      <c r="ULJ1" s="32"/>
      <c r="ULK1" s="32"/>
      <c r="ULL1" s="32"/>
      <c r="ULM1" s="32"/>
      <c r="ULN1" s="32"/>
      <c r="ULO1" s="32"/>
      <c r="ULP1" s="32"/>
      <c r="ULQ1" s="32"/>
      <c r="ULR1" s="32"/>
      <c r="ULS1" s="32"/>
      <c r="ULT1" s="32"/>
      <c r="ULU1" s="32"/>
      <c r="ULV1" s="32"/>
      <c r="ULW1" s="32"/>
      <c r="ULX1" s="32"/>
      <c r="ULY1" s="32"/>
      <c r="ULZ1" s="32"/>
      <c r="UMA1" s="32"/>
      <c r="UMB1" s="32"/>
      <c r="UMC1" s="32"/>
      <c r="UMD1" s="32"/>
      <c r="UME1" s="32"/>
      <c r="UMF1" s="32"/>
      <c r="UMG1" s="32"/>
      <c r="UMH1" s="32"/>
      <c r="UMI1" s="32"/>
      <c r="UMJ1" s="32"/>
      <c r="UMK1" s="32"/>
      <c r="UML1" s="32"/>
      <c r="UMM1" s="32"/>
      <c r="UMN1" s="32"/>
      <c r="UMO1" s="32"/>
      <c r="UMP1" s="32"/>
      <c r="UMQ1" s="32"/>
      <c r="UMR1" s="32"/>
      <c r="UMS1" s="32"/>
      <c r="UMT1" s="32"/>
      <c r="UMU1" s="32"/>
      <c r="UMV1" s="32"/>
      <c r="UMW1" s="32"/>
      <c r="UMX1" s="32"/>
      <c r="UMY1" s="32"/>
      <c r="UMZ1" s="32"/>
      <c r="UNA1" s="32"/>
      <c r="UNB1" s="32"/>
      <c r="UNC1" s="32"/>
      <c r="UND1" s="32"/>
      <c r="UNE1" s="32"/>
      <c r="UNF1" s="32"/>
      <c r="UNG1" s="32"/>
      <c r="UNH1" s="32"/>
      <c r="UNI1" s="32"/>
      <c r="UNJ1" s="32"/>
      <c r="UNK1" s="32"/>
      <c r="UNL1" s="32"/>
      <c r="UNM1" s="32"/>
      <c r="UNN1" s="32"/>
      <c r="UNO1" s="32"/>
      <c r="UNP1" s="32"/>
      <c r="UNQ1" s="32"/>
      <c r="UNR1" s="32"/>
      <c r="UNS1" s="32"/>
      <c r="UNT1" s="32"/>
      <c r="UNU1" s="32"/>
      <c r="UNV1" s="32"/>
      <c r="UNW1" s="32"/>
      <c r="UNX1" s="32"/>
      <c r="UNY1" s="32"/>
      <c r="UNZ1" s="32"/>
      <c r="UOA1" s="32"/>
      <c r="UOB1" s="32"/>
      <c r="UOC1" s="32"/>
      <c r="UOD1" s="32"/>
      <c r="UOE1" s="32"/>
      <c r="UOF1" s="32"/>
      <c r="UOG1" s="32"/>
      <c r="UOH1" s="32"/>
      <c r="UOI1" s="32"/>
      <c r="UOJ1" s="32"/>
      <c r="UOK1" s="32"/>
      <c r="UOL1" s="32"/>
      <c r="UOM1" s="32"/>
      <c r="UON1" s="32"/>
      <c r="UOO1" s="32"/>
      <c r="UOP1" s="32"/>
      <c r="UOQ1" s="32"/>
      <c r="UOR1" s="32"/>
      <c r="UOS1" s="32"/>
      <c r="UOT1" s="32"/>
      <c r="UOU1" s="32"/>
      <c r="UOV1" s="32"/>
      <c r="UOW1" s="32"/>
      <c r="UOX1" s="32"/>
      <c r="UOY1" s="32"/>
      <c r="UOZ1" s="32"/>
      <c r="UPA1" s="32"/>
      <c r="UPB1" s="32"/>
      <c r="UPC1" s="32"/>
      <c r="UPD1" s="32"/>
      <c r="UPE1" s="32"/>
      <c r="UPF1" s="32"/>
      <c r="UPG1" s="32"/>
      <c r="UPH1" s="32"/>
      <c r="UPI1" s="32"/>
      <c r="UPJ1" s="32"/>
      <c r="UPK1" s="32"/>
      <c r="UPL1" s="32"/>
      <c r="UPM1" s="32"/>
      <c r="UPN1" s="32"/>
      <c r="UPO1" s="32"/>
      <c r="UPP1" s="32"/>
      <c r="UPQ1" s="32"/>
      <c r="UPR1" s="32"/>
      <c r="UPS1" s="32"/>
      <c r="UPT1" s="32"/>
      <c r="UPU1" s="32"/>
      <c r="UPV1" s="32"/>
      <c r="UPW1" s="32"/>
      <c r="UPX1" s="32"/>
      <c r="UPY1" s="32"/>
      <c r="UPZ1" s="32"/>
      <c r="UQA1" s="32"/>
      <c r="UQB1" s="32"/>
      <c r="UQC1" s="32"/>
      <c r="UQD1" s="32"/>
      <c r="UQE1" s="32"/>
      <c r="UQF1" s="32"/>
      <c r="UQG1" s="32"/>
      <c r="UQH1" s="32"/>
      <c r="UQI1" s="32"/>
      <c r="UQJ1" s="32"/>
      <c r="UQK1" s="32"/>
      <c r="UQL1" s="32"/>
      <c r="UQM1" s="32"/>
      <c r="UQN1" s="32"/>
      <c r="UQO1" s="32"/>
      <c r="UQP1" s="32"/>
      <c r="UQQ1" s="32"/>
      <c r="UQR1" s="32"/>
      <c r="UQS1" s="32"/>
      <c r="UQT1" s="32"/>
      <c r="UQU1" s="32"/>
      <c r="UQV1" s="32"/>
      <c r="UQW1" s="32"/>
      <c r="UQX1" s="32"/>
      <c r="UQY1" s="32"/>
      <c r="UQZ1" s="32"/>
      <c r="URA1" s="32"/>
      <c r="URB1" s="32"/>
      <c r="URC1" s="32"/>
      <c r="URD1" s="32"/>
      <c r="URE1" s="32"/>
      <c r="URF1" s="32"/>
      <c r="URG1" s="32"/>
      <c r="URH1" s="32"/>
      <c r="URI1" s="32"/>
      <c r="URJ1" s="32"/>
      <c r="URK1" s="32"/>
      <c r="URL1" s="32"/>
      <c r="URM1" s="32"/>
      <c r="URN1" s="32"/>
      <c r="URO1" s="32"/>
      <c r="URP1" s="32"/>
      <c r="URQ1" s="32"/>
      <c r="URR1" s="32"/>
      <c r="URS1" s="32"/>
      <c r="URT1" s="32"/>
      <c r="URU1" s="32"/>
      <c r="URV1" s="32"/>
      <c r="URW1" s="32"/>
      <c r="URX1" s="32"/>
      <c r="URY1" s="32"/>
      <c r="URZ1" s="32"/>
      <c r="USA1" s="32"/>
      <c r="USB1" s="32"/>
      <c r="USC1" s="32"/>
      <c r="USD1" s="32"/>
      <c r="USE1" s="32"/>
      <c r="USF1" s="32"/>
      <c r="USG1" s="32"/>
      <c r="USH1" s="32"/>
      <c r="USI1" s="32"/>
      <c r="USJ1" s="32"/>
      <c r="USK1" s="32"/>
      <c r="USL1" s="32"/>
      <c r="USM1" s="32"/>
      <c r="USN1" s="32"/>
      <c r="USO1" s="32"/>
      <c r="USP1" s="32"/>
      <c r="USQ1" s="32"/>
      <c r="USR1" s="32"/>
      <c r="USS1" s="32"/>
      <c r="UST1" s="32"/>
      <c r="USU1" s="32"/>
      <c r="USV1" s="32"/>
      <c r="USW1" s="32"/>
      <c r="USX1" s="32"/>
      <c r="USY1" s="32"/>
      <c r="USZ1" s="32"/>
      <c r="UTA1" s="32"/>
      <c r="UTB1" s="32"/>
      <c r="UTC1" s="32"/>
      <c r="UTD1" s="32"/>
      <c r="UTE1" s="32"/>
      <c r="UTF1" s="32"/>
      <c r="UTG1" s="32"/>
      <c r="UTH1" s="32"/>
      <c r="UTI1" s="32"/>
      <c r="UTJ1" s="32"/>
      <c r="UTK1" s="32"/>
      <c r="UTL1" s="32"/>
      <c r="UTM1" s="32"/>
      <c r="UTN1" s="32"/>
      <c r="UTO1" s="32"/>
      <c r="UTP1" s="32"/>
      <c r="UTQ1" s="32"/>
      <c r="UTR1" s="32"/>
      <c r="UTS1" s="32"/>
      <c r="UTT1" s="32"/>
      <c r="UTU1" s="32"/>
      <c r="UTV1" s="32"/>
      <c r="UTW1" s="32"/>
      <c r="UTX1" s="32"/>
      <c r="UTY1" s="32"/>
      <c r="UTZ1" s="32"/>
      <c r="UUA1" s="32"/>
      <c r="UUB1" s="32"/>
      <c r="UUC1" s="32"/>
      <c r="UUD1" s="32"/>
      <c r="UUE1" s="32"/>
      <c r="UUF1" s="32"/>
      <c r="UUG1" s="32"/>
      <c r="UUH1" s="32"/>
      <c r="UUI1" s="32"/>
      <c r="UUJ1" s="32"/>
      <c r="UUK1" s="32"/>
      <c r="UUL1" s="32"/>
      <c r="UUM1" s="32"/>
      <c r="UUN1" s="32"/>
      <c r="UUO1" s="32"/>
      <c r="UUP1" s="32"/>
      <c r="UUQ1" s="32"/>
      <c r="UUR1" s="32"/>
      <c r="UUS1" s="32"/>
      <c r="UUT1" s="32"/>
      <c r="UUU1" s="32"/>
      <c r="UUV1" s="32"/>
      <c r="UUW1" s="32"/>
      <c r="UUX1" s="32"/>
      <c r="UUY1" s="32"/>
      <c r="UUZ1" s="32"/>
      <c r="UVA1" s="32"/>
      <c r="UVB1" s="32"/>
      <c r="UVC1" s="32"/>
      <c r="UVD1" s="32"/>
      <c r="UVE1" s="32"/>
      <c r="UVF1" s="32"/>
      <c r="UVG1" s="32"/>
      <c r="UVH1" s="32"/>
      <c r="UVI1" s="32"/>
      <c r="UVJ1" s="32"/>
      <c r="UVK1" s="32"/>
      <c r="UVL1" s="32"/>
      <c r="UVM1" s="32"/>
      <c r="UVN1" s="32"/>
      <c r="UVO1" s="32"/>
      <c r="UVP1" s="32"/>
      <c r="UVQ1" s="32"/>
      <c r="UVR1" s="32"/>
      <c r="UVS1" s="32"/>
      <c r="UVT1" s="32"/>
      <c r="UVU1" s="32"/>
      <c r="UVV1" s="32"/>
      <c r="UVW1" s="32"/>
      <c r="UVX1" s="32"/>
      <c r="UVY1" s="32"/>
      <c r="UVZ1" s="32"/>
      <c r="UWA1" s="32"/>
      <c r="UWB1" s="32"/>
      <c r="UWC1" s="32"/>
      <c r="UWD1" s="32"/>
      <c r="UWE1" s="32"/>
      <c r="UWF1" s="32"/>
      <c r="UWG1" s="32"/>
      <c r="UWH1" s="32"/>
      <c r="UWI1" s="32"/>
      <c r="UWJ1" s="32"/>
      <c r="UWK1" s="32"/>
      <c r="UWL1" s="32"/>
      <c r="UWM1" s="32"/>
      <c r="UWN1" s="32"/>
      <c r="UWO1" s="32"/>
      <c r="UWP1" s="32"/>
      <c r="UWQ1" s="32"/>
      <c r="UWR1" s="32"/>
      <c r="UWS1" s="32"/>
      <c r="UWT1" s="32"/>
      <c r="UWU1" s="32"/>
      <c r="UWV1" s="32"/>
      <c r="UWW1" s="32"/>
      <c r="UWX1" s="32"/>
      <c r="UWY1" s="32"/>
      <c r="UWZ1" s="32"/>
      <c r="UXA1" s="32"/>
      <c r="UXB1" s="32"/>
      <c r="UXC1" s="32"/>
      <c r="UXD1" s="32"/>
      <c r="UXE1" s="32"/>
      <c r="UXF1" s="32"/>
      <c r="UXG1" s="32"/>
      <c r="UXH1" s="32"/>
      <c r="UXI1" s="32"/>
      <c r="UXJ1" s="32"/>
      <c r="UXK1" s="32"/>
      <c r="UXL1" s="32"/>
      <c r="UXM1" s="32"/>
      <c r="UXN1" s="32"/>
      <c r="UXO1" s="32"/>
      <c r="UXP1" s="32"/>
      <c r="UXQ1" s="32"/>
      <c r="UXR1" s="32"/>
      <c r="UXS1" s="32"/>
      <c r="UXT1" s="32"/>
      <c r="UXU1" s="32"/>
      <c r="UXV1" s="32"/>
      <c r="UXW1" s="32"/>
      <c r="UXX1" s="32"/>
      <c r="UXY1" s="32"/>
      <c r="UXZ1" s="32"/>
      <c r="UYA1" s="32"/>
      <c r="UYB1" s="32"/>
      <c r="UYC1" s="32"/>
      <c r="UYD1" s="32"/>
      <c r="UYE1" s="32"/>
      <c r="UYF1" s="32"/>
      <c r="UYG1" s="32"/>
      <c r="UYH1" s="32"/>
      <c r="UYI1" s="32"/>
      <c r="UYJ1" s="32"/>
      <c r="UYK1" s="32"/>
      <c r="UYL1" s="32"/>
      <c r="UYM1" s="32"/>
      <c r="UYN1" s="32"/>
      <c r="UYO1" s="32"/>
      <c r="UYP1" s="32"/>
      <c r="UYQ1" s="32"/>
      <c r="UYR1" s="32"/>
      <c r="UYS1" s="32"/>
      <c r="UYT1" s="32"/>
      <c r="UYU1" s="32"/>
      <c r="UYV1" s="32"/>
      <c r="UYW1" s="32"/>
      <c r="UYX1" s="32"/>
      <c r="UYY1" s="32"/>
      <c r="UYZ1" s="32"/>
      <c r="UZA1" s="32"/>
      <c r="UZB1" s="32"/>
      <c r="UZC1" s="32"/>
      <c r="UZD1" s="32"/>
      <c r="UZE1" s="32"/>
      <c r="UZF1" s="32"/>
      <c r="UZG1" s="32"/>
      <c r="UZH1" s="32"/>
      <c r="UZI1" s="32"/>
      <c r="UZJ1" s="32"/>
      <c r="UZK1" s="32"/>
      <c r="UZL1" s="32"/>
      <c r="UZM1" s="32"/>
      <c r="UZN1" s="32"/>
      <c r="UZO1" s="32"/>
      <c r="UZP1" s="32"/>
      <c r="UZQ1" s="32"/>
      <c r="UZR1" s="32"/>
      <c r="UZS1" s="32"/>
      <c r="UZT1" s="32"/>
      <c r="UZU1" s="32"/>
      <c r="UZV1" s="32"/>
      <c r="UZW1" s="32"/>
      <c r="UZX1" s="32"/>
      <c r="UZY1" s="32"/>
      <c r="UZZ1" s="32"/>
      <c r="VAA1" s="32"/>
      <c r="VAB1" s="32"/>
      <c r="VAC1" s="32"/>
      <c r="VAD1" s="32"/>
      <c r="VAE1" s="32"/>
      <c r="VAF1" s="32"/>
      <c r="VAG1" s="32"/>
      <c r="VAH1" s="32"/>
      <c r="VAI1" s="32"/>
      <c r="VAJ1" s="32"/>
      <c r="VAK1" s="32"/>
      <c r="VAL1" s="32"/>
      <c r="VAM1" s="32"/>
      <c r="VAN1" s="32"/>
      <c r="VAO1" s="32"/>
      <c r="VAP1" s="32"/>
      <c r="VAQ1" s="32"/>
      <c r="VAR1" s="32"/>
      <c r="VAS1" s="32"/>
      <c r="VAT1" s="32"/>
      <c r="VAU1" s="32"/>
      <c r="VAV1" s="32"/>
      <c r="VAW1" s="32"/>
      <c r="VAX1" s="32"/>
      <c r="VAY1" s="32"/>
      <c r="VAZ1" s="32"/>
      <c r="VBA1" s="32"/>
      <c r="VBB1" s="32"/>
      <c r="VBC1" s="32"/>
      <c r="VBD1" s="32"/>
      <c r="VBE1" s="32"/>
      <c r="VBF1" s="32"/>
      <c r="VBG1" s="32"/>
      <c r="VBH1" s="32"/>
      <c r="VBI1" s="32"/>
      <c r="VBJ1" s="32"/>
      <c r="VBK1" s="32"/>
      <c r="VBL1" s="32"/>
      <c r="VBM1" s="32"/>
      <c r="VBN1" s="32"/>
      <c r="VBO1" s="32"/>
      <c r="VBP1" s="32"/>
      <c r="VBQ1" s="32"/>
      <c r="VBR1" s="32"/>
      <c r="VBS1" s="32"/>
      <c r="VBT1" s="32"/>
      <c r="VBU1" s="32"/>
      <c r="VBV1" s="32"/>
      <c r="VBW1" s="32"/>
      <c r="VBX1" s="32"/>
      <c r="VBY1" s="32"/>
      <c r="VBZ1" s="32"/>
      <c r="VCA1" s="32"/>
      <c r="VCB1" s="32"/>
      <c r="VCC1" s="32"/>
      <c r="VCD1" s="32"/>
      <c r="VCE1" s="32"/>
      <c r="VCF1" s="32"/>
      <c r="VCG1" s="32"/>
      <c r="VCH1" s="32"/>
      <c r="VCI1" s="32"/>
      <c r="VCJ1" s="32"/>
      <c r="VCK1" s="32"/>
      <c r="VCL1" s="32"/>
      <c r="VCM1" s="32"/>
      <c r="VCN1" s="32"/>
      <c r="VCO1" s="32"/>
      <c r="VCP1" s="32"/>
      <c r="VCQ1" s="32"/>
      <c r="VCR1" s="32"/>
      <c r="VCS1" s="32"/>
      <c r="VCT1" s="32"/>
      <c r="VCU1" s="32"/>
      <c r="VCV1" s="32"/>
      <c r="VCW1" s="32"/>
      <c r="VCX1" s="32"/>
      <c r="VCY1" s="32"/>
      <c r="VCZ1" s="32"/>
      <c r="VDA1" s="32"/>
      <c r="VDB1" s="32"/>
      <c r="VDC1" s="32"/>
      <c r="VDD1" s="32"/>
      <c r="VDE1" s="32"/>
      <c r="VDF1" s="32"/>
      <c r="VDG1" s="32"/>
      <c r="VDH1" s="32"/>
      <c r="VDI1" s="32"/>
      <c r="VDJ1" s="32"/>
      <c r="VDK1" s="32"/>
      <c r="VDL1" s="32"/>
      <c r="VDM1" s="32"/>
      <c r="VDN1" s="32"/>
      <c r="VDO1" s="32"/>
      <c r="VDP1" s="32"/>
      <c r="VDQ1" s="32"/>
      <c r="VDR1" s="32"/>
      <c r="VDS1" s="32"/>
      <c r="VDT1" s="32"/>
      <c r="VDU1" s="32"/>
      <c r="VDV1" s="32"/>
      <c r="VDW1" s="32"/>
      <c r="VDX1" s="32"/>
      <c r="VDY1" s="32"/>
      <c r="VDZ1" s="32"/>
      <c r="VEA1" s="32"/>
      <c r="VEB1" s="32"/>
      <c r="VEC1" s="32"/>
      <c r="VED1" s="32"/>
      <c r="VEE1" s="32"/>
      <c r="VEF1" s="32"/>
      <c r="VEG1" s="32"/>
      <c r="VEH1" s="32"/>
      <c r="VEI1" s="32"/>
      <c r="VEJ1" s="32"/>
      <c r="VEK1" s="32"/>
      <c r="VEL1" s="32"/>
      <c r="VEM1" s="32"/>
      <c r="VEN1" s="32"/>
      <c r="VEO1" s="32"/>
      <c r="VEP1" s="32"/>
      <c r="VEQ1" s="32"/>
      <c r="VER1" s="32"/>
      <c r="VES1" s="32"/>
      <c r="VET1" s="32"/>
      <c r="VEU1" s="32"/>
      <c r="VEV1" s="32"/>
      <c r="VEW1" s="32"/>
      <c r="VEX1" s="32"/>
      <c r="VEY1" s="32"/>
      <c r="VEZ1" s="32"/>
      <c r="VFA1" s="32"/>
      <c r="VFB1" s="32"/>
      <c r="VFC1" s="32"/>
      <c r="VFD1" s="32"/>
      <c r="VFE1" s="32"/>
      <c r="VFF1" s="32"/>
      <c r="VFG1" s="32"/>
      <c r="VFH1" s="32"/>
      <c r="VFI1" s="32"/>
      <c r="VFJ1" s="32"/>
      <c r="VFK1" s="32"/>
      <c r="VFL1" s="32"/>
      <c r="VFM1" s="32"/>
      <c r="VFN1" s="32"/>
      <c r="VFO1" s="32"/>
      <c r="VFP1" s="32"/>
      <c r="VFQ1" s="32"/>
      <c r="VFR1" s="32"/>
      <c r="VFS1" s="32"/>
      <c r="VFT1" s="32"/>
      <c r="VFU1" s="32"/>
      <c r="VFV1" s="32"/>
      <c r="VFW1" s="32"/>
      <c r="VFX1" s="32"/>
      <c r="VFY1" s="32"/>
      <c r="VFZ1" s="32"/>
      <c r="VGA1" s="32"/>
      <c r="VGB1" s="32"/>
      <c r="VGC1" s="32"/>
      <c r="VGD1" s="32"/>
      <c r="VGE1" s="32"/>
      <c r="VGF1" s="32"/>
      <c r="VGG1" s="32"/>
      <c r="VGH1" s="32"/>
      <c r="VGI1" s="32"/>
      <c r="VGJ1" s="32"/>
      <c r="VGK1" s="32"/>
      <c r="VGL1" s="32"/>
      <c r="VGM1" s="32"/>
      <c r="VGN1" s="32"/>
      <c r="VGO1" s="32"/>
      <c r="VGP1" s="32"/>
      <c r="VGQ1" s="32"/>
      <c r="VGR1" s="32"/>
      <c r="VGS1" s="32"/>
      <c r="VGT1" s="32"/>
      <c r="VGU1" s="32"/>
      <c r="VGV1" s="32"/>
      <c r="VGW1" s="32"/>
      <c r="VGX1" s="32"/>
      <c r="VGY1" s="32"/>
      <c r="VGZ1" s="32"/>
      <c r="VHA1" s="32"/>
      <c r="VHB1" s="32"/>
      <c r="VHC1" s="32"/>
      <c r="VHD1" s="32"/>
      <c r="VHE1" s="32"/>
      <c r="VHF1" s="32"/>
      <c r="VHG1" s="32"/>
      <c r="VHH1" s="32"/>
      <c r="VHI1" s="32"/>
      <c r="VHJ1" s="32"/>
      <c r="VHK1" s="32"/>
      <c r="VHL1" s="32"/>
      <c r="VHM1" s="32"/>
      <c r="VHN1" s="32"/>
      <c r="VHO1" s="32"/>
      <c r="VHP1" s="32"/>
      <c r="VHQ1" s="32"/>
      <c r="VHR1" s="32"/>
      <c r="VHS1" s="32"/>
      <c r="VHT1" s="32"/>
      <c r="VHU1" s="32"/>
      <c r="VHV1" s="32"/>
      <c r="VHW1" s="32"/>
      <c r="VHX1" s="32"/>
      <c r="VHY1" s="32"/>
      <c r="VHZ1" s="32"/>
      <c r="VIA1" s="32"/>
      <c r="VIB1" s="32"/>
      <c r="VIC1" s="32"/>
      <c r="VID1" s="32"/>
      <c r="VIE1" s="32"/>
      <c r="VIF1" s="32"/>
      <c r="VIG1" s="32"/>
      <c r="VIH1" s="32"/>
      <c r="VII1" s="32"/>
      <c r="VIJ1" s="32"/>
      <c r="VIK1" s="32"/>
      <c r="VIL1" s="32"/>
      <c r="VIM1" s="32"/>
      <c r="VIN1" s="32"/>
      <c r="VIO1" s="32"/>
      <c r="VIP1" s="32"/>
      <c r="VIQ1" s="32"/>
      <c r="VIR1" s="32"/>
      <c r="VIS1" s="32"/>
      <c r="VIT1" s="32"/>
      <c r="VIU1" s="32"/>
      <c r="VIV1" s="32"/>
      <c r="VIW1" s="32"/>
      <c r="VIX1" s="32"/>
      <c r="VIY1" s="32"/>
      <c r="VIZ1" s="32"/>
      <c r="VJA1" s="32"/>
      <c r="VJB1" s="32"/>
      <c r="VJC1" s="32"/>
      <c r="VJD1" s="32"/>
      <c r="VJE1" s="32"/>
      <c r="VJF1" s="32"/>
      <c r="VJG1" s="32"/>
      <c r="VJH1" s="32"/>
      <c r="VJI1" s="32"/>
      <c r="VJJ1" s="32"/>
      <c r="VJK1" s="32"/>
      <c r="VJL1" s="32"/>
      <c r="VJM1" s="32"/>
      <c r="VJN1" s="32"/>
      <c r="VJO1" s="32"/>
      <c r="VJP1" s="32"/>
      <c r="VJQ1" s="32"/>
      <c r="VJR1" s="32"/>
      <c r="VJS1" s="32"/>
      <c r="VJT1" s="32"/>
      <c r="VJU1" s="32"/>
      <c r="VJV1" s="32"/>
      <c r="VJW1" s="32"/>
      <c r="VJX1" s="32"/>
      <c r="VJY1" s="32"/>
      <c r="VJZ1" s="32"/>
      <c r="VKA1" s="32"/>
      <c r="VKB1" s="32"/>
      <c r="VKC1" s="32"/>
      <c r="VKD1" s="32"/>
      <c r="VKE1" s="32"/>
      <c r="VKF1" s="32"/>
      <c r="VKG1" s="32"/>
      <c r="VKH1" s="32"/>
      <c r="VKI1" s="32"/>
      <c r="VKJ1" s="32"/>
      <c r="VKK1" s="32"/>
      <c r="VKL1" s="32"/>
      <c r="VKM1" s="32"/>
      <c r="VKN1" s="32"/>
      <c r="VKO1" s="32"/>
      <c r="VKP1" s="32"/>
      <c r="VKQ1" s="32"/>
      <c r="VKR1" s="32"/>
      <c r="VKS1" s="32"/>
      <c r="VKT1" s="32"/>
      <c r="VKU1" s="32"/>
      <c r="VKV1" s="32"/>
      <c r="VKW1" s="32"/>
      <c r="VKX1" s="32"/>
      <c r="VKY1" s="32"/>
      <c r="VKZ1" s="32"/>
      <c r="VLA1" s="32"/>
      <c r="VLB1" s="32"/>
      <c r="VLC1" s="32"/>
      <c r="VLD1" s="32"/>
      <c r="VLE1" s="32"/>
      <c r="VLF1" s="32"/>
      <c r="VLG1" s="32"/>
      <c r="VLH1" s="32"/>
      <c r="VLI1" s="32"/>
      <c r="VLJ1" s="32"/>
      <c r="VLK1" s="32"/>
      <c r="VLL1" s="32"/>
      <c r="VLM1" s="32"/>
      <c r="VLN1" s="32"/>
      <c r="VLO1" s="32"/>
      <c r="VLP1" s="32"/>
      <c r="VLQ1" s="32"/>
      <c r="VLR1" s="32"/>
      <c r="VLS1" s="32"/>
      <c r="VLT1" s="32"/>
      <c r="VLU1" s="32"/>
      <c r="VLV1" s="32"/>
      <c r="VLW1" s="32"/>
      <c r="VLX1" s="32"/>
      <c r="VLY1" s="32"/>
      <c r="VLZ1" s="32"/>
      <c r="VMA1" s="32"/>
      <c r="VMB1" s="32"/>
      <c r="VMC1" s="32"/>
      <c r="VMD1" s="32"/>
      <c r="VME1" s="32"/>
      <c r="VMF1" s="32"/>
      <c r="VMG1" s="32"/>
      <c r="VMH1" s="32"/>
      <c r="VMI1" s="32"/>
      <c r="VMJ1" s="32"/>
      <c r="VMK1" s="32"/>
      <c r="VML1" s="32"/>
      <c r="VMM1" s="32"/>
      <c r="VMN1" s="32"/>
      <c r="VMO1" s="32"/>
      <c r="VMP1" s="32"/>
      <c r="VMQ1" s="32"/>
      <c r="VMR1" s="32"/>
      <c r="VMS1" s="32"/>
      <c r="VMT1" s="32"/>
      <c r="VMU1" s="32"/>
      <c r="VMV1" s="32"/>
      <c r="VMW1" s="32"/>
      <c r="VMX1" s="32"/>
      <c r="VMY1" s="32"/>
      <c r="VMZ1" s="32"/>
      <c r="VNA1" s="32"/>
      <c r="VNB1" s="32"/>
      <c r="VNC1" s="32"/>
      <c r="VND1" s="32"/>
      <c r="VNE1" s="32"/>
      <c r="VNF1" s="32"/>
      <c r="VNG1" s="32"/>
      <c r="VNH1" s="32"/>
      <c r="VNI1" s="32"/>
      <c r="VNJ1" s="32"/>
      <c r="VNK1" s="32"/>
      <c r="VNL1" s="32"/>
      <c r="VNM1" s="32"/>
      <c r="VNN1" s="32"/>
      <c r="VNO1" s="32"/>
      <c r="VNP1" s="32"/>
      <c r="VNQ1" s="32"/>
      <c r="VNR1" s="32"/>
      <c r="VNS1" s="32"/>
      <c r="VNT1" s="32"/>
      <c r="VNU1" s="32"/>
      <c r="VNV1" s="32"/>
      <c r="VNW1" s="32"/>
      <c r="VNX1" s="32"/>
      <c r="VNY1" s="32"/>
      <c r="VNZ1" s="32"/>
      <c r="VOA1" s="32"/>
      <c r="VOB1" s="32"/>
      <c r="VOC1" s="32"/>
      <c r="VOD1" s="32"/>
      <c r="VOE1" s="32"/>
      <c r="VOF1" s="32"/>
      <c r="VOG1" s="32"/>
      <c r="VOH1" s="32"/>
      <c r="VOI1" s="32"/>
      <c r="VOJ1" s="32"/>
      <c r="VOK1" s="32"/>
      <c r="VOL1" s="32"/>
      <c r="VOM1" s="32"/>
      <c r="VON1" s="32"/>
      <c r="VOO1" s="32"/>
      <c r="VOP1" s="32"/>
      <c r="VOQ1" s="32"/>
      <c r="VOR1" s="32"/>
      <c r="VOS1" s="32"/>
      <c r="VOT1" s="32"/>
      <c r="VOU1" s="32"/>
      <c r="VOV1" s="32"/>
      <c r="VOW1" s="32"/>
      <c r="VOX1" s="32"/>
      <c r="VOY1" s="32"/>
      <c r="VOZ1" s="32"/>
      <c r="VPA1" s="32"/>
      <c r="VPB1" s="32"/>
      <c r="VPC1" s="32"/>
      <c r="VPD1" s="32"/>
      <c r="VPE1" s="32"/>
      <c r="VPF1" s="32"/>
      <c r="VPG1" s="32"/>
      <c r="VPH1" s="32"/>
      <c r="VPI1" s="32"/>
      <c r="VPJ1" s="32"/>
      <c r="VPK1" s="32"/>
      <c r="VPL1" s="32"/>
      <c r="VPM1" s="32"/>
      <c r="VPN1" s="32"/>
      <c r="VPO1" s="32"/>
      <c r="VPP1" s="32"/>
      <c r="VPQ1" s="32"/>
      <c r="VPR1" s="32"/>
      <c r="VPS1" s="32"/>
      <c r="VPT1" s="32"/>
      <c r="VPU1" s="32"/>
      <c r="VPV1" s="32"/>
      <c r="VPW1" s="32"/>
      <c r="VPX1" s="32"/>
      <c r="VPY1" s="32"/>
      <c r="VPZ1" s="32"/>
      <c r="VQA1" s="32"/>
      <c r="VQB1" s="32"/>
      <c r="VQC1" s="32"/>
      <c r="VQD1" s="32"/>
      <c r="VQE1" s="32"/>
      <c r="VQF1" s="32"/>
      <c r="VQG1" s="32"/>
      <c r="VQH1" s="32"/>
      <c r="VQI1" s="32"/>
      <c r="VQJ1" s="32"/>
      <c r="VQK1" s="32"/>
      <c r="VQL1" s="32"/>
      <c r="VQM1" s="32"/>
      <c r="VQN1" s="32"/>
      <c r="VQO1" s="32"/>
      <c r="VQP1" s="32"/>
      <c r="VQQ1" s="32"/>
      <c r="VQR1" s="32"/>
      <c r="VQS1" s="32"/>
      <c r="VQT1" s="32"/>
      <c r="VQU1" s="32"/>
      <c r="VQV1" s="32"/>
      <c r="VQW1" s="32"/>
      <c r="VQX1" s="32"/>
      <c r="VQY1" s="32"/>
      <c r="VQZ1" s="32"/>
      <c r="VRA1" s="32"/>
      <c r="VRB1" s="32"/>
      <c r="VRC1" s="32"/>
      <c r="VRD1" s="32"/>
      <c r="VRE1" s="32"/>
      <c r="VRF1" s="32"/>
      <c r="VRG1" s="32"/>
      <c r="VRH1" s="32"/>
      <c r="VRI1" s="32"/>
      <c r="VRJ1" s="32"/>
      <c r="VRK1" s="32"/>
      <c r="VRL1" s="32"/>
      <c r="VRM1" s="32"/>
      <c r="VRN1" s="32"/>
      <c r="VRO1" s="32"/>
      <c r="VRP1" s="32"/>
      <c r="VRQ1" s="32"/>
      <c r="VRR1" s="32"/>
      <c r="VRS1" s="32"/>
      <c r="VRT1" s="32"/>
      <c r="VRU1" s="32"/>
      <c r="VRV1" s="32"/>
      <c r="VRW1" s="32"/>
      <c r="VRX1" s="32"/>
      <c r="VRY1" s="32"/>
      <c r="VRZ1" s="32"/>
      <c r="VSA1" s="32"/>
      <c r="VSB1" s="32"/>
      <c r="VSC1" s="32"/>
      <c r="VSD1" s="32"/>
      <c r="VSE1" s="32"/>
      <c r="VSF1" s="32"/>
      <c r="VSG1" s="32"/>
      <c r="VSH1" s="32"/>
      <c r="VSI1" s="32"/>
      <c r="VSJ1" s="32"/>
      <c r="VSK1" s="32"/>
      <c r="VSL1" s="32"/>
      <c r="VSM1" s="32"/>
      <c r="VSN1" s="32"/>
      <c r="VSO1" s="32"/>
      <c r="VSP1" s="32"/>
      <c r="VSQ1" s="32"/>
      <c r="VSR1" s="32"/>
      <c r="VSS1" s="32"/>
      <c r="VST1" s="32"/>
      <c r="VSU1" s="32"/>
      <c r="VSV1" s="32"/>
      <c r="VSW1" s="32"/>
      <c r="VSX1" s="32"/>
      <c r="VSY1" s="32"/>
      <c r="VSZ1" s="32"/>
      <c r="VTA1" s="32"/>
      <c r="VTB1" s="32"/>
      <c r="VTC1" s="32"/>
      <c r="VTD1" s="32"/>
      <c r="VTE1" s="32"/>
      <c r="VTF1" s="32"/>
      <c r="VTG1" s="32"/>
      <c r="VTH1" s="32"/>
      <c r="VTI1" s="32"/>
      <c r="VTJ1" s="32"/>
      <c r="VTK1" s="32"/>
      <c r="VTL1" s="32"/>
      <c r="VTM1" s="32"/>
      <c r="VTN1" s="32"/>
      <c r="VTO1" s="32"/>
      <c r="VTP1" s="32"/>
      <c r="VTQ1" s="32"/>
      <c r="VTR1" s="32"/>
      <c r="VTS1" s="32"/>
      <c r="VTT1" s="32"/>
      <c r="VTU1" s="32"/>
      <c r="VTV1" s="32"/>
      <c r="VTW1" s="32"/>
      <c r="VTX1" s="32"/>
      <c r="VTY1" s="32"/>
      <c r="VTZ1" s="32"/>
      <c r="VUA1" s="32"/>
      <c r="VUB1" s="32"/>
      <c r="VUC1" s="32"/>
      <c r="VUD1" s="32"/>
      <c r="VUE1" s="32"/>
      <c r="VUF1" s="32"/>
      <c r="VUG1" s="32"/>
      <c r="VUH1" s="32"/>
      <c r="VUI1" s="32"/>
      <c r="VUJ1" s="32"/>
      <c r="VUK1" s="32"/>
      <c r="VUL1" s="32"/>
      <c r="VUM1" s="32"/>
      <c r="VUN1" s="32"/>
      <c r="VUO1" s="32"/>
      <c r="VUP1" s="32"/>
      <c r="VUQ1" s="32"/>
      <c r="VUR1" s="32"/>
      <c r="VUS1" s="32"/>
      <c r="VUT1" s="32"/>
      <c r="VUU1" s="32"/>
      <c r="VUV1" s="32"/>
      <c r="VUW1" s="32"/>
      <c r="VUX1" s="32"/>
      <c r="VUY1" s="32"/>
      <c r="VUZ1" s="32"/>
      <c r="VVA1" s="32"/>
      <c r="VVB1" s="32"/>
      <c r="VVC1" s="32"/>
      <c r="VVD1" s="32"/>
      <c r="VVE1" s="32"/>
      <c r="VVF1" s="32"/>
      <c r="VVG1" s="32"/>
      <c r="VVH1" s="32"/>
      <c r="VVI1" s="32"/>
      <c r="VVJ1" s="32"/>
      <c r="VVK1" s="32"/>
      <c r="VVL1" s="32"/>
      <c r="VVM1" s="32"/>
      <c r="VVN1" s="32"/>
      <c r="VVO1" s="32"/>
      <c r="VVP1" s="32"/>
      <c r="VVQ1" s="32"/>
      <c r="VVR1" s="32"/>
      <c r="VVS1" s="32"/>
      <c r="VVT1" s="32"/>
      <c r="VVU1" s="32"/>
      <c r="VVV1" s="32"/>
      <c r="VVW1" s="32"/>
      <c r="VVX1" s="32"/>
      <c r="VVY1" s="32"/>
      <c r="VVZ1" s="32"/>
      <c r="VWA1" s="32"/>
      <c r="VWB1" s="32"/>
      <c r="VWC1" s="32"/>
      <c r="VWD1" s="32"/>
      <c r="VWE1" s="32"/>
      <c r="VWF1" s="32"/>
      <c r="VWG1" s="32"/>
      <c r="VWH1" s="32"/>
      <c r="VWI1" s="32"/>
      <c r="VWJ1" s="32"/>
      <c r="VWK1" s="32"/>
      <c r="VWL1" s="32"/>
      <c r="VWM1" s="32"/>
      <c r="VWN1" s="32"/>
      <c r="VWO1" s="32"/>
      <c r="VWP1" s="32"/>
      <c r="VWQ1" s="32"/>
      <c r="VWR1" s="32"/>
      <c r="VWS1" s="32"/>
      <c r="VWT1" s="32"/>
      <c r="VWU1" s="32"/>
      <c r="VWV1" s="32"/>
      <c r="VWW1" s="32"/>
      <c r="VWX1" s="32"/>
      <c r="VWY1" s="32"/>
      <c r="VWZ1" s="32"/>
      <c r="VXA1" s="32"/>
      <c r="VXB1" s="32"/>
      <c r="VXC1" s="32"/>
      <c r="VXD1" s="32"/>
      <c r="VXE1" s="32"/>
      <c r="VXF1" s="32"/>
      <c r="VXG1" s="32"/>
      <c r="VXH1" s="32"/>
      <c r="VXI1" s="32"/>
      <c r="VXJ1" s="32"/>
      <c r="VXK1" s="32"/>
      <c r="VXL1" s="32"/>
      <c r="VXM1" s="32"/>
      <c r="VXN1" s="32"/>
      <c r="VXO1" s="32"/>
      <c r="VXP1" s="32"/>
      <c r="VXQ1" s="32"/>
      <c r="VXR1" s="32"/>
      <c r="VXS1" s="32"/>
      <c r="VXT1" s="32"/>
      <c r="VXU1" s="32"/>
      <c r="VXV1" s="32"/>
      <c r="VXW1" s="32"/>
      <c r="VXX1" s="32"/>
      <c r="VXY1" s="32"/>
      <c r="VXZ1" s="32"/>
      <c r="VYA1" s="32"/>
      <c r="VYB1" s="32"/>
      <c r="VYC1" s="32"/>
      <c r="VYD1" s="32"/>
      <c r="VYE1" s="32"/>
      <c r="VYF1" s="32"/>
      <c r="VYG1" s="32"/>
      <c r="VYH1" s="32"/>
      <c r="VYI1" s="32"/>
      <c r="VYJ1" s="32"/>
      <c r="VYK1" s="32"/>
      <c r="VYL1" s="32"/>
      <c r="VYM1" s="32"/>
      <c r="VYN1" s="32"/>
      <c r="VYO1" s="32"/>
      <c r="VYP1" s="32"/>
      <c r="VYQ1" s="32"/>
      <c r="VYR1" s="32"/>
      <c r="VYS1" s="32"/>
      <c r="VYT1" s="32"/>
      <c r="VYU1" s="32"/>
      <c r="VYV1" s="32"/>
      <c r="VYW1" s="32"/>
      <c r="VYX1" s="32"/>
      <c r="VYY1" s="32"/>
      <c r="VYZ1" s="32"/>
      <c r="VZA1" s="32"/>
      <c r="VZB1" s="32"/>
      <c r="VZC1" s="32"/>
      <c r="VZD1" s="32"/>
      <c r="VZE1" s="32"/>
      <c r="VZF1" s="32"/>
      <c r="VZG1" s="32"/>
      <c r="VZH1" s="32"/>
      <c r="VZI1" s="32"/>
      <c r="VZJ1" s="32"/>
      <c r="VZK1" s="32"/>
      <c r="VZL1" s="32"/>
      <c r="VZM1" s="32"/>
      <c r="VZN1" s="32"/>
      <c r="VZO1" s="32"/>
      <c r="VZP1" s="32"/>
      <c r="VZQ1" s="32"/>
      <c r="VZR1" s="32"/>
      <c r="VZS1" s="32"/>
      <c r="VZT1" s="32"/>
      <c r="VZU1" s="32"/>
      <c r="VZV1" s="32"/>
      <c r="VZW1" s="32"/>
      <c r="VZX1" s="32"/>
      <c r="VZY1" s="32"/>
      <c r="VZZ1" s="32"/>
      <c r="WAA1" s="32"/>
      <c r="WAB1" s="32"/>
      <c r="WAC1" s="32"/>
      <c r="WAD1" s="32"/>
      <c r="WAE1" s="32"/>
      <c r="WAF1" s="32"/>
      <c r="WAG1" s="32"/>
      <c r="WAH1" s="32"/>
      <c r="WAI1" s="32"/>
      <c r="WAJ1" s="32"/>
      <c r="WAK1" s="32"/>
      <c r="WAL1" s="32"/>
      <c r="WAM1" s="32"/>
      <c r="WAN1" s="32"/>
      <c r="WAO1" s="32"/>
      <c r="WAP1" s="32"/>
      <c r="WAQ1" s="32"/>
      <c r="WAR1" s="32"/>
      <c r="WAS1" s="32"/>
      <c r="WAT1" s="32"/>
      <c r="WAU1" s="32"/>
      <c r="WAV1" s="32"/>
      <c r="WAW1" s="32"/>
      <c r="WAX1" s="32"/>
      <c r="WAY1" s="32"/>
      <c r="WAZ1" s="32"/>
      <c r="WBA1" s="32"/>
      <c r="WBB1" s="32"/>
      <c r="WBC1" s="32"/>
      <c r="WBD1" s="32"/>
      <c r="WBE1" s="32"/>
      <c r="WBF1" s="32"/>
      <c r="WBG1" s="32"/>
      <c r="WBH1" s="32"/>
      <c r="WBI1" s="32"/>
      <c r="WBJ1" s="32"/>
      <c r="WBK1" s="32"/>
      <c r="WBL1" s="32"/>
      <c r="WBM1" s="32"/>
      <c r="WBN1" s="32"/>
      <c r="WBO1" s="32"/>
      <c r="WBP1" s="32"/>
      <c r="WBQ1" s="32"/>
      <c r="WBR1" s="32"/>
      <c r="WBS1" s="32"/>
      <c r="WBT1" s="32"/>
      <c r="WBU1" s="32"/>
      <c r="WBV1" s="32"/>
      <c r="WBW1" s="32"/>
      <c r="WBX1" s="32"/>
      <c r="WBY1" s="32"/>
      <c r="WBZ1" s="32"/>
      <c r="WCA1" s="32"/>
      <c r="WCB1" s="32"/>
      <c r="WCC1" s="32"/>
      <c r="WCD1" s="32"/>
      <c r="WCE1" s="32"/>
      <c r="WCF1" s="32"/>
      <c r="WCG1" s="32"/>
      <c r="WCH1" s="32"/>
      <c r="WCI1" s="32"/>
      <c r="WCJ1" s="32"/>
      <c r="WCK1" s="32"/>
      <c r="WCL1" s="32"/>
      <c r="WCM1" s="32"/>
      <c r="WCN1" s="32"/>
      <c r="WCO1" s="32"/>
      <c r="WCP1" s="32"/>
      <c r="WCQ1" s="32"/>
      <c r="WCR1" s="32"/>
      <c r="WCS1" s="32"/>
      <c r="WCT1" s="32"/>
      <c r="WCU1" s="32"/>
      <c r="WCV1" s="32"/>
      <c r="WCW1" s="32"/>
      <c r="WCX1" s="32"/>
      <c r="WCY1" s="32"/>
      <c r="WCZ1" s="32"/>
      <c r="WDA1" s="32"/>
      <c r="WDB1" s="32"/>
      <c r="WDC1" s="32"/>
      <c r="WDD1" s="32"/>
      <c r="WDE1" s="32"/>
      <c r="WDF1" s="32"/>
      <c r="WDG1" s="32"/>
      <c r="WDH1" s="32"/>
      <c r="WDI1" s="32"/>
      <c r="WDJ1" s="32"/>
      <c r="WDK1" s="32"/>
      <c r="WDL1" s="32"/>
      <c r="WDM1" s="32"/>
      <c r="WDN1" s="32"/>
      <c r="WDO1" s="32"/>
      <c r="WDP1" s="32"/>
      <c r="WDQ1" s="32"/>
      <c r="WDR1" s="32"/>
      <c r="WDS1" s="32"/>
      <c r="WDT1" s="32"/>
      <c r="WDU1" s="32"/>
      <c r="WDV1" s="32"/>
      <c r="WDW1" s="32"/>
      <c r="WDX1" s="32"/>
      <c r="WDY1" s="32"/>
      <c r="WDZ1" s="32"/>
      <c r="WEA1" s="32"/>
      <c r="WEB1" s="32"/>
      <c r="WEC1" s="32"/>
      <c r="WED1" s="32"/>
      <c r="WEE1" s="32"/>
      <c r="WEF1" s="32"/>
      <c r="WEG1" s="32"/>
      <c r="WEH1" s="32"/>
      <c r="WEI1" s="32"/>
      <c r="WEJ1" s="32"/>
      <c r="WEK1" s="32"/>
      <c r="WEL1" s="32"/>
      <c r="WEM1" s="32"/>
      <c r="WEN1" s="32"/>
      <c r="WEO1" s="32"/>
      <c r="WEP1" s="32"/>
      <c r="WEQ1" s="32"/>
      <c r="WER1" s="32"/>
      <c r="WES1" s="32"/>
      <c r="WET1" s="32"/>
      <c r="WEU1" s="32"/>
      <c r="WEV1" s="32"/>
      <c r="WEW1" s="32"/>
      <c r="WEX1" s="32"/>
      <c r="WEY1" s="32"/>
      <c r="WEZ1" s="32"/>
      <c r="WFA1" s="32"/>
      <c r="WFB1" s="32"/>
      <c r="WFC1" s="32"/>
      <c r="WFD1" s="32"/>
      <c r="WFE1" s="32"/>
      <c r="WFF1" s="32"/>
      <c r="WFG1" s="32"/>
      <c r="WFH1" s="32"/>
      <c r="WFI1" s="32"/>
      <c r="WFJ1" s="32"/>
      <c r="WFK1" s="32"/>
      <c r="WFL1" s="32"/>
      <c r="WFM1" s="32"/>
      <c r="WFN1" s="32"/>
      <c r="WFO1" s="32"/>
      <c r="WFP1" s="32"/>
      <c r="WFQ1" s="32"/>
      <c r="WFR1" s="32"/>
      <c r="WFS1" s="32"/>
      <c r="WFT1" s="32"/>
      <c r="WFU1" s="32"/>
      <c r="WFV1" s="32"/>
      <c r="WFW1" s="32"/>
      <c r="WFX1" s="32"/>
      <c r="WFY1" s="32"/>
      <c r="WFZ1" s="32"/>
      <c r="WGA1" s="32"/>
      <c r="WGB1" s="32"/>
      <c r="WGC1" s="32"/>
      <c r="WGD1" s="32"/>
      <c r="WGE1" s="32"/>
      <c r="WGF1" s="32"/>
      <c r="WGG1" s="32"/>
      <c r="WGH1" s="32"/>
      <c r="WGI1" s="32"/>
      <c r="WGJ1" s="32"/>
      <c r="WGK1" s="32"/>
      <c r="WGL1" s="32"/>
      <c r="WGM1" s="32"/>
      <c r="WGN1" s="32"/>
      <c r="WGO1" s="32"/>
      <c r="WGP1" s="32"/>
      <c r="WGQ1" s="32"/>
      <c r="WGR1" s="32"/>
      <c r="WGS1" s="32"/>
      <c r="WGT1" s="32"/>
      <c r="WGU1" s="32"/>
      <c r="WGV1" s="32"/>
      <c r="WGW1" s="32"/>
      <c r="WGX1" s="32"/>
      <c r="WGY1" s="32"/>
      <c r="WGZ1" s="32"/>
      <c r="WHA1" s="32"/>
      <c r="WHB1" s="32"/>
      <c r="WHC1" s="32"/>
      <c r="WHD1" s="32"/>
      <c r="WHE1" s="32"/>
      <c r="WHF1" s="32"/>
      <c r="WHG1" s="32"/>
      <c r="WHH1" s="32"/>
      <c r="WHI1" s="32"/>
      <c r="WHJ1" s="32"/>
      <c r="WHK1" s="32"/>
      <c r="WHL1" s="32"/>
      <c r="WHM1" s="32"/>
      <c r="WHN1" s="32"/>
      <c r="WHO1" s="32"/>
      <c r="WHP1" s="32"/>
      <c r="WHQ1" s="32"/>
      <c r="WHR1" s="32"/>
      <c r="WHS1" s="32"/>
      <c r="WHT1" s="32"/>
      <c r="WHU1" s="32"/>
      <c r="WHV1" s="32"/>
      <c r="WHW1" s="32"/>
      <c r="WHX1" s="32"/>
      <c r="WHY1" s="32"/>
      <c r="WHZ1" s="32"/>
      <c r="WIA1" s="32"/>
      <c r="WIB1" s="32"/>
      <c r="WIC1" s="32"/>
      <c r="WID1" s="32"/>
      <c r="WIE1" s="32"/>
      <c r="WIF1" s="32"/>
      <c r="WIG1" s="32"/>
      <c r="WIH1" s="32"/>
      <c r="WII1" s="32"/>
      <c r="WIJ1" s="32"/>
      <c r="WIK1" s="32"/>
      <c r="WIL1" s="32"/>
      <c r="WIM1" s="32"/>
      <c r="WIN1" s="32"/>
      <c r="WIO1" s="32"/>
      <c r="WIP1" s="32"/>
      <c r="WIQ1" s="32"/>
      <c r="WIR1" s="32"/>
      <c r="WIS1" s="32"/>
      <c r="WIT1" s="32"/>
      <c r="WIU1" s="32"/>
      <c r="WIV1" s="32"/>
      <c r="WIW1" s="32"/>
      <c r="WIX1" s="32"/>
      <c r="WIY1" s="32"/>
      <c r="WIZ1" s="32"/>
      <c r="WJA1" s="32"/>
      <c r="WJB1" s="32"/>
      <c r="WJC1" s="32"/>
      <c r="WJD1" s="32"/>
      <c r="WJE1" s="32"/>
      <c r="WJF1" s="32"/>
      <c r="WJG1" s="32"/>
      <c r="WJH1" s="32"/>
      <c r="WJI1" s="32"/>
      <c r="WJJ1" s="32"/>
      <c r="WJK1" s="32"/>
      <c r="WJL1" s="32"/>
      <c r="WJM1" s="32"/>
      <c r="WJN1" s="32"/>
      <c r="WJO1" s="32"/>
      <c r="WJP1" s="32"/>
      <c r="WJQ1" s="32"/>
      <c r="WJR1" s="32"/>
      <c r="WJS1" s="32"/>
      <c r="WJT1" s="32"/>
      <c r="WJU1" s="32"/>
      <c r="WJV1" s="32"/>
      <c r="WJW1" s="32"/>
      <c r="WJX1" s="32"/>
      <c r="WJY1" s="32"/>
      <c r="WJZ1" s="32"/>
      <c r="WKA1" s="32"/>
      <c r="WKB1" s="32"/>
      <c r="WKC1" s="32"/>
      <c r="WKD1" s="32"/>
      <c r="WKE1" s="32"/>
      <c r="WKF1" s="32"/>
      <c r="WKG1" s="32"/>
      <c r="WKH1" s="32"/>
      <c r="WKI1" s="32"/>
      <c r="WKJ1" s="32"/>
      <c r="WKK1" s="32"/>
      <c r="WKL1" s="32"/>
      <c r="WKM1" s="32"/>
      <c r="WKN1" s="32"/>
      <c r="WKO1" s="32"/>
      <c r="WKP1" s="32"/>
      <c r="WKQ1" s="32"/>
      <c r="WKR1" s="32"/>
      <c r="WKS1" s="32"/>
      <c r="WKT1" s="32"/>
      <c r="WKU1" s="32"/>
      <c r="WKV1" s="32"/>
      <c r="WKW1" s="32"/>
      <c r="WKX1" s="32"/>
      <c r="WKY1" s="32"/>
      <c r="WKZ1" s="32"/>
      <c r="WLA1" s="32"/>
      <c r="WLB1" s="32"/>
      <c r="WLC1" s="32"/>
      <c r="WLD1" s="32"/>
      <c r="WLE1" s="32"/>
      <c r="WLF1" s="32"/>
      <c r="WLG1" s="32"/>
      <c r="WLH1" s="32"/>
      <c r="WLI1" s="32"/>
      <c r="WLJ1" s="32"/>
      <c r="WLK1" s="32"/>
      <c r="WLL1" s="32"/>
      <c r="WLM1" s="32"/>
      <c r="WLN1" s="32"/>
      <c r="WLO1" s="32"/>
      <c r="WLP1" s="32"/>
      <c r="WLQ1" s="32"/>
      <c r="WLR1" s="32"/>
      <c r="WLS1" s="32"/>
      <c r="WLT1" s="32"/>
      <c r="WLU1" s="32"/>
      <c r="WLV1" s="32"/>
      <c r="WLW1" s="32"/>
      <c r="WLX1" s="32"/>
      <c r="WLY1" s="32"/>
      <c r="WLZ1" s="32"/>
      <c r="WMA1" s="32"/>
      <c r="WMB1" s="32"/>
      <c r="WMC1" s="32"/>
      <c r="WMD1" s="32"/>
      <c r="WME1" s="32"/>
      <c r="WMF1" s="32"/>
      <c r="WMG1" s="32"/>
      <c r="WMH1" s="32"/>
      <c r="WMI1" s="32"/>
      <c r="WMJ1" s="32"/>
      <c r="WMK1" s="32"/>
      <c r="WML1" s="32"/>
      <c r="WMM1" s="32"/>
      <c r="WMN1" s="32"/>
      <c r="WMO1" s="32"/>
      <c r="WMP1" s="32"/>
      <c r="WMQ1" s="32"/>
      <c r="WMR1" s="32"/>
      <c r="WMS1" s="32"/>
      <c r="WMT1" s="32"/>
      <c r="WMU1" s="32"/>
      <c r="WMV1" s="32"/>
      <c r="WMW1" s="32"/>
      <c r="WMX1" s="32"/>
      <c r="WMY1" s="32"/>
      <c r="WMZ1" s="32"/>
      <c r="WNA1" s="32"/>
      <c r="WNB1" s="32"/>
      <c r="WNC1" s="32"/>
      <c r="WND1" s="32"/>
      <c r="WNE1" s="32"/>
      <c r="WNF1" s="32"/>
      <c r="WNG1" s="32"/>
      <c r="WNH1" s="32"/>
      <c r="WNI1" s="32"/>
      <c r="WNJ1" s="32"/>
      <c r="WNK1" s="32"/>
      <c r="WNL1" s="32"/>
      <c r="WNM1" s="32"/>
      <c r="WNN1" s="32"/>
      <c r="WNO1" s="32"/>
      <c r="WNP1" s="32"/>
      <c r="WNQ1" s="32"/>
      <c r="WNR1" s="32"/>
      <c r="WNS1" s="32"/>
      <c r="WNT1" s="32"/>
      <c r="WNU1" s="32"/>
      <c r="WNV1" s="32"/>
      <c r="WNW1" s="32"/>
      <c r="WNX1" s="32"/>
      <c r="WNY1" s="32"/>
      <c r="WNZ1" s="32"/>
      <c r="WOA1" s="32"/>
      <c r="WOB1" s="32"/>
      <c r="WOC1" s="32"/>
      <c r="WOD1" s="32"/>
      <c r="WOE1" s="32"/>
      <c r="WOF1" s="32"/>
      <c r="WOG1" s="32"/>
      <c r="WOH1" s="32"/>
      <c r="WOI1" s="32"/>
      <c r="WOJ1" s="32"/>
      <c r="WOK1" s="32"/>
      <c r="WOL1" s="32"/>
      <c r="WOM1" s="32"/>
      <c r="WON1" s="32"/>
      <c r="WOO1" s="32"/>
      <c r="WOP1" s="32"/>
      <c r="WOQ1" s="32"/>
      <c r="WOR1" s="32"/>
      <c r="WOS1" s="32"/>
      <c r="WOT1" s="32"/>
      <c r="WOU1" s="32"/>
      <c r="WOV1" s="32"/>
      <c r="WOW1" s="32"/>
      <c r="WOX1" s="32"/>
      <c r="WOY1" s="32"/>
      <c r="WOZ1" s="32"/>
      <c r="WPA1" s="32"/>
      <c r="WPB1" s="32"/>
      <c r="WPC1" s="32"/>
      <c r="WPD1" s="32"/>
      <c r="WPE1" s="32"/>
      <c r="WPF1" s="32"/>
      <c r="WPG1" s="32"/>
      <c r="WPH1" s="32"/>
      <c r="WPI1" s="32"/>
      <c r="WPJ1" s="32"/>
      <c r="WPK1" s="32"/>
      <c r="WPL1" s="32"/>
      <c r="WPM1" s="32"/>
      <c r="WPN1" s="32"/>
      <c r="WPO1" s="32"/>
      <c r="WPP1" s="32"/>
      <c r="WPQ1" s="32"/>
      <c r="WPR1" s="32"/>
      <c r="WPS1" s="32"/>
      <c r="WPT1" s="32"/>
      <c r="WPU1" s="32"/>
      <c r="WPV1" s="32"/>
      <c r="WPW1" s="32"/>
      <c r="WPX1" s="32"/>
      <c r="WPY1" s="32"/>
      <c r="WPZ1" s="32"/>
      <c r="WQA1" s="32"/>
      <c r="WQB1" s="32"/>
      <c r="WQC1" s="32"/>
      <c r="WQD1" s="32"/>
      <c r="WQE1" s="32"/>
      <c r="WQF1" s="32"/>
      <c r="WQG1" s="32"/>
      <c r="WQH1" s="32"/>
      <c r="WQI1" s="32"/>
      <c r="WQJ1" s="32"/>
      <c r="WQK1" s="32"/>
      <c r="WQL1" s="32"/>
      <c r="WQM1" s="32"/>
      <c r="WQN1" s="32"/>
      <c r="WQO1" s="32"/>
      <c r="WQP1" s="32"/>
      <c r="WQQ1" s="32"/>
      <c r="WQR1" s="32"/>
      <c r="WQS1" s="32"/>
      <c r="WQT1" s="32"/>
      <c r="WQU1" s="32"/>
      <c r="WQV1" s="32"/>
      <c r="WQW1" s="32"/>
      <c r="WQX1" s="32"/>
      <c r="WQY1" s="32"/>
      <c r="WQZ1" s="32"/>
      <c r="WRA1" s="32"/>
      <c r="WRB1" s="32"/>
      <c r="WRC1" s="32"/>
      <c r="WRD1" s="32"/>
      <c r="WRE1" s="32"/>
      <c r="WRF1" s="32"/>
      <c r="WRG1" s="32"/>
      <c r="WRH1" s="32"/>
      <c r="WRI1" s="32"/>
      <c r="WRJ1" s="32"/>
      <c r="WRK1" s="32"/>
      <c r="WRL1" s="32"/>
      <c r="WRM1" s="32"/>
      <c r="WRN1" s="32"/>
      <c r="WRO1" s="32"/>
      <c r="WRP1" s="32"/>
      <c r="WRQ1" s="32"/>
      <c r="WRR1" s="32"/>
      <c r="WRS1" s="32"/>
      <c r="WRT1" s="32"/>
      <c r="WRU1" s="32"/>
      <c r="WRV1" s="32"/>
      <c r="WRW1" s="32"/>
      <c r="WRX1" s="32"/>
      <c r="WRY1" s="32"/>
      <c r="WRZ1" s="32"/>
      <c r="WSA1" s="32"/>
      <c r="WSB1" s="32"/>
      <c r="WSC1" s="32"/>
      <c r="WSD1" s="32"/>
      <c r="WSE1" s="32"/>
      <c r="WSF1" s="32"/>
      <c r="WSG1" s="32"/>
      <c r="WSH1" s="32"/>
      <c r="WSI1" s="32"/>
      <c r="WSJ1" s="32"/>
      <c r="WSK1" s="32"/>
      <c r="WSL1" s="32"/>
      <c r="WSM1" s="32"/>
      <c r="WSN1" s="32"/>
      <c r="WSO1" s="32"/>
      <c r="WSP1" s="32"/>
      <c r="WSQ1" s="32"/>
      <c r="WSR1" s="32"/>
      <c r="WSS1" s="32"/>
      <c r="WST1" s="32"/>
      <c r="WSU1" s="32"/>
      <c r="WSV1" s="32"/>
      <c r="WSW1" s="32"/>
      <c r="WSX1" s="32"/>
      <c r="WSY1" s="32"/>
      <c r="WSZ1" s="32"/>
      <c r="WTA1" s="32"/>
      <c r="WTB1" s="32"/>
      <c r="WTC1" s="32"/>
      <c r="WTD1" s="32"/>
      <c r="WTE1" s="32"/>
      <c r="WTF1" s="32"/>
      <c r="WTG1" s="32"/>
      <c r="WTH1" s="32"/>
      <c r="WTI1" s="32"/>
      <c r="WTJ1" s="32"/>
      <c r="WTK1" s="32"/>
      <c r="WTL1" s="32"/>
      <c r="WTM1" s="32"/>
      <c r="WTN1" s="32"/>
      <c r="WTO1" s="32"/>
      <c r="WTP1" s="32"/>
      <c r="WTQ1" s="32"/>
      <c r="WTR1" s="32"/>
      <c r="WTS1" s="32"/>
      <c r="WTT1" s="32"/>
      <c r="WTU1" s="32"/>
      <c r="WTV1" s="32"/>
      <c r="WTW1" s="32"/>
      <c r="WTX1" s="32"/>
      <c r="WTY1" s="32"/>
      <c r="WTZ1" s="32"/>
      <c r="WUA1" s="32"/>
      <c r="WUB1" s="32"/>
      <c r="WUC1" s="32"/>
      <c r="WUD1" s="32"/>
      <c r="WUE1" s="32"/>
      <c r="WUF1" s="32"/>
      <c r="WUG1" s="32"/>
      <c r="WUH1" s="32"/>
      <c r="WUI1" s="32"/>
      <c r="WUJ1" s="32"/>
      <c r="WUK1" s="32"/>
      <c r="WUL1" s="32"/>
      <c r="WUM1" s="32"/>
      <c r="WUN1" s="32"/>
      <c r="WUO1" s="32"/>
      <c r="WUP1" s="32"/>
      <c r="WUQ1" s="32"/>
      <c r="WUR1" s="32"/>
      <c r="WUS1" s="32"/>
      <c r="WUT1" s="32"/>
      <c r="WUU1" s="32"/>
      <c r="WUV1" s="32"/>
      <c r="WUW1" s="32"/>
      <c r="WUX1" s="32"/>
      <c r="WUY1" s="32"/>
      <c r="WUZ1" s="32"/>
      <c r="WVA1" s="32"/>
      <c r="WVB1" s="32"/>
      <c r="WVC1" s="32"/>
      <c r="WVD1" s="32"/>
      <c r="WVE1" s="32"/>
      <c r="WVF1" s="32"/>
      <c r="WVG1" s="32"/>
      <c r="WVH1" s="32"/>
      <c r="WVI1" s="32"/>
      <c r="WVJ1" s="32"/>
      <c r="WVK1" s="32"/>
      <c r="WVL1" s="32"/>
      <c r="WVM1" s="32"/>
      <c r="WVN1" s="32"/>
      <c r="WVO1" s="32"/>
      <c r="WVP1" s="32"/>
      <c r="WVQ1" s="32"/>
      <c r="WVR1" s="32"/>
      <c r="WVS1" s="32"/>
      <c r="WVT1" s="32"/>
      <c r="WVU1" s="32"/>
      <c r="WVV1" s="32"/>
      <c r="WVW1" s="32"/>
      <c r="WVX1" s="32"/>
      <c r="WVY1" s="32"/>
      <c r="WVZ1" s="32"/>
      <c r="WWA1" s="32"/>
      <c r="WWB1" s="32"/>
      <c r="WWC1" s="32"/>
      <c r="WWD1" s="32"/>
      <c r="WWE1" s="32"/>
      <c r="WWF1" s="32"/>
      <c r="WWG1" s="32"/>
      <c r="WWH1" s="32"/>
      <c r="WWI1" s="32"/>
      <c r="WWJ1" s="32"/>
      <c r="WWK1" s="32"/>
      <c r="WWL1" s="32"/>
      <c r="WWM1" s="32"/>
      <c r="WWN1" s="32"/>
      <c r="WWO1" s="32"/>
      <c r="WWP1" s="32"/>
      <c r="WWQ1" s="32"/>
      <c r="WWR1" s="32"/>
      <c r="WWS1" s="32"/>
      <c r="WWT1" s="32"/>
      <c r="WWU1" s="32"/>
      <c r="WWV1" s="32"/>
      <c r="WWW1" s="32"/>
      <c r="WWX1" s="32"/>
      <c r="WWY1" s="32"/>
      <c r="WWZ1" s="32"/>
      <c r="WXA1" s="32"/>
      <c r="WXB1" s="32"/>
      <c r="WXC1" s="32"/>
      <c r="WXD1" s="32"/>
      <c r="WXE1" s="32"/>
      <c r="WXF1" s="32"/>
      <c r="WXG1" s="32"/>
      <c r="WXH1" s="32"/>
      <c r="WXI1" s="32"/>
      <c r="WXJ1" s="32"/>
      <c r="WXK1" s="32"/>
      <c r="WXL1" s="32"/>
      <c r="WXM1" s="32"/>
      <c r="WXN1" s="32"/>
      <c r="WXO1" s="32"/>
      <c r="WXP1" s="32"/>
      <c r="WXQ1" s="32"/>
      <c r="WXR1" s="32"/>
      <c r="WXS1" s="32"/>
      <c r="WXT1" s="32"/>
      <c r="WXU1" s="32"/>
      <c r="WXV1" s="32"/>
      <c r="WXW1" s="32"/>
      <c r="WXX1" s="32"/>
      <c r="WXY1" s="32"/>
      <c r="WXZ1" s="32"/>
      <c r="WYA1" s="32"/>
      <c r="WYB1" s="32"/>
      <c r="WYC1" s="32"/>
      <c r="WYD1" s="32"/>
      <c r="WYE1" s="32"/>
      <c r="WYF1" s="32"/>
      <c r="WYG1" s="32"/>
      <c r="WYH1" s="32"/>
      <c r="WYI1" s="32"/>
      <c r="WYJ1" s="32"/>
      <c r="WYK1" s="32"/>
      <c r="WYL1" s="32"/>
      <c r="WYM1" s="32"/>
      <c r="WYN1" s="32"/>
      <c r="WYO1" s="32"/>
      <c r="WYP1" s="32"/>
      <c r="WYQ1" s="32"/>
      <c r="WYR1" s="32"/>
      <c r="WYS1" s="32"/>
      <c r="WYT1" s="32"/>
      <c r="WYU1" s="32"/>
      <c r="WYV1" s="32"/>
      <c r="WYW1" s="32"/>
      <c r="WYX1" s="32"/>
      <c r="WYY1" s="32"/>
      <c r="WYZ1" s="32"/>
      <c r="WZA1" s="32"/>
      <c r="WZB1" s="32"/>
      <c r="WZC1" s="32"/>
      <c r="WZD1" s="32"/>
      <c r="WZE1" s="32"/>
      <c r="WZF1" s="32"/>
      <c r="WZG1" s="32"/>
      <c r="WZH1" s="32"/>
      <c r="WZI1" s="32"/>
      <c r="WZJ1" s="32"/>
      <c r="WZK1" s="32"/>
      <c r="WZL1" s="32"/>
      <c r="WZM1" s="32"/>
      <c r="WZN1" s="32"/>
      <c r="WZO1" s="32"/>
      <c r="WZP1" s="32"/>
      <c r="WZQ1" s="32"/>
      <c r="WZR1" s="32"/>
      <c r="WZS1" s="32"/>
      <c r="WZT1" s="32"/>
      <c r="WZU1" s="32"/>
      <c r="WZV1" s="32"/>
      <c r="WZW1" s="32"/>
      <c r="WZX1" s="32"/>
      <c r="WZY1" s="32"/>
      <c r="WZZ1" s="32"/>
      <c r="XAA1" s="32"/>
      <c r="XAB1" s="32"/>
      <c r="XAC1" s="32"/>
      <c r="XAD1" s="32"/>
      <c r="XAE1" s="32"/>
      <c r="XAF1" s="32"/>
      <c r="XAG1" s="32"/>
      <c r="XAH1" s="32"/>
      <c r="XAI1" s="32"/>
      <c r="XAJ1" s="32"/>
      <c r="XAK1" s="32"/>
      <c r="XAL1" s="32"/>
      <c r="XAM1" s="32"/>
      <c r="XAN1" s="32"/>
      <c r="XAO1" s="32"/>
      <c r="XAP1" s="32"/>
      <c r="XAQ1" s="32"/>
      <c r="XAR1" s="32"/>
      <c r="XAS1" s="32"/>
      <c r="XAT1" s="32"/>
      <c r="XAU1" s="32"/>
      <c r="XAV1" s="32"/>
      <c r="XAW1" s="32"/>
      <c r="XAX1" s="32"/>
      <c r="XAY1" s="32"/>
      <c r="XAZ1" s="32"/>
      <c r="XBA1" s="32"/>
      <c r="XBB1" s="32"/>
      <c r="XBC1" s="32"/>
      <c r="XBD1" s="32"/>
      <c r="XBE1" s="32"/>
      <c r="XBF1" s="32"/>
      <c r="XBG1" s="32"/>
      <c r="XBH1" s="32"/>
      <c r="XBI1" s="32"/>
      <c r="XBJ1" s="32"/>
      <c r="XBK1" s="32"/>
      <c r="XBL1" s="32"/>
      <c r="XBM1" s="32"/>
      <c r="XBN1" s="32"/>
      <c r="XBO1" s="32"/>
      <c r="XBP1" s="32"/>
      <c r="XBQ1" s="32"/>
      <c r="XBR1" s="32"/>
      <c r="XBS1" s="32"/>
      <c r="XBT1" s="32"/>
      <c r="XBU1" s="32"/>
      <c r="XBV1" s="32"/>
      <c r="XBW1" s="32"/>
      <c r="XBX1" s="32"/>
      <c r="XBY1" s="32"/>
      <c r="XBZ1" s="32"/>
      <c r="XCA1" s="32"/>
      <c r="XCB1" s="32"/>
      <c r="XCC1" s="32"/>
      <c r="XCD1" s="32"/>
      <c r="XCE1" s="32"/>
      <c r="XCF1" s="32"/>
      <c r="XCG1" s="32"/>
      <c r="XCH1" s="32"/>
      <c r="XCI1" s="32"/>
      <c r="XCJ1" s="32"/>
      <c r="XCK1" s="32"/>
      <c r="XCL1" s="32"/>
      <c r="XCM1" s="32"/>
      <c r="XCN1" s="32"/>
      <c r="XCO1" s="32"/>
      <c r="XCP1" s="32"/>
      <c r="XCQ1" s="32"/>
      <c r="XCR1" s="32"/>
      <c r="XCS1" s="32"/>
      <c r="XCT1" s="32"/>
      <c r="XCU1" s="32"/>
      <c r="XCV1" s="32"/>
      <c r="XCW1" s="32"/>
      <c r="XCX1" s="32"/>
      <c r="XCY1" s="32"/>
      <c r="XCZ1" s="32"/>
      <c r="XDA1" s="32"/>
      <c r="XDB1" s="32"/>
      <c r="XDC1" s="32"/>
      <c r="XDD1" s="32"/>
      <c r="XDE1" s="32"/>
      <c r="XDF1" s="32"/>
      <c r="XDG1" s="32"/>
      <c r="XDH1" s="32"/>
      <c r="XDI1" s="32"/>
      <c r="XDJ1" s="32"/>
      <c r="XDK1" s="32"/>
      <c r="XDL1" s="32"/>
      <c r="XDM1" s="32"/>
      <c r="XDN1" s="32"/>
      <c r="XDO1" s="32"/>
      <c r="XDP1" s="32"/>
      <c r="XDQ1" s="32"/>
      <c r="XDR1" s="32"/>
      <c r="XDS1" s="32"/>
      <c r="XDT1" s="32"/>
      <c r="XDU1" s="32"/>
      <c r="XDV1" s="32"/>
      <c r="XDW1" s="32"/>
      <c r="XDX1" s="32"/>
      <c r="XDY1" s="32"/>
      <c r="XDZ1" s="32"/>
      <c r="XEA1" s="32"/>
      <c r="XEB1" s="32"/>
      <c r="XEC1" s="32"/>
      <c r="XED1" s="32"/>
      <c r="XEE1" s="32"/>
      <c r="XEF1" s="32"/>
      <c r="XEG1" s="32"/>
      <c r="XEH1" s="32"/>
      <c r="XEI1" s="32"/>
      <c r="XEJ1" s="32"/>
      <c r="XEK1" s="32"/>
      <c r="XEL1" s="32"/>
      <c r="XEM1" s="32"/>
      <c r="XEN1" s="32"/>
      <c r="XEO1" s="32"/>
      <c r="XEP1" s="32"/>
      <c r="XEQ1" s="32"/>
      <c r="XER1" s="32"/>
      <c r="XES1" s="32"/>
    </row>
    <row r="2" spans="1:16373" s="3" customFormat="1">
      <c r="A2" s="94"/>
      <c r="B2" s="94"/>
      <c r="C2" s="41" t="s">
        <v>2</v>
      </c>
      <c r="D2" s="20" t="s">
        <v>29</v>
      </c>
      <c r="E2" s="20" t="s">
        <v>30</v>
      </c>
      <c r="F2" s="20" t="s">
        <v>31</v>
      </c>
      <c r="G2" s="20" t="s">
        <v>32</v>
      </c>
      <c r="H2" s="20" t="s">
        <v>33</v>
      </c>
      <c r="I2" s="20" t="s">
        <v>34</v>
      </c>
      <c r="J2" s="20" t="s">
        <v>35</v>
      </c>
      <c r="K2" s="79" t="s">
        <v>36</v>
      </c>
      <c r="L2" s="41" t="s">
        <v>2</v>
      </c>
      <c r="M2" s="20" t="s">
        <v>29</v>
      </c>
      <c r="N2" s="20" t="s">
        <v>30</v>
      </c>
      <c r="O2" s="20" t="s">
        <v>31</v>
      </c>
      <c r="P2" s="20" t="s">
        <v>32</v>
      </c>
      <c r="Q2" s="20" t="s">
        <v>33</v>
      </c>
      <c r="R2" s="20" t="s">
        <v>34</v>
      </c>
      <c r="S2" s="20" t="s">
        <v>35</v>
      </c>
      <c r="T2" s="73" t="s">
        <v>36</v>
      </c>
      <c r="U2" s="32"/>
      <c r="V2" s="32"/>
      <c r="W2" s="32"/>
      <c r="X2" s="32"/>
      <c r="Y2" s="32"/>
      <c r="Z2" s="4"/>
      <c r="AA2" s="4"/>
      <c r="AB2" s="4"/>
      <c r="AC2" s="4"/>
      <c r="AD2"/>
      <c r="AE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</row>
    <row r="3" spans="1:16373" s="3" customFormat="1">
      <c r="A3" s="52">
        <v>1</v>
      </c>
      <c r="B3" s="40" t="s">
        <v>86</v>
      </c>
      <c r="C3" s="41">
        <v>76012</v>
      </c>
      <c r="D3" s="86"/>
      <c r="E3" s="86"/>
      <c r="F3" s="86"/>
      <c r="G3" s="86"/>
      <c r="H3" s="86"/>
      <c r="I3" s="86"/>
      <c r="J3" s="86"/>
      <c r="K3" s="86"/>
      <c r="L3" s="41" t="s">
        <v>24</v>
      </c>
      <c r="M3" s="86"/>
      <c r="N3" s="86"/>
      <c r="O3" s="86"/>
      <c r="P3" s="86"/>
      <c r="Q3" s="86"/>
      <c r="R3" s="86"/>
      <c r="S3" s="86"/>
      <c r="T3" s="86"/>
      <c r="U3" s="32"/>
      <c r="V3" s="32"/>
      <c r="W3" s="32"/>
      <c r="X3" s="32"/>
      <c r="Y3" s="32"/>
      <c r="Z3" s="32"/>
      <c r="AA3" s="32"/>
      <c r="AB3" s="32"/>
      <c r="AC3" s="32"/>
      <c r="AD3" s="82"/>
      <c r="AE3" s="8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</row>
    <row r="4" spans="1:16373" s="65" customFormat="1">
      <c r="A4" s="52">
        <v>2</v>
      </c>
      <c r="B4" s="40" t="s">
        <v>48</v>
      </c>
      <c r="C4" s="41">
        <v>68509</v>
      </c>
      <c r="D4" s="40"/>
      <c r="E4" s="40"/>
      <c r="F4" s="40"/>
      <c r="G4" s="40"/>
      <c r="H4" s="40"/>
      <c r="I4" s="40"/>
      <c r="J4" s="40"/>
      <c r="K4" s="40"/>
      <c r="L4" s="41">
        <v>49382</v>
      </c>
      <c r="M4" s="40"/>
      <c r="N4" s="40"/>
      <c r="O4" s="40"/>
      <c r="P4" s="40"/>
      <c r="Q4" s="40"/>
      <c r="R4" s="40"/>
      <c r="S4" s="40"/>
      <c r="T4" s="40"/>
      <c r="U4" s="58"/>
      <c r="V4" s="56"/>
      <c r="W4" s="58"/>
      <c r="X4" s="58"/>
      <c r="Y4" s="57"/>
      <c r="Z4" s="55"/>
      <c r="AA4" s="32"/>
      <c r="AB4" s="32"/>
      <c r="AC4" s="32"/>
    </row>
    <row r="5" spans="1:16373" s="42" customFormat="1">
      <c r="A5" s="52">
        <v>3</v>
      </c>
      <c r="B5" s="40" t="s">
        <v>41</v>
      </c>
      <c r="C5" s="41">
        <f>SUM(D5:K5)</f>
        <v>59047</v>
      </c>
      <c r="D5" s="40">
        <v>16932</v>
      </c>
      <c r="E5" s="40">
        <v>7435</v>
      </c>
      <c r="F5" s="40">
        <v>6477</v>
      </c>
      <c r="G5" s="40"/>
      <c r="H5" s="40">
        <v>15712</v>
      </c>
      <c r="I5" s="40">
        <v>6782</v>
      </c>
      <c r="J5" s="40">
        <v>5098</v>
      </c>
      <c r="K5" s="40">
        <v>611</v>
      </c>
      <c r="L5" s="41">
        <f t="shared" ref="L5:L33" si="0">SUM(M5:T5)</f>
        <v>45672</v>
      </c>
      <c r="M5" s="40">
        <v>11842</v>
      </c>
      <c r="N5" s="40">
        <v>5648</v>
      </c>
      <c r="O5" s="40">
        <v>4743</v>
      </c>
      <c r="P5" s="40"/>
      <c r="Q5" s="40">
        <v>12261</v>
      </c>
      <c r="R5" s="40">
        <v>5362</v>
      </c>
      <c r="S5" s="40">
        <v>5185</v>
      </c>
      <c r="T5" s="40">
        <v>631</v>
      </c>
      <c r="U5" s="58" t="s">
        <v>27</v>
      </c>
      <c r="V5" s="56"/>
      <c r="W5" s="58"/>
      <c r="X5" s="58" t="s">
        <v>27</v>
      </c>
      <c r="Y5" s="65"/>
      <c r="Z5" s="4"/>
      <c r="AA5" s="4"/>
      <c r="AB5" s="4"/>
      <c r="AC5" s="4"/>
      <c r="AD5" s="31"/>
      <c r="AE5" s="31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</row>
    <row r="6" spans="1:16373" s="65" customFormat="1" ht="15.5" customHeight="1">
      <c r="A6" s="52">
        <v>4</v>
      </c>
      <c r="B6" s="40" t="s">
        <v>42</v>
      </c>
      <c r="C6" s="41">
        <f>SUM(D6:K6)</f>
        <v>50501</v>
      </c>
      <c r="D6" s="40">
        <v>16703</v>
      </c>
      <c r="E6" s="40">
        <v>6496</v>
      </c>
      <c r="F6" s="40">
        <v>5387</v>
      </c>
      <c r="G6" s="40"/>
      <c r="H6" s="40">
        <v>13879</v>
      </c>
      <c r="I6" s="40">
        <v>4674</v>
      </c>
      <c r="J6" s="40">
        <v>3023</v>
      </c>
      <c r="K6" s="40">
        <v>339</v>
      </c>
      <c r="L6" s="41">
        <f t="shared" si="0"/>
        <v>35421</v>
      </c>
      <c r="M6" s="40">
        <v>11077</v>
      </c>
      <c r="N6" s="40">
        <v>4173</v>
      </c>
      <c r="O6" s="40">
        <v>3863</v>
      </c>
      <c r="P6" s="40"/>
      <c r="Q6" s="40">
        <v>9411</v>
      </c>
      <c r="R6" s="40">
        <v>3752</v>
      </c>
      <c r="S6" s="40">
        <v>2770</v>
      </c>
      <c r="T6" s="40">
        <v>375</v>
      </c>
      <c r="U6" s="32"/>
      <c r="V6" s="32"/>
      <c r="W6" s="32"/>
      <c r="X6" s="32"/>
      <c r="Y6" s="32"/>
      <c r="Z6" s="32"/>
      <c r="AA6" s="32"/>
      <c r="AB6" s="32"/>
      <c r="AC6" s="32"/>
    </row>
    <row r="7" spans="1:16373" s="65" customFormat="1">
      <c r="A7" s="52">
        <v>5</v>
      </c>
      <c r="B7" s="40" t="s">
        <v>40</v>
      </c>
      <c r="C7" s="41">
        <v>38848</v>
      </c>
      <c r="D7" s="40"/>
      <c r="E7" s="40"/>
      <c r="F7" s="40"/>
      <c r="G7" s="40"/>
      <c r="H7" s="40"/>
      <c r="I7" s="40"/>
      <c r="J7" s="40"/>
      <c r="K7" s="40"/>
      <c r="L7" s="41">
        <v>14058</v>
      </c>
      <c r="M7" s="40"/>
      <c r="N7" s="40"/>
      <c r="O7" s="40"/>
      <c r="P7" s="40"/>
      <c r="Q7" s="40"/>
      <c r="R7" s="40"/>
      <c r="S7" s="40"/>
      <c r="T7" s="40"/>
      <c r="U7" s="32"/>
      <c r="V7" s="32"/>
      <c r="W7" s="32"/>
      <c r="X7" s="32"/>
      <c r="Y7" s="32"/>
      <c r="Z7" s="32"/>
      <c r="AA7" s="32"/>
      <c r="AB7" s="32"/>
      <c r="AC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</row>
    <row r="8" spans="1:16373" s="65" customFormat="1">
      <c r="A8" s="52">
        <v>6</v>
      </c>
      <c r="B8" s="40" t="s">
        <v>84</v>
      </c>
      <c r="C8" s="41">
        <f>SUM(D8:K8)</f>
        <v>36309</v>
      </c>
      <c r="D8" s="40">
        <v>9998</v>
      </c>
      <c r="E8" s="40">
        <v>5121</v>
      </c>
      <c r="F8" s="40">
        <v>4435</v>
      </c>
      <c r="G8" s="40">
        <v>793</v>
      </c>
      <c r="H8" s="40">
        <v>7828</v>
      </c>
      <c r="I8" s="40">
        <v>4679</v>
      </c>
      <c r="J8" s="40">
        <v>2807</v>
      </c>
      <c r="K8" s="40">
        <v>648</v>
      </c>
      <c r="L8" s="41">
        <f t="shared" ref="L8" si="1">SUM(M8:T8)</f>
        <v>20959</v>
      </c>
      <c r="M8" s="40">
        <v>5965</v>
      </c>
      <c r="N8" s="40">
        <v>2372</v>
      </c>
      <c r="O8" s="40">
        <v>2433</v>
      </c>
      <c r="P8" s="40">
        <v>180</v>
      </c>
      <c r="Q8" s="40">
        <v>5105</v>
      </c>
      <c r="R8" s="40">
        <v>2755</v>
      </c>
      <c r="S8" s="40">
        <v>1915</v>
      </c>
      <c r="T8" s="40">
        <v>234</v>
      </c>
      <c r="U8" s="32"/>
      <c r="V8" s="32"/>
      <c r="W8" s="32"/>
      <c r="X8" s="32"/>
      <c r="Y8" s="32"/>
      <c r="Z8" s="32"/>
      <c r="AA8" s="32"/>
      <c r="AB8" s="32"/>
      <c r="AC8" s="32"/>
    </row>
    <row r="9" spans="1:16373" s="42" customFormat="1">
      <c r="A9" s="52">
        <v>7</v>
      </c>
      <c r="B9" s="40" t="s">
        <v>10</v>
      </c>
      <c r="C9" s="41">
        <f>SUM(D9:K9)</f>
        <v>10982</v>
      </c>
      <c r="D9" s="40">
        <v>1399</v>
      </c>
      <c r="E9" s="40">
        <v>386</v>
      </c>
      <c r="F9" s="40">
        <v>1547</v>
      </c>
      <c r="G9" s="40"/>
      <c r="H9" s="40">
        <v>4625</v>
      </c>
      <c r="I9" s="40">
        <v>1873</v>
      </c>
      <c r="J9" s="40">
        <v>1152</v>
      </c>
      <c r="K9" s="40"/>
      <c r="L9" s="41">
        <f t="shared" ref="L9" si="2">SUM(M9:T9)</f>
        <v>7293</v>
      </c>
      <c r="M9" s="40">
        <v>837</v>
      </c>
      <c r="N9" s="40">
        <v>203</v>
      </c>
      <c r="O9" s="40">
        <v>926</v>
      </c>
      <c r="P9" s="40"/>
      <c r="Q9" s="40">
        <v>3287</v>
      </c>
      <c r="R9" s="40">
        <v>1392</v>
      </c>
      <c r="S9" s="40">
        <v>648</v>
      </c>
      <c r="T9" s="40"/>
      <c r="U9" s="32"/>
      <c r="V9" s="32"/>
      <c r="W9" s="32"/>
      <c r="X9" s="32"/>
      <c r="Y9" s="32"/>
      <c r="Z9" s="32"/>
      <c r="AA9" s="32"/>
      <c r="AB9" s="32"/>
      <c r="AC9" s="32"/>
      <c r="AD9" s="65"/>
      <c r="AE9" s="65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</row>
    <row r="10" spans="1:16373" s="42" customFormat="1">
      <c r="A10" s="52">
        <v>8</v>
      </c>
      <c r="B10" s="40" t="s">
        <v>11</v>
      </c>
      <c r="C10" s="41">
        <f>SUM(D10:K10)</f>
        <v>9439</v>
      </c>
      <c r="D10" s="40">
        <v>3165</v>
      </c>
      <c r="E10" s="40">
        <v>3273</v>
      </c>
      <c r="F10" s="40">
        <v>299</v>
      </c>
      <c r="G10" s="40"/>
      <c r="H10" s="40">
        <v>1437</v>
      </c>
      <c r="I10" s="40">
        <v>637</v>
      </c>
      <c r="J10" s="40">
        <v>457</v>
      </c>
      <c r="K10" s="40">
        <v>171</v>
      </c>
      <c r="L10" s="41">
        <f>SUM(M10:T10)</f>
        <v>7168</v>
      </c>
      <c r="M10" s="40">
        <v>2508</v>
      </c>
      <c r="N10" s="40">
        <v>2361</v>
      </c>
      <c r="O10" s="40">
        <v>163</v>
      </c>
      <c r="P10" s="40"/>
      <c r="Q10" s="40">
        <v>1146</v>
      </c>
      <c r="R10" s="40">
        <v>503</v>
      </c>
      <c r="S10" s="40">
        <v>411</v>
      </c>
      <c r="T10" s="40">
        <v>76</v>
      </c>
      <c r="U10" s="32"/>
      <c r="V10" s="32"/>
      <c r="W10" s="32"/>
      <c r="X10" s="32"/>
      <c r="Y10" s="32"/>
      <c r="Z10" s="32"/>
      <c r="AA10" s="32"/>
      <c r="AB10" s="32"/>
      <c r="AC10" s="32"/>
      <c r="AD10" s="65"/>
      <c r="AE10" s="65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</row>
    <row r="11" spans="1:16373" s="65" customFormat="1">
      <c r="A11" s="52">
        <v>9</v>
      </c>
      <c r="B11" s="40" t="s">
        <v>44</v>
      </c>
      <c r="C11" s="41">
        <v>8907</v>
      </c>
      <c r="D11" s="40"/>
      <c r="E11" s="40"/>
      <c r="F11" s="40"/>
      <c r="G11" s="40"/>
      <c r="H11" s="40"/>
      <c r="I11" s="40"/>
      <c r="J11" s="40"/>
      <c r="K11" s="40"/>
      <c r="L11" s="41">
        <v>5850</v>
      </c>
      <c r="M11" s="40"/>
      <c r="N11" s="40"/>
      <c r="O11" s="40"/>
      <c r="P11" s="40"/>
      <c r="Q11" s="40"/>
      <c r="R11" s="40"/>
      <c r="S11" s="40"/>
      <c r="T11" s="40"/>
      <c r="U11" s="32"/>
      <c r="V11" s="32"/>
      <c r="W11" s="32"/>
      <c r="X11" s="32"/>
      <c r="Y11" s="32"/>
      <c r="Z11" s="32"/>
      <c r="AA11" s="32"/>
      <c r="AB11" s="32"/>
      <c r="AC11" s="32"/>
    </row>
    <row r="12" spans="1:16373" s="42" customFormat="1" ht="15" customHeight="1">
      <c r="A12" s="52">
        <v>10</v>
      </c>
      <c r="B12" s="40" t="s">
        <v>7</v>
      </c>
      <c r="C12" s="41">
        <f>SUM(D12:K12)</f>
        <v>5829</v>
      </c>
      <c r="D12" s="40">
        <v>1812</v>
      </c>
      <c r="E12" s="40">
        <v>1002</v>
      </c>
      <c r="F12" s="40">
        <v>520</v>
      </c>
      <c r="G12" s="40">
        <v>49</v>
      </c>
      <c r="H12" s="40">
        <v>1602</v>
      </c>
      <c r="I12" s="40">
        <v>602</v>
      </c>
      <c r="J12" s="40">
        <v>242</v>
      </c>
      <c r="K12" s="40"/>
      <c r="L12" s="41">
        <f>SUM(M12:T12)</f>
        <v>6732</v>
      </c>
      <c r="M12" s="40">
        <v>2012</v>
      </c>
      <c r="N12" s="40">
        <v>1129</v>
      </c>
      <c r="O12" s="40">
        <v>510</v>
      </c>
      <c r="P12" s="40">
        <v>66</v>
      </c>
      <c r="Q12" s="40">
        <v>2029</v>
      </c>
      <c r="R12" s="40">
        <v>767</v>
      </c>
      <c r="S12" s="40">
        <v>219</v>
      </c>
      <c r="T12" s="40"/>
      <c r="U12" s="32"/>
      <c r="V12" s="32"/>
      <c r="W12" s="32"/>
      <c r="X12" s="32"/>
      <c r="Y12" s="32"/>
      <c r="Z12" s="32"/>
      <c r="AA12" s="32"/>
      <c r="AB12" s="32"/>
      <c r="AC12" s="32"/>
      <c r="AD12" s="65"/>
      <c r="AE12" s="65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</row>
    <row r="13" spans="1:16373">
      <c r="A13" s="52">
        <v>11</v>
      </c>
      <c r="B13" s="40" t="s">
        <v>83</v>
      </c>
      <c r="C13" s="41">
        <f>SUM(D13:K13)</f>
        <v>5294</v>
      </c>
      <c r="D13" s="40">
        <v>1671</v>
      </c>
      <c r="E13" s="40">
        <v>670</v>
      </c>
      <c r="F13" s="40">
        <v>563</v>
      </c>
      <c r="G13" s="40">
        <v>128</v>
      </c>
      <c r="H13" s="40">
        <v>1058</v>
      </c>
      <c r="I13" s="40">
        <v>718</v>
      </c>
      <c r="J13" s="40">
        <v>486</v>
      </c>
      <c r="K13" s="40"/>
      <c r="L13" s="41">
        <v>2468</v>
      </c>
      <c r="M13" s="69"/>
      <c r="N13" s="69"/>
      <c r="O13" s="69"/>
      <c r="P13" s="69"/>
      <c r="Q13" s="69"/>
      <c r="R13" s="69"/>
      <c r="S13" s="69"/>
      <c r="T13" s="69"/>
    </row>
    <row r="14" spans="1:16373" s="42" customFormat="1" ht="14" customHeight="1">
      <c r="A14" s="52">
        <v>12</v>
      </c>
      <c r="B14" s="40" t="s">
        <v>8</v>
      </c>
      <c r="C14" s="41">
        <v>4741</v>
      </c>
      <c r="D14" s="40"/>
      <c r="E14" s="40"/>
      <c r="F14" s="40"/>
      <c r="G14" s="40"/>
      <c r="H14" s="40"/>
      <c r="I14" s="40"/>
      <c r="J14" s="40"/>
      <c r="K14" s="40"/>
      <c r="L14" s="41">
        <v>7237</v>
      </c>
      <c r="M14" s="40"/>
      <c r="N14" s="40"/>
      <c r="O14" s="40"/>
      <c r="P14" s="40"/>
      <c r="Q14" s="40"/>
      <c r="R14" s="40"/>
      <c r="S14" s="40"/>
      <c r="T14" s="40"/>
      <c r="U14" s="58"/>
      <c r="V14" s="56"/>
      <c r="W14" s="56"/>
      <c r="X14" s="58"/>
      <c r="Y14" s="57"/>
      <c r="Z14" s="55"/>
      <c r="AA14" s="32"/>
      <c r="AB14" s="32"/>
      <c r="AC14" s="32"/>
      <c r="AD14" s="65"/>
      <c r="AE14" s="65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</row>
    <row r="15" spans="1:16373" s="42" customFormat="1">
      <c r="A15" s="52">
        <v>13</v>
      </c>
      <c r="B15" s="40" t="s">
        <v>22</v>
      </c>
      <c r="C15" s="41">
        <f>SUM(D15:K15)</f>
        <v>2582</v>
      </c>
      <c r="D15" s="40"/>
      <c r="E15" s="40"/>
      <c r="F15" s="40">
        <v>2582</v>
      </c>
      <c r="G15" s="40"/>
      <c r="H15" s="40"/>
      <c r="I15" s="40"/>
      <c r="J15" s="40"/>
      <c r="K15" s="40"/>
      <c r="L15" s="41">
        <f t="shared" ref="L15" si="3">SUM(M15:T15)</f>
        <v>1596</v>
      </c>
      <c r="M15" s="40"/>
      <c r="N15" s="40"/>
      <c r="O15" s="40">
        <v>1596</v>
      </c>
      <c r="P15" s="40"/>
      <c r="Q15" s="40"/>
      <c r="R15" s="40"/>
      <c r="S15" s="40"/>
      <c r="T15" s="40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</row>
    <row r="16" spans="1:16373" s="42" customFormat="1">
      <c r="A16" s="52">
        <v>14</v>
      </c>
      <c r="B16" s="40" t="s">
        <v>14</v>
      </c>
      <c r="C16" s="41">
        <f>SUM(D16:K16)</f>
        <v>1653</v>
      </c>
      <c r="D16" s="40">
        <v>22</v>
      </c>
      <c r="E16" s="40">
        <v>1631</v>
      </c>
      <c r="F16" s="40"/>
      <c r="G16" s="40"/>
      <c r="H16" s="40"/>
      <c r="I16" s="40"/>
      <c r="J16" s="40"/>
      <c r="K16" s="40"/>
      <c r="L16" s="41">
        <f t="shared" si="0"/>
        <v>1454</v>
      </c>
      <c r="M16" s="40">
        <v>7</v>
      </c>
      <c r="N16" s="40">
        <v>1447</v>
      </c>
      <c r="O16" s="40"/>
      <c r="P16" s="40"/>
      <c r="Q16" s="40"/>
      <c r="R16" s="40"/>
      <c r="S16" s="40"/>
      <c r="T16" s="40"/>
      <c r="U16" s="32"/>
      <c r="V16" s="32"/>
      <c r="W16" s="32"/>
      <c r="X16" s="32"/>
      <c r="Y16" s="32"/>
      <c r="Z16" s="4"/>
      <c r="AA16" s="4"/>
      <c r="AB16" s="4"/>
      <c r="AC16" s="4"/>
      <c r="AD16"/>
      <c r="AE16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</row>
    <row r="17" spans="1:16373" s="65" customFormat="1">
      <c r="A17" s="52">
        <v>15</v>
      </c>
      <c r="B17" s="40" t="s">
        <v>23</v>
      </c>
      <c r="C17" s="41">
        <f t="shared" ref="C17:C33" si="4">SUM(D17:K17)</f>
        <v>1205</v>
      </c>
      <c r="D17" s="40">
        <v>211</v>
      </c>
      <c r="E17" s="40">
        <v>374</v>
      </c>
      <c r="F17" s="40"/>
      <c r="G17" s="40"/>
      <c r="H17" s="40"/>
      <c r="I17" s="40">
        <v>253</v>
      </c>
      <c r="J17" s="40">
        <v>150</v>
      </c>
      <c r="K17" s="40">
        <v>217</v>
      </c>
      <c r="L17" s="41">
        <f t="shared" si="0"/>
        <v>686</v>
      </c>
      <c r="M17" s="40">
        <v>91</v>
      </c>
      <c r="N17" s="40">
        <v>169</v>
      </c>
      <c r="O17" s="40"/>
      <c r="P17" s="40"/>
      <c r="Q17" s="40"/>
      <c r="R17" s="40">
        <v>228</v>
      </c>
      <c r="S17" s="40">
        <v>37</v>
      </c>
      <c r="T17" s="40">
        <v>161</v>
      </c>
      <c r="U17" s="31"/>
      <c r="V17" s="31"/>
      <c r="W17" s="31"/>
      <c r="X17" s="31"/>
      <c r="Y17" s="31"/>
      <c r="Z17" s="31"/>
      <c r="AA17" s="31"/>
      <c r="AB17" s="31"/>
      <c r="AC17" s="31"/>
      <c r="AD17"/>
      <c r="AE17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</row>
    <row r="18" spans="1:16373">
      <c r="A18" s="52">
        <v>16</v>
      </c>
      <c r="B18" s="40" t="s">
        <v>50</v>
      </c>
      <c r="C18" s="41">
        <f t="shared" si="4"/>
        <v>93</v>
      </c>
      <c r="D18" s="40"/>
      <c r="E18" s="40"/>
      <c r="F18" s="40"/>
      <c r="G18" s="40"/>
      <c r="H18" s="40"/>
      <c r="I18" s="40">
        <v>93</v>
      </c>
      <c r="J18" s="40"/>
      <c r="K18" s="40"/>
      <c r="L18" s="41">
        <f t="shared" si="0"/>
        <v>70</v>
      </c>
      <c r="M18" s="40"/>
      <c r="N18" s="40"/>
      <c r="O18" s="40"/>
      <c r="P18" s="40"/>
      <c r="Q18" s="40"/>
      <c r="R18" s="40">
        <v>70</v>
      </c>
      <c r="S18" s="40"/>
      <c r="T18" s="40"/>
    </row>
    <row r="19" spans="1:16373" hidden="1">
      <c r="A19" s="52"/>
      <c r="B19" s="40"/>
      <c r="C19" s="41">
        <f t="shared" si="4"/>
        <v>0</v>
      </c>
      <c r="D19" s="40"/>
      <c r="E19" s="40"/>
      <c r="F19" s="40"/>
      <c r="G19" s="40"/>
      <c r="H19" s="40"/>
      <c r="I19" s="40"/>
      <c r="J19" s="40"/>
      <c r="K19" s="40"/>
      <c r="L19" s="41">
        <f t="shared" si="0"/>
        <v>0</v>
      </c>
      <c r="M19" s="40"/>
      <c r="N19" s="40"/>
      <c r="O19" s="40"/>
      <c r="P19" s="40"/>
      <c r="Q19" s="40"/>
      <c r="R19" s="40"/>
      <c r="S19" s="40"/>
      <c r="T19" s="40"/>
      <c r="AF19" s="31"/>
      <c r="AG19" s="31"/>
    </row>
    <row r="20" spans="1:16373" hidden="1">
      <c r="A20" s="52"/>
      <c r="B20" s="40"/>
      <c r="C20" s="41">
        <f t="shared" si="4"/>
        <v>0</v>
      </c>
      <c r="D20" s="40"/>
      <c r="E20" s="40"/>
      <c r="F20" s="40"/>
      <c r="G20" s="40"/>
      <c r="H20" s="40"/>
      <c r="I20" s="40"/>
      <c r="J20" s="40"/>
      <c r="K20" s="40"/>
      <c r="L20" s="41">
        <f t="shared" si="0"/>
        <v>0</v>
      </c>
      <c r="M20" s="40"/>
      <c r="N20" s="40"/>
      <c r="O20" s="40"/>
      <c r="P20" s="40"/>
      <c r="Q20" s="40"/>
      <c r="R20" s="40"/>
      <c r="S20" s="40"/>
      <c r="T20" s="40"/>
      <c r="AF20" s="31"/>
      <c r="AG20" s="31"/>
    </row>
    <row r="21" spans="1:16373" hidden="1">
      <c r="A21" s="52"/>
      <c r="B21" s="40"/>
      <c r="C21" s="41">
        <f t="shared" si="4"/>
        <v>0</v>
      </c>
      <c r="D21" s="40"/>
      <c r="E21" s="40"/>
      <c r="F21" s="40"/>
      <c r="G21" s="40"/>
      <c r="H21" s="40"/>
      <c r="I21" s="40"/>
      <c r="J21" s="40"/>
      <c r="K21" s="40"/>
      <c r="L21" s="41">
        <f t="shared" si="0"/>
        <v>0</v>
      </c>
      <c r="M21" s="40"/>
      <c r="N21" s="40"/>
      <c r="O21" s="40"/>
      <c r="P21" s="40"/>
      <c r="Q21" s="40"/>
      <c r="R21" s="40"/>
      <c r="S21" s="40"/>
      <c r="T21" s="40"/>
      <c r="AF21" s="31"/>
      <c r="AG21" s="31"/>
    </row>
    <row r="22" spans="1:16373" hidden="1">
      <c r="A22" s="52"/>
      <c r="B22" s="40"/>
      <c r="C22" s="41">
        <f t="shared" si="4"/>
        <v>0</v>
      </c>
      <c r="D22" s="40"/>
      <c r="E22" s="40"/>
      <c r="F22" s="40"/>
      <c r="G22" s="40"/>
      <c r="H22" s="40"/>
      <c r="I22" s="40"/>
      <c r="J22" s="40"/>
      <c r="K22" s="40"/>
      <c r="L22" s="41">
        <f t="shared" si="0"/>
        <v>0</v>
      </c>
      <c r="M22" s="40"/>
      <c r="N22" s="40"/>
      <c r="O22" s="40"/>
      <c r="P22" s="40"/>
      <c r="Q22" s="40"/>
      <c r="R22" s="40"/>
      <c r="S22" s="40"/>
      <c r="T22" s="40"/>
      <c r="AF22" s="31"/>
      <c r="AG22" s="31"/>
    </row>
    <row r="23" spans="1:16373" hidden="1">
      <c r="A23" s="52"/>
      <c r="B23" s="40"/>
      <c r="C23" s="41">
        <f t="shared" si="4"/>
        <v>0</v>
      </c>
      <c r="D23" s="40"/>
      <c r="E23" s="40"/>
      <c r="F23" s="40"/>
      <c r="G23" s="40"/>
      <c r="H23" s="40"/>
      <c r="I23" s="40"/>
      <c r="J23" s="40"/>
      <c r="K23" s="40"/>
      <c r="L23" s="41">
        <f t="shared" si="0"/>
        <v>0</v>
      </c>
      <c r="M23" s="40"/>
      <c r="N23" s="40"/>
      <c r="O23" s="40"/>
      <c r="P23" s="40"/>
      <c r="Q23" s="40"/>
      <c r="R23" s="40"/>
      <c r="S23" s="40"/>
      <c r="T23" s="40"/>
    </row>
    <row r="24" spans="1:16373" hidden="1">
      <c r="A24" s="52"/>
      <c r="B24" s="40"/>
      <c r="C24" s="41">
        <f t="shared" si="4"/>
        <v>0</v>
      </c>
      <c r="D24" s="40"/>
      <c r="E24" s="40"/>
      <c r="F24" s="40"/>
      <c r="G24" s="40"/>
      <c r="H24" s="40"/>
      <c r="I24" s="40"/>
      <c r="J24" s="40"/>
      <c r="K24" s="40"/>
      <c r="L24" s="41">
        <f t="shared" si="0"/>
        <v>0</v>
      </c>
      <c r="M24" s="40"/>
      <c r="N24" s="40"/>
      <c r="O24" s="40"/>
      <c r="P24" s="40"/>
      <c r="Q24" s="40"/>
      <c r="R24" s="40"/>
      <c r="S24" s="40"/>
      <c r="T24" s="40"/>
    </row>
    <row r="25" spans="1:16373" hidden="1">
      <c r="A25" s="52"/>
      <c r="B25" s="40"/>
      <c r="C25" s="41">
        <f t="shared" si="4"/>
        <v>0</v>
      </c>
      <c r="D25" s="40"/>
      <c r="E25" s="40"/>
      <c r="F25" s="40"/>
      <c r="G25" s="40"/>
      <c r="H25" s="40"/>
      <c r="I25" s="40"/>
      <c r="J25" s="40"/>
      <c r="K25" s="40"/>
      <c r="L25" s="41">
        <f t="shared" si="0"/>
        <v>0</v>
      </c>
      <c r="M25" s="40"/>
      <c r="N25" s="40"/>
      <c r="O25" s="40"/>
      <c r="P25" s="40"/>
      <c r="Q25" s="40"/>
      <c r="R25" s="40"/>
      <c r="S25" s="40"/>
      <c r="T25" s="40"/>
    </row>
    <row r="26" spans="1:16373" hidden="1">
      <c r="A26" s="52"/>
      <c r="B26" s="40"/>
      <c r="C26" s="41">
        <f t="shared" si="4"/>
        <v>0</v>
      </c>
      <c r="D26" s="40"/>
      <c r="E26" s="40"/>
      <c r="F26" s="40"/>
      <c r="G26" s="40"/>
      <c r="H26" s="40"/>
      <c r="I26" s="40"/>
      <c r="J26" s="40"/>
      <c r="K26" s="40"/>
      <c r="L26" s="41">
        <f t="shared" si="0"/>
        <v>0</v>
      </c>
      <c r="M26" s="40"/>
      <c r="N26" s="40"/>
      <c r="O26" s="40"/>
      <c r="P26" s="40"/>
      <c r="Q26" s="40"/>
      <c r="R26" s="40"/>
      <c r="S26" s="40"/>
      <c r="T26" s="40"/>
    </row>
    <row r="27" spans="1:16373" hidden="1">
      <c r="A27" s="52"/>
      <c r="B27" s="40"/>
      <c r="C27" s="41">
        <f t="shared" si="4"/>
        <v>0</v>
      </c>
      <c r="D27" s="40"/>
      <c r="E27" s="40"/>
      <c r="F27" s="40"/>
      <c r="G27" s="40"/>
      <c r="H27" s="40"/>
      <c r="I27" s="40"/>
      <c r="J27" s="40"/>
      <c r="K27" s="40"/>
      <c r="L27" s="41">
        <f t="shared" si="0"/>
        <v>0</v>
      </c>
      <c r="M27" s="40"/>
      <c r="N27" s="40"/>
      <c r="O27" s="40"/>
      <c r="P27" s="40"/>
      <c r="Q27" s="40"/>
      <c r="R27" s="40"/>
      <c r="S27" s="40"/>
      <c r="T27" s="40"/>
    </row>
    <row r="28" spans="1:16373" hidden="1">
      <c r="A28" s="52"/>
      <c r="B28" s="40"/>
      <c r="C28" s="41">
        <f t="shared" si="4"/>
        <v>0</v>
      </c>
      <c r="D28" s="40"/>
      <c r="E28" s="40"/>
      <c r="F28" s="40"/>
      <c r="G28" s="40"/>
      <c r="H28" s="40"/>
      <c r="I28" s="40"/>
      <c r="J28" s="40"/>
      <c r="K28" s="40"/>
      <c r="L28" s="41">
        <f t="shared" si="0"/>
        <v>0</v>
      </c>
      <c r="M28" s="40"/>
      <c r="N28" s="40"/>
      <c r="O28" s="40"/>
      <c r="P28" s="40"/>
      <c r="Q28" s="40"/>
      <c r="R28" s="40"/>
      <c r="S28" s="40"/>
      <c r="T28" s="40"/>
    </row>
    <row r="29" spans="1:16373" hidden="1">
      <c r="A29" s="52"/>
      <c r="B29" s="40"/>
      <c r="C29" s="41">
        <f t="shared" si="4"/>
        <v>0</v>
      </c>
      <c r="D29" s="40"/>
      <c r="E29" s="40"/>
      <c r="F29" s="40"/>
      <c r="G29" s="40"/>
      <c r="H29" s="40"/>
      <c r="I29" s="40"/>
      <c r="J29" s="40"/>
      <c r="K29" s="40"/>
      <c r="L29" s="41">
        <f t="shared" si="0"/>
        <v>0</v>
      </c>
      <c r="M29" s="40"/>
      <c r="N29" s="40"/>
      <c r="O29" s="40"/>
      <c r="P29" s="40"/>
      <c r="Q29" s="40"/>
      <c r="R29" s="40"/>
      <c r="S29" s="40"/>
      <c r="T29" s="40"/>
    </row>
    <row r="30" spans="1:16373" hidden="1">
      <c r="A30" s="52"/>
      <c r="B30" s="40"/>
      <c r="C30" s="41">
        <f t="shared" si="4"/>
        <v>0</v>
      </c>
      <c r="D30" s="40"/>
      <c r="E30" s="40"/>
      <c r="F30" s="40"/>
      <c r="G30" s="40"/>
      <c r="H30" s="40"/>
      <c r="I30" s="40"/>
      <c r="J30" s="40"/>
      <c r="K30" s="40"/>
      <c r="L30" s="41">
        <f t="shared" si="0"/>
        <v>0</v>
      </c>
      <c r="M30" s="40"/>
      <c r="N30" s="40"/>
      <c r="O30" s="40"/>
      <c r="P30" s="40"/>
      <c r="Q30" s="40"/>
      <c r="R30" s="40"/>
      <c r="S30" s="40"/>
      <c r="T30" s="40"/>
    </row>
    <row r="31" spans="1:16373" hidden="1">
      <c r="A31" s="52"/>
      <c r="B31" s="40"/>
      <c r="C31" s="41">
        <f t="shared" si="4"/>
        <v>0</v>
      </c>
      <c r="D31" s="40"/>
      <c r="E31" s="40"/>
      <c r="F31" s="40"/>
      <c r="G31" s="40"/>
      <c r="H31" s="40"/>
      <c r="I31" s="40"/>
      <c r="J31" s="40"/>
      <c r="K31" s="40"/>
      <c r="L31" s="41">
        <f t="shared" si="0"/>
        <v>0</v>
      </c>
      <c r="M31" s="40"/>
      <c r="N31" s="40"/>
      <c r="O31" s="40"/>
      <c r="P31" s="40"/>
      <c r="Q31" s="40"/>
      <c r="R31" s="40"/>
      <c r="S31" s="40"/>
      <c r="T31" s="40"/>
    </row>
    <row r="32" spans="1:16373" hidden="1">
      <c r="A32" s="52"/>
      <c r="B32" s="40"/>
      <c r="C32" s="41">
        <f t="shared" si="4"/>
        <v>0</v>
      </c>
      <c r="D32" s="40"/>
      <c r="E32" s="40"/>
      <c r="F32" s="40"/>
      <c r="G32" s="40"/>
      <c r="H32" s="40"/>
      <c r="I32" s="40"/>
      <c r="J32" s="40"/>
      <c r="K32" s="40"/>
      <c r="L32" s="41">
        <f t="shared" si="0"/>
        <v>0</v>
      </c>
      <c r="M32" s="40"/>
      <c r="N32" s="40"/>
      <c r="O32" s="40"/>
      <c r="P32" s="40"/>
      <c r="Q32" s="40"/>
      <c r="R32" s="40"/>
      <c r="S32" s="40"/>
      <c r="T32" s="40"/>
    </row>
    <row r="33" spans="1:20" hidden="1">
      <c r="A33" s="52"/>
      <c r="B33" s="40"/>
      <c r="C33" s="41">
        <f t="shared" si="4"/>
        <v>0</v>
      </c>
      <c r="D33" s="40"/>
      <c r="E33" s="40"/>
      <c r="F33" s="40"/>
      <c r="G33" s="40"/>
      <c r="H33" s="40"/>
      <c r="I33" s="40"/>
      <c r="J33" s="40"/>
      <c r="K33" s="40"/>
      <c r="L33" s="41">
        <f t="shared" si="0"/>
        <v>0</v>
      </c>
      <c r="M33" s="40"/>
      <c r="N33" s="40"/>
      <c r="O33" s="40"/>
      <c r="P33" s="40"/>
      <c r="Q33" s="40"/>
      <c r="R33" s="40"/>
      <c r="S33" s="40"/>
      <c r="T33" s="40"/>
    </row>
    <row r="34" spans="1:20">
      <c r="C34" s="69"/>
      <c r="D34" s="69"/>
      <c r="E34" s="69"/>
      <c r="F34" s="69"/>
      <c r="G34" s="69"/>
      <c r="H34" s="69"/>
      <c r="I34" s="69"/>
      <c r="J34" s="69"/>
      <c r="K34" s="69"/>
      <c r="L34" s="69"/>
    </row>
    <row r="35" spans="1:20">
      <c r="C35" s="69"/>
    </row>
    <row r="36" spans="1:20"/>
    <row r="37" spans="1:20"/>
    <row r="38" spans="1:20"/>
    <row r="39" spans="1:20"/>
    <row r="40" spans="1:20"/>
    <row r="41" spans="1:20"/>
    <row r="42" spans="1:20"/>
    <row r="43" spans="1:20"/>
    <row r="44" spans="1:20"/>
    <row r="45" spans="1:20"/>
    <row r="46" spans="1:20"/>
    <row r="47" spans="1:20"/>
    <row r="48" spans="1:2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</sheetData>
  <mergeCells count="4">
    <mergeCell ref="A1:A2"/>
    <mergeCell ref="B1:B2"/>
    <mergeCell ref="L1:T1"/>
    <mergeCell ref="C1:K1"/>
  </mergeCells>
  <pageMargins left="0.7" right="0.7" top="0.75" bottom="0.75" header="0.3" footer="0.3"/>
  <pageSetup paperSize="9" scale="4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K62"/>
  <sheetViews>
    <sheetView zoomScale="110" zoomScaleNormal="110" zoomScalePageLayoutView="110" workbookViewId="0">
      <pane xSplit="1" ySplit="2" topLeftCell="B3" activePane="bottomRight" state="frozen"/>
      <selection pane="topRight" activeCell="D1" sqref="D1"/>
      <selection pane="bottomLeft" activeCell="A4" sqref="A4"/>
      <selection pane="bottomRight" activeCell="A11" sqref="A11"/>
    </sheetView>
  </sheetViews>
  <sheetFormatPr defaultColWidth="0" defaultRowHeight="14.5" zeroHeight="1"/>
  <cols>
    <col min="1" max="1" width="34.7265625" customWidth="1"/>
    <col min="2" max="7" width="10.36328125" style="65" customWidth="1"/>
    <col min="8" max="8" width="16" style="31" customWidth="1"/>
    <col min="9" max="9" width="19.81640625" style="31" customWidth="1"/>
    <col min="10" max="10" width="26.26953125" style="31" customWidth="1"/>
    <col min="11" max="13" width="9.7265625" style="31" customWidth="1"/>
    <col min="14" max="16" width="18.26953125" style="10" customWidth="1"/>
    <col min="17" max="17" width="18.26953125" customWidth="1"/>
    <col min="18" max="19" width="22.81640625" customWidth="1"/>
    <col min="20" max="26" width="9.1796875" hidden="1" customWidth="1"/>
    <col min="27" max="27" width="24.26953125" hidden="1" customWidth="1"/>
    <col min="28" max="28" width="9.1796875" hidden="1" customWidth="1"/>
    <col min="29" max="29" width="13.26953125" hidden="1" customWidth="1"/>
    <col min="30" max="30" width="24.26953125" hidden="1" customWidth="1"/>
    <col min="31" max="32" width="9.1796875" hidden="1" customWidth="1"/>
    <col min="33" max="33" width="24.26953125" hidden="1" customWidth="1"/>
    <col min="34" max="34" width="9.1796875" hidden="1" customWidth="1"/>
    <col min="35" max="35" width="13.26953125" hidden="1" customWidth="1"/>
    <col min="36" max="37" width="24.26953125" hidden="1" customWidth="1"/>
    <col min="38" max="16384" width="9.1796875" hidden="1"/>
  </cols>
  <sheetData>
    <row r="1" spans="1:30" ht="27" customHeight="1">
      <c r="A1" s="105" t="s">
        <v>0</v>
      </c>
      <c r="B1" s="107" t="s">
        <v>80</v>
      </c>
      <c r="C1" s="108"/>
      <c r="D1" s="108"/>
      <c r="E1" s="101" t="s">
        <v>15</v>
      </c>
      <c r="F1" s="102"/>
      <c r="G1" s="102"/>
      <c r="H1" s="107" t="s">
        <v>65</v>
      </c>
      <c r="I1" s="108"/>
      <c r="J1" s="108"/>
      <c r="K1" s="101" t="s">
        <v>15</v>
      </c>
      <c r="L1" s="102"/>
      <c r="M1" s="102"/>
      <c r="N1" s="65"/>
      <c r="O1" s="65"/>
      <c r="P1" s="65"/>
      <c r="Q1" s="65"/>
      <c r="R1" s="65"/>
      <c r="S1" s="65"/>
      <c r="AA1" s="31"/>
      <c r="AB1" s="31"/>
      <c r="AC1" s="31"/>
      <c r="AD1" s="31"/>
    </row>
    <row r="2" spans="1:30" ht="71.5" customHeight="1">
      <c r="A2" s="106"/>
      <c r="B2" s="24" t="s">
        <v>2</v>
      </c>
      <c r="C2" s="80" t="s">
        <v>5</v>
      </c>
      <c r="D2" s="80" t="s">
        <v>4</v>
      </c>
      <c r="E2" s="30" t="s">
        <v>16</v>
      </c>
      <c r="F2" s="30" t="s">
        <v>17</v>
      </c>
      <c r="G2" s="30" t="s">
        <v>21</v>
      </c>
      <c r="H2" s="24" t="s">
        <v>2</v>
      </c>
      <c r="I2" s="72" t="s">
        <v>5</v>
      </c>
      <c r="J2" s="72" t="s">
        <v>4</v>
      </c>
      <c r="K2" s="30" t="s">
        <v>16</v>
      </c>
      <c r="L2" s="30" t="s">
        <v>17</v>
      </c>
      <c r="M2" s="30" t="s">
        <v>21</v>
      </c>
      <c r="N2" s="65"/>
      <c r="O2" s="65"/>
      <c r="P2" s="65"/>
      <c r="Q2" s="65"/>
      <c r="R2" s="65"/>
      <c r="S2" s="65"/>
      <c r="AA2" s="31"/>
      <c r="AB2" s="31"/>
      <c r="AC2" s="31"/>
      <c r="AD2" s="31"/>
    </row>
    <row r="3" spans="1:30" s="65" customFormat="1">
      <c r="A3" s="40" t="s">
        <v>57</v>
      </c>
      <c r="B3" s="63">
        <f>SUM(C3:D3)</f>
        <v>68509</v>
      </c>
      <c r="C3" s="64">
        <v>56779</v>
      </c>
      <c r="D3" s="64">
        <v>11730</v>
      </c>
      <c r="E3" s="85" t="s">
        <v>24</v>
      </c>
      <c r="F3" s="85" t="s">
        <v>24</v>
      </c>
      <c r="G3" s="85" t="s">
        <v>24</v>
      </c>
      <c r="H3" s="63">
        <f>SUM(I3:J3)</f>
        <v>49382</v>
      </c>
      <c r="I3" s="64">
        <v>38881</v>
      </c>
      <c r="J3" s="64">
        <v>10501</v>
      </c>
      <c r="K3" s="85" t="s">
        <v>24</v>
      </c>
      <c r="L3" s="85" t="s">
        <v>24</v>
      </c>
      <c r="M3" s="85" t="s">
        <v>24</v>
      </c>
    </row>
    <row r="4" spans="1:30" s="65" customFormat="1">
      <c r="A4" s="40" t="s">
        <v>42</v>
      </c>
      <c r="B4" s="63">
        <f t="shared" ref="B4:B32" si="0">SUM(C4:D4)</f>
        <v>50501</v>
      </c>
      <c r="C4" s="64">
        <v>42451</v>
      </c>
      <c r="D4" s="64">
        <v>8050</v>
      </c>
      <c r="E4" s="85">
        <v>99.63</v>
      </c>
      <c r="F4" s="85">
        <v>0.01</v>
      </c>
      <c r="G4" s="85">
        <f>100-E4-F4</f>
        <v>0.36000000000000454</v>
      </c>
      <c r="H4" s="63">
        <f t="shared" ref="H4:H31" si="1">SUM(I4:J4)</f>
        <v>35421</v>
      </c>
      <c r="I4" s="64">
        <v>27421</v>
      </c>
      <c r="J4" s="64">
        <v>8000</v>
      </c>
      <c r="K4" s="85" t="s">
        <v>24</v>
      </c>
      <c r="L4" s="85" t="s">
        <v>24</v>
      </c>
      <c r="M4" s="85" t="s">
        <v>24</v>
      </c>
    </row>
    <row r="5" spans="1:30" s="14" customFormat="1">
      <c r="A5" s="40" t="s">
        <v>41</v>
      </c>
      <c r="B5" s="63">
        <f t="shared" si="0"/>
        <v>59047</v>
      </c>
      <c r="C5" s="64">
        <v>48288</v>
      </c>
      <c r="D5" s="64">
        <v>10759</v>
      </c>
      <c r="E5" s="85">
        <v>99.13</v>
      </c>
      <c r="F5" s="85">
        <v>0.87</v>
      </c>
      <c r="G5" s="85"/>
      <c r="H5" s="63">
        <f t="shared" si="1"/>
        <v>45672</v>
      </c>
      <c r="I5" s="64">
        <v>37392</v>
      </c>
      <c r="J5" s="64">
        <v>8280</v>
      </c>
      <c r="K5" s="43">
        <v>98.7</v>
      </c>
      <c r="L5" s="43">
        <v>1.3</v>
      </c>
      <c r="M5" s="43"/>
      <c r="N5" s="65"/>
      <c r="O5" s="65"/>
      <c r="P5" s="65"/>
      <c r="Q5" s="65"/>
      <c r="R5" s="65"/>
      <c r="S5" s="65"/>
      <c r="AA5" s="31"/>
      <c r="AB5" s="31"/>
      <c r="AC5" s="31"/>
      <c r="AD5" s="31"/>
    </row>
    <row r="6" spans="1:30" s="71" customFormat="1">
      <c r="A6" s="40" t="s">
        <v>51</v>
      </c>
      <c r="B6" s="63">
        <f t="shared" si="0"/>
        <v>4741</v>
      </c>
      <c r="C6" s="64">
        <v>4575</v>
      </c>
      <c r="D6" s="64">
        <v>166</v>
      </c>
      <c r="E6" s="85" t="s">
        <v>24</v>
      </c>
      <c r="F6" s="85" t="s">
        <v>24</v>
      </c>
      <c r="G6" s="85" t="s">
        <v>24</v>
      </c>
      <c r="H6" s="63">
        <f t="shared" si="1"/>
        <v>7237</v>
      </c>
      <c r="I6" s="64">
        <v>6713</v>
      </c>
      <c r="J6" s="64">
        <v>524</v>
      </c>
      <c r="K6" s="85" t="s">
        <v>24</v>
      </c>
      <c r="L6" s="85" t="s">
        <v>24</v>
      </c>
      <c r="M6" s="85" t="s">
        <v>24</v>
      </c>
      <c r="N6" s="65"/>
      <c r="O6" s="65"/>
      <c r="P6" s="65"/>
      <c r="Q6" s="65"/>
      <c r="R6" s="65"/>
      <c r="S6" s="65"/>
      <c r="AA6" s="65"/>
      <c r="AB6" s="65"/>
      <c r="AC6" s="65"/>
      <c r="AD6" s="65"/>
    </row>
    <row r="7" spans="1:30" s="65" customFormat="1">
      <c r="A7" s="40" t="s">
        <v>40</v>
      </c>
      <c r="B7" s="63">
        <f t="shared" si="0"/>
        <v>38848</v>
      </c>
      <c r="C7" s="64">
        <v>2577</v>
      </c>
      <c r="D7" s="64">
        <v>36271</v>
      </c>
      <c r="E7" s="85">
        <v>100</v>
      </c>
      <c r="F7" s="85"/>
      <c r="G7" s="85"/>
      <c r="H7" s="63">
        <f t="shared" si="1"/>
        <v>14058</v>
      </c>
      <c r="I7" s="64">
        <v>1694</v>
      </c>
      <c r="J7" s="64">
        <v>12364</v>
      </c>
      <c r="K7" s="43">
        <v>100</v>
      </c>
      <c r="L7" s="43"/>
      <c r="M7" s="43"/>
    </row>
    <row r="8" spans="1:30" s="14" customFormat="1">
      <c r="A8" s="40" t="s">
        <v>11</v>
      </c>
      <c r="B8" s="63">
        <f t="shared" si="0"/>
        <v>9439</v>
      </c>
      <c r="C8" s="64">
        <v>5464</v>
      </c>
      <c r="D8" s="64">
        <v>3975</v>
      </c>
      <c r="E8" s="85">
        <v>100</v>
      </c>
      <c r="F8" s="85"/>
      <c r="G8" s="85"/>
      <c r="H8" s="63">
        <f t="shared" si="1"/>
        <v>7168</v>
      </c>
      <c r="I8" s="64">
        <v>4591</v>
      </c>
      <c r="J8" s="64">
        <v>2577</v>
      </c>
      <c r="K8" s="43">
        <v>100</v>
      </c>
      <c r="L8" s="43"/>
      <c r="M8" s="43"/>
      <c r="N8" s="65"/>
      <c r="O8" s="65"/>
      <c r="P8" s="65"/>
      <c r="Q8" s="65"/>
      <c r="R8" s="65"/>
      <c r="S8" s="65"/>
      <c r="AA8" s="31"/>
      <c r="AB8" s="31"/>
      <c r="AC8" s="31"/>
      <c r="AD8" s="31"/>
    </row>
    <row r="9" spans="1:30" s="14" customFormat="1">
      <c r="A9" s="40" t="s">
        <v>10</v>
      </c>
      <c r="B9" s="63">
        <f t="shared" si="0"/>
        <v>10982</v>
      </c>
      <c r="C9" s="64">
        <v>5478</v>
      </c>
      <c r="D9" s="64">
        <v>5504</v>
      </c>
      <c r="E9" s="85" t="s">
        <v>24</v>
      </c>
      <c r="F9" s="85" t="s">
        <v>24</v>
      </c>
      <c r="G9" s="85" t="s">
        <v>24</v>
      </c>
      <c r="H9" s="63">
        <f t="shared" si="1"/>
        <v>7293</v>
      </c>
      <c r="I9" s="64">
        <v>3297</v>
      </c>
      <c r="J9" s="64">
        <v>3996</v>
      </c>
      <c r="K9" s="85" t="s">
        <v>24</v>
      </c>
      <c r="L9" s="85" t="s">
        <v>24</v>
      </c>
      <c r="M9" s="85" t="s">
        <v>24</v>
      </c>
      <c r="N9" s="65"/>
      <c r="O9" s="65"/>
      <c r="P9" s="65"/>
      <c r="Q9" s="65"/>
      <c r="R9" s="65"/>
      <c r="S9" s="65"/>
      <c r="AA9" s="31"/>
      <c r="AB9" s="31"/>
      <c r="AC9" s="31"/>
      <c r="AD9" s="31"/>
    </row>
    <row r="10" spans="1:30">
      <c r="A10" s="40" t="s">
        <v>44</v>
      </c>
      <c r="B10" s="63">
        <f t="shared" si="0"/>
        <v>8907</v>
      </c>
      <c r="C10" s="64">
        <v>8380</v>
      </c>
      <c r="D10" s="64">
        <v>527</v>
      </c>
      <c r="E10" s="85">
        <v>97.09</v>
      </c>
      <c r="F10" s="85"/>
      <c r="G10" s="85">
        <f>100-E10</f>
        <v>2.9099999999999966</v>
      </c>
      <c r="H10" s="63">
        <f t="shared" si="1"/>
        <v>5850</v>
      </c>
      <c r="I10" s="64">
        <v>5347</v>
      </c>
      <c r="J10" s="64">
        <v>503</v>
      </c>
      <c r="K10" s="43">
        <v>91.4</v>
      </c>
      <c r="L10" s="43"/>
      <c r="M10" s="43">
        <v>8.6</v>
      </c>
      <c r="N10" s="65"/>
    </row>
    <row r="11" spans="1:30" s="65" customFormat="1">
      <c r="A11" s="40" t="s">
        <v>84</v>
      </c>
      <c r="B11" s="63">
        <f t="shared" si="0"/>
        <v>36309</v>
      </c>
      <c r="C11" s="64">
        <v>13891</v>
      </c>
      <c r="D11" s="64">
        <v>22418</v>
      </c>
      <c r="E11" s="85">
        <v>100</v>
      </c>
      <c r="F11" s="85"/>
      <c r="G11" s="85"/>
      <c r="H11" s="63">
        <f t="shared" si="1"/>
        <v>20959</v>
      </c>
      <c r="I11" s="64">
        <v>6149</v>
      </c>
      <c r="J11" s="64">
        <v>14810</v>
      </c>
      <c r="K11" s="43">
        <v>100</v>
      </c>
      <c r="L11" s="43"/>
      <c r="M11" s="43"/>
    </row>
    <row r="12" spans="1:30" s="14" customFormat="1">
      <c r="A12" s="40" t="s">
        <v>7</v>
      </c>
      <c r="B12" s="63">
        <f t="shared" si="0"/>
        <v>5829</v>
      </c>
      <c r="C12" s="64">
        <v>4019</v>
      </c>
      <c r="D12" s="64">
        <v>1810</v>
      </c>
      <c r="E12" s="85">
        <v>99.96</v>
      </c>
      <c r="F12" s="85">
        <f>100-E12</f>
        <v>4.0000000000006253E-2</v>
      </c>
      <c r="G12" s="85"/>
      <c r="H12" s="63">
        <f t="shared" si="1"/>
        <v>6732</v>
      </c>
      <c r="I12" s="64">
        <v>5170</v>
      </c>
      <c r="J12" s="64">
        <v>1562</v>
      </c>
      <c r="K12" s="43">
        <v>99.99</v>
      </c>
      <c r="L12" s="43">
        <v>0.01</v>
      </c>
      <c r="M12" s="43"/>
      <c r="N12" s="65"/>
      <c r="O12" s="65"/>
      <c r="P12" s="65"/>
      <c r="Q12" s="65"/>
      <c r="R12" s="65"/>
      <c r="S12" s="65"/>
      <c r="AA12" s="31"/>
      <c r="AB12" s="31"/>
      <c r="AC12" s="31"/>
      <c r="AD12" s="31"/>
    </row>
    <row r="13" spans="1:30" s="14" customFormat="1">
      <c r="A13" s="40" t="s">
        <v>14</v>
      </c>
      <c r="B13" s="63">
        <f t="shared" si="0"/>
        <v>1653</v>
      </c>
      <c r="C13" s="64">
        <v>1402</v>
      </c>
      <c r="D13" s="64">
        <v>251</v>
      </c>
      <c r="E13" s="85">
        <v>100</v>
      </c>
      <c r="F13" s="85"/>
      <c r="G13" s="85"/>
      <c r="H13" s="63">
        <f t="shared" si="1"/>
        <v>1454</v>
      </c>
      <c r="I13" s="64">
        <v>1219</v>
      </c>
      <c r="J13" s="64">
        <v>235</v>
      </c>
      <c r="K13" s="43">
        <v>100</v>
      </c>
      <c r="L13" s="43"/>
      <c r="M13" s="43"/>
      <c r="N13" s="65"/>
      <c r="O13" s="65"/>
      <c r="P13" s="65"/>
      <c r="Q13" s="65"/>
      <c r="R13" s="65"/>
      <c r="S13" s="65"/>
      <c r="Y13" s="28"/>
      <c r="AA13" s="31"/>
      <c r="AB13" s="31"/>
      <c r="AC13" s="31"/>
      <c r="AD13" s="31"/>
    </row>
    <row r="14" spans="1:30" s="14" customFormat="1">
      <c r="A14" s="40" t="s">
        <v>22</v>
      </c>
      <c r="B14" s="63">
        <f t="shared" si="0"/>
        <v>2582</v>
      </c>
      <c r="C14" s="64">
        <v>2442</v>
      </c>
      <c r="D14" s="64">
        <v>140</v>
      </c>
      <c r="E14" s="85">
        <v>100</v>
      </c>
      <c r="F14" s="85"/>
      <c r="G14" s="85"/>
      <c r="H14" s="63">
        <f t="shared" si="1"/>
        <v>1596</v>
      </c>
      <c r="I14" s="64">
        <v>1386</v>
      </c>
      <c r="J14" s="64">
        <v>210</v>
      </c>
      <c r="K14" s="43">
        <v>100</v>
      </c>
      <c r="L14" s="43"/>
      <c r="M14" s="43"/>
      <c r="N14" s="65"/>
      <c r="O14" s="65"/>
      <c r="P14" s="65"/>
      <c r="Q14" s="65"/>
      <c r="R14" s="65"/>
      <c r="S14" s="65"/>
      <c r="AA14" s="65"/>
      <c r="AB14" s="65"/>
      <c r="AC14" s="65"/>
      <c r="AD14" s="65"/>
    </row>
    <row r="15" spans="1:30" s="14" customFormat="1">
      <c r="A15" s="40" t="s">
        <v>23</v>
      </c>
      <c r="B15" s="63">
        <f t="shared" si="0"/>
        <v>1205</v>
      </c>
      <c r="C15" s="64">
        <v>356</v>
      </c>
      <c r="D15" s="64">
        <v>849</v>
      </c>
      <c r="E15" s="85">
        <v>100</v>
      </c>
      <c r="F15" s="85"/>
      <c r="G15" s="85"/>
      <c r="H15" s="63">
        <f t="shared" si="1"/>
        <v>686</v>
      </c>
      <c r="I15" s="64">
        <v>224</v>
      </c>
      <c r="J15" s="64">
        <v>462</v>
      </c>
      <c r="K15" s="85" t="s">
        <v>24</v>
      </c>
      <c r="L15" s="85" t="s">
        <v>24</v>
      </c>
      <c r="M15" s="85" t="s">
        <v>24</v>
      </c>
      <c r="N15" s="65"/>
      <c r="O15" s="65"/>
      <c r="P15" s="65"/>
      <c r="Q15" s="65"/>
      <c r="R15" s="65"/>
      <c r="S15" s="65"/>
      <c r="AA15" s="31"/>
      <c r="AB15" s="31"/>
      <c r="AC15" s="31"/>
      <c r="AD15" s="31"/>
    </row>
    <row r="16" spans="1:30">
      <c r="A16" s="40" t="s">
        <v>50</v>
      </c>
      <c r="B16" s="63">
        <f t="shared" si="0"/>
        <v>93</v>
      </c>
      <c r="C16" s="64">
        <v>72</v>
      </c>
      <c r="D16" s="64">
        <v>21</v>
      </c>
      <c r="E16" s="85">
        <v>100</v>
      </c>
      <c r="F16" s="85"/>
      <c r="G16" s="85"/>
      <c r="H16" s="63">
        <f t="shared" si="1"/>
        <v>70</v>
      </c>
      <c r="I16" s="64">
        <v>56</v>
      </c>
      <c r="J16" s="64">
        <v>14</v>
      </c>
      <c r="K16" s="43">
        <v>97</v>
      </c>
      <c r="L16" s="43">
        <v>3</v>
      </c>
      <c r="M16" s="43"/>
      <c r="N16" s="31"/>
      <c r="O16" s="31"/>
      <c r="P16" s="31"/>
      <c r="Q16" s="31"/>
      <c r="R16" s="31"/>
      <c r="S16" s="31"/>
      <c r="T16" s="10"/>
      <c r="U16" s="10"/>
      <c r="V16" s="10"/>
    </row>
    <row r="17" spans="1:15" hidden="1">
      <c r="A17" s="40"/>
      <c r="B17" s="63">
        <f t="shared" si="0"/>
        <v>0</v>
      </c>
      <c r="C17" s="64"/>
      <c r="D17" s="64"/>
      <c r="E17" s="85"/>
      <c r="F17" s="85"/>
      <c r="G17" s="85"/>
      <c r="H17" s="63">
        <f t="shared" si="1"/>
        <v>0</v>
      </c>
      <c r="I17" s="64"/>
      <c r="J17" s="64"/>
      <c r="K17" s="43"/>
      <c r="L17" s="43"/>
      <c r="M17" s="43"/>
    </row>
    <row r="18" spans="1:15" hidden="1">
      <c r="A18" s="40"/>
      <c r="B18" s="63">
        <f t="shared" si="0"/>
        <v>0</v>
      </c>
      <c r="C18" s="64"/>
      <c r="D18" s="64"/>
      <c r="E18" s="85"/>
      <c r="F18" s="85"/>
      <c r="G18" s="85"/>
      <c r="H18" s="63">
        <f t="shared" si="1"/>
        <v>0</v>
      </c>
      <c r="I18" s="64"/>
      <c r="J18" s="64"/>
      <c r="K18" s="43"/>
      <c r="L18" s="43"/>
      <c r="M18" s="43"/>
    </row>
    <row r="19" spans="1:15" hidden="1">
      <c r="A19" s="40"/>
      <c r="B19" s="63">
        <f t="shared" si="0"/>
        <v>0</v>
      </c>
      <c r="C19" s="64"/>
      <c r="D19" s="64"/>
      <c r="E19" s="85"/>
      <c r="F19" s="85"/>
      <c r="G19" s="85"/>
      <c r="H19" s="63">
        <f t="shared" si="1"/>
        <v>0</v>
      </c>
      <c r="I19" s="64"/>
      <c r="J19" s="64"/>
      <c r="K19" s="43"/>
      <c r="L19" s="43"/>
      <c r="M19" s="43"/>
    </row>
    <row r="20" spans="1:15" hidden="1">
      <c r="A20" s="40"/>
      <c r="B20" s="63">
        <f t="shared" si="0"/>
        <v>0</v>
      </c>
      <c r="C20" s="64"/>
      <c r="D20" s="64"/>
      <c r="E20" s="85"/>
      <c r="F20" s="85"/>
      <c r="G20" s="85"/>
      <c r="H20" s="63">
        <f t="shared" si="1"/>
        <v>0</v>
      </c>
      <c r="I20" s="64"/>
      <c r="J20" s="64"/>
      <c r="K20" s="43"/>
      <c r="L20" s="43"/>
      <c r="M20" s="43"/>
    </row>
    <row r="21" spans="1:15" hidden="1">
      <c r="A21" s="40"/>
      <c r="B21" s="63">
        <f t="shared" si="0"/>
        <v>0</v>
      </c>
      <c r="C21" s="64"/>
      <c r="D21" s="64"/>
      <c r="E21" s="85"/>
      <c r="F21" s="85"/>
      <c r="G21" s="85"/>
      <c r="H21" s="63">
        <f t="shared" si="1"/>
        <v>0</v>
      </c>
      <c r="I21" s="64"/>
      <c r="J21" s="64"/>
      <c r="K21" s="43"/>
      <c r="L21" s="43"/>
      <c r="M21" s="43"/>
    </row>
    <row r="22" spans="1:15" hidden="1">
      <c r="A22" s="40"/>
      <c r="B22" s="63">
        <f t="shared" si="0"/>
        <v>0</v>
      </c>
      <c r="C22" s="64"/>
      <c r="D22" s="64"/>
      <c r="E22" s="85"/>
      <c r="F22" s="85"/>
      <c r="G22" s="85"/>
      <c r="H22" s="63">
        <f t="shared" si="1"/>
        <v>0</v>
      </c>
      <c r="I22" s="64"/>
      <c r="J22" s="64"/>
      <c r="K22" s="43"/>
      <c r="L22" s="43"/>
      <c r="M22" s="43"/>
    </row>
    <row r="23" spans="1:15" hidden="1">
      <c r="A23" s="40"/>
      <c r="B23" s="63">
        <f t="shared" si="0"/>
        <v>0</v>
      </c>
      <c r="C23" s="64"/>
      <c r="D23" s="64"/>
      <c r="E23" s="85"/>
      <c r="F23" s="85"/>
      <c r="G23" s="85"/>
      <c r="H23" s="63">
        <f t="shared" si="1"/>
        <v>0</v>
      </c>
      <c r="I23" s="64"/>
      <c r="J23" s="64"/>
      <c r="K23" s="43"/>
      <c r="L23" s="43"/>
      <c r="M23" s="43"/>
      <c r="N23" s="31"/>
      <c r="O23" s="31"/>
    </row>
    <row r="24" spans="1:15" hidden="1">
      <c r="A24" s="40"/>
      <c r="B24" s="63">
        <f t="shared" si="0"/>
        <v>0</v>
      </c>
      <c r="C24" s="64"/>
      <c r="D24" s="64"/>
      <c r="E24" s="85"/>
      <c r="F24" s="85"/>
      <c r="G24" s="85"/>
      <c r="H24" s="63">
        <f t="shared" si="1"/>
        <v>0</v>
      </c>
      <c r="I24" s="64"/>
      <c r="J24" s="64"/>
      <c r="K24" s="43"/>
      <c r="L24" s="43"/>
      <c r="M24" s="43"/>
      <c r="N24" s="31"/>
      <c r="O24" s="31"/>
    </row>
    <row r="25" spans="1:15" hidden="1">
      <c r="A25" s="40"/>
      <c r="B25" s="63">
        <f t="shared" si="0"/>
        <v>0</v>
      </c>
      <c r="C25" s="64"/>
      <c r="D25" s="64"/>
      <c r="E25" s="85"/>
      <c r="F25" s="85"/>
      <c r="G25" s="85"/>
      <c r="H25" s="63">
        <f t="shared" si="1"/>
        <v>0</v>
      </c>
      <c r="I25" s="64"/>
      <c r="J25" s="64"/>
      <c r="K25" s="43"/>
      <c r="L25" s="43"/>
      <c r="M25" s="43"/>
      <c r="N25" s="31"/>
      <c r="O25" s="31"/>
    </row>
    <row r="26" spans="1:15" hidden="1">
      <c r="A26" s="40"/>
      <c r="B26" s="63">
        <f t="shared" si="0"/>
        <v>0</v>
      </c>
      <c r="C26" s="64"/>
      <c r="D26" s="64"/>
      <c r="E26" s="85"/>
      <c r="F26" s="85"/>
      <c r="G26" s="85"/>
      <c r="H26" s="63">
        <f t="shared" si="1"/>
        <v>0</v>
      </c>
      <c r="I26" s="64"/>
      <c r="J26" s="64"/>
      <c r="K26" s="43"/>
      <c r="L26" s="43"/>
      <c r="M26" s="43"/>
      <c r="N26" s="31"/>
      <c r="O26" s="31"/>
    </row>
    <row r="27" spans="1:15" hidden="1">
      <c r="A27" s="40"/>
      <c r="B27" s="63">
        <f t="shared" si="0"/>
        <v>0</v>
      </c>
      <c r="C27" s="64"/>
      <c r="D27" s="64"/>
      <c r="E27" s="85"/>
      <c r="F27" s="85"/>
      <c r="G27" s="85"/>
      <c r="H27" s="63">
        <f t="shared" si="1"/>
        <v>0</v>
      </c>
      <c r="I27" s="64"/>
      <c r="J27" s="64"/>
      <c r="K27" s="43"/>
      <c r="L27" s="43"/>
      <c r="M27" s="43"/>
      <c r="N27" s="31"/>
      <c r="O27" s="31"/>
    </row>
    <row r="28" spans="1:15" hidden="1">
      <c r="A28" s="40"/>
      <c r="B28" s="63">
        <f t="shared" si="0"/>
        <v>0</v>
      </c>
      <c r="C28" s="64"/>
      <c r="D28" s="64"/>
      <c r="E28" s="85"/>
      <c r="F28" s="85"/>
      <c r="G28" s="85"/>
      <c r="H28" s="63">
        <f t="shared" si="1"/>
        <v>0</v>
      </c>
      <c r="I28" s="64"/>
      <c r="J28" s="64"/>
      <c r="K28" s="43"/>
      <c r="L28" s="43"/>
      <c r="M28" s="43"/>
      <c r="N28" s="32"/>
      <c r="O28" s="32"/>
    </row>
    <row r="29" spans="1:15" hidden="1">
      <c r="A29" s="40"/>
      <c r="B29" s="63">
        <f t="shared" si="0"/>
        <v>0</v>
      </c>
      <c r="C29" s="64"/>
      <c r="D29" s="64"/>
      <c r="E29" s="85"/>
      <c r="F29" s="85"/>
      <c r="G29" s="85"/>
      <c r="H29" s="63">
        <f t="shared" si="1"/>
        <v>0</v>
      </c>
      <c r="I29" s="64"/>
      <c r="J29" s="64"/>
      <c r="K29" s="43"/>
      <c r="L29" s="43"/>
      <c r="M29" s="43"/>
      <c r="N29" s="35"/>
      <c r="O29" s="35"/>
    </row>
    <row r="30" spans="1:15" hidden="1">
      <c r="A30" s="40"/>
      <c r="B30" s="63">
        <f t="shared" si="0"/>
        <v>0</v>
      </c>
      <c r="C30" s="64"/>
      <c r="D30" s="64"/>
      <c r="E30" s="85"/>
      <c r="F30" s="85"/>
      <c r="G30" s="85"/>
      <c r="H30" s="63">
        <f t="shared" si="1"/>
        <v>0</v>
      </c>
      <c r="I30" s="64"/>
      <c r="J30" s="64"/>
      <c r="K30" s="43"/>
      <c r="L30" s="43"/>
      <c r="M30" s="43"/>
      <c r="N30" s="35"/>
      <c r="O30" s="35"/>
    </row>
    <row r="31" spans="1:15" hidden="1">
      <c r="A31" s="40"/>
      <c r="B31" s="63">
        <f t="shared" si="0"/>
        <v>0</v>
      </c>
      <c r="C31" s="64"/>
      <c r="D31" s="64"/>
      <c r="E31" s="85"/>
      <c r="F31" s="85"/>
      <c r="G31" s="85"/>
      <c r="H31" s="63">
        <f t="shared" si="1"/>
        <v>0</v>
      </c>
      <c r="I31" s="64"/>
      <c r="J31" s="64"/>
      <c r="K31" s="43"/>
      <c r="L31" s="43"/>
      <c r="M31" s="43"/>
      <c r="N31" s="31"/>
      <c r="O31" s="31"/>
    </row>
    <row r="32" spans="1:15">
      <c r="A32" s="40" t="s">
        <v>83</v>
      </c>
      <c r="B32" s="63">
        <f t="shared" si="0"/>
        <v>5294</v>
      </c>
      <c r="C32" s="64">
        <v>3434</v>
      </c>
      <c r="D32" s="64">
        <v>1860</v>
      </c>
      <c r="E32" s="88">
        <v>96.39</v>
      </c>
      <c r="F32" s="88">
        <f>100-E32</f>
        <v>3.6099999999999994</v>
      </c>
      <c r="G32" s="88"/>
      <c r="H32" s="85" t="s">
        <v>24</v>
      </c>
      <c r="I32" s="85" t="s">
        <v>24</v>
      </c>
      <c r="J32" s="85" t="s">
        <v>24</v>
      </c>
      <c r="K32" s="85" t="s">
        <v>24</v>
      </c>
      <c r="L32" s="85" t="s">
        <v>24</v>
      </c>
      <c r="M32" s="85" t="s">
        <v>24</v>
      </c>
    </row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</sheetData>
  <mergeCells count="5">
    <mergeCell ref="A1:A2"/>
    <mergeCell ref="H1:J1"/>
    <mergeCell ref="K1:M1"/>
    <mergeCell ref="B1:D1"/>
    <mergeCell ref="E1:G1"/>
  </mergeCells>
  <pageMargins left="0.7" right="0.7" top="0.75" bottom="0.75" header="0.3" footer="0.3"/>
  <pageSetup paperSize="9" scale="3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55"/>
  <sheetViews>
    <sheetView workbookViewId="0">
      <selection activeCell="D32" sqref="D32"/>
    </sheetView>
  </sheetViews>
  <sheetFormatPr defaultColWidth="0" defaultRowHeight="14.5" zeroHeight="1"/>
  <cols>
    <col min="1" max="1" width="5.26953125" customWidth="1"/>
    <col min="2" max="2" width="28" customWidth="1"/>
    <col min="3" max="3" width="26.1796875" style="65" customWidth="1"/>
    <col min="4" max="7" width="28" style="65" customWidth="1"/>
    <col min="8" max="8" width="24.81640625" customWidth="1"/>
    <col min="9" max="9" width="28.7265625" style="31" customWidth="1"/>
    <col min="10" max="10" width="27.26953125" style="31" customWidth="1"/>
    <col min="11" max="11" width="25.26953125" customWidth="1"/>
    <col min="12" max="12" width="29" customWidth="1"/>
    <col min="13" max="13" width="9.1796875" hidden="1" customWidth="1"/>
    <col min="14" max="14" width="38.26953125" hidden="1" customWidth="1"/>
    <col min="15" max="15" width="40.26953125" hidden="1" customWidth="1"/>
    <col min="16" max="17" width="9.1796875" hidden="1" customWidth="1"/>
    <col min="18" max="18" width="25.7265625" hidden="1" customWidth="1"/>
    <col min="19" max="19" width="17.26953125" hidden="1" customWidth="1"/>
    <col min="20" max="20" width="0" hidden="1" customWidth="1"/>
    <col min="21" max="21" width="17.26953125" hidden="1" customWidth="1"/>
    <col min="22" max="22" width="0" hidden="1" customWidth="1"/>
    <col min="23" max="23" width="17.26953125" hidden="1" customWidth="1"/>
    <col min="24" max="24" width="0" hidden="1" customWidth="1"/>
    <col min="25" max="25" width="17.26953125" hidden="1" customWidth="1"/>
    <col min="26" max="26" width="0" hidden="1" customWidth="1"/>
    <col min="27" max="16384" width="9.1796875" hidden="1"/>
  </cols>
  <sheetData>
    <row r="1" spans="1:24" ht="15.75" customHeight="1">
      <c r="A1" s="115" t="s">
        <v>1</v>
      </c>
      <c r="B1" s="113" t="s">
        <v>0</v>
      </c>
      <c r="C1" s="109" t="s">
        <v>81</v>
      </c>
      <c r="D1" s="111" t="s">
        <v>82</v>
      </c>
      <c r="E1" s="109" t="s">
        <v>67</v>
      </c>
      <c r="F1" s="111" t="s">
        <v>66</v>
      </c>
      <c r="G1" s="109" t="s">
        <v>56</v>
      </c>
      <c r="H1" s="111" t="s">
        <v>59</v>
      </c>
      <c r="I1" s="109" t="s">
        <v>72</v>
      </c>
      <c r="J1" s="111" t="s">
        <v>49</v>
      </c>
      <c r="K1" s="65"/>
      <c r="L1" s="65"/>
      <c r="M1" s="109" t="s">
        <v>37</v>
      </c>
      <c r="N1" s="111" t="s">
        <v>38</v>
      </c>
      <c r="O1" t="s">
        <v>25</v>
      </c>
      <c r="P1" t="s">
        <v>28</v>
      </c>
      <c r="R1" s="39"/>
      <c r="S1" s="39"/>
    </row>
    <row r="2" spans="1:24" ht="54" customHeight="1" thickBot="1">
      <c r="A2" s="116"/>
      <c r="B2" s="114"/>
      <c r="C2" s="110"/>
      <c r="D2" s="112"/>
      <c r="E2" s="110"/>
      <c r="F2" s="112"/>
      <c r="G2" s="110"/>
      <c r="H2" s="112"/>
      <c r="I2" s="110"/>
      <c r="J2" s="112"/>
      <c r="K2" s="65"/>
      <c r="L2" s="65"/>
      <c r="M2" s="110"/>
      <c r="N2" s="112"/>
      <c r="O2" s="39"/>
      <c r="P2" s="39"/>
      <c r="Q2" s="39"/>
      <c r="R2" s="39"/>
      <c r="S2" s="39"/>
      <c r="V2" s="31"/>
      <c r="W2" s="31"/>
      <c r="X2" s="31"/>
    </row>
    <row r="3" spans="1:24" s="65" customFormat="1">
      <c r="A3" s="68">
        <v>1</v>
      </c>
      <c r="B3" s="40" t="s">
        <v>48</v>
      </c>
      <c r="C3" s="63">
        <v>20440738.607529901</v>
      </c>
      <c r="D3" s="63">
        <v>32251</v>
      </c>
      <c r="E3" s="63">
        <v>9394209.5731000006</v>
      </c>
      <c r="F3" s="63">
        <v>15683</v>
      </c>
      <c r="G3" s="63">
        <v>5721521.3301000101</v>
      </c>
      <c r="H3" s="63">
        <f>10.638*1000</f>
        <v>10638</v>
      </c>
      <c r="I3" s="63">
        <v>6120000</v>
      </c>
      <c r="J3" s="63">
        <v>12270</v>
      </c>
      <c r="M3" s="63">
        <v>8210000</v>
      </c>
      <c r="N3" s="66">
        <v>19131</v>
      </c>
      <c r="R3" s="39"/>
      <c r="S3" s="39"/>
    </row>
    <row r="4" spans="1:24" s="65" customFormat="1">
      <c r="A4" s="68">
        <v>2</v>
      </c>
      <c r="B4" s="40" t="s">
        <v>42</v>
      </c>
      <c r="C4" s="63">
        <v>12569366.963520007</v>
      </c>
      <c r="D4" s="63">
        <v>19353</v>
      </c>
      <c r="E4" s="63">
        <v>6041266.4686499489</v>
      </c>
      <c r="F4" s="63">
        <v>11441</v>
      </c>
      <c r="G4" s="63">
        <v>4510663.2620000001</v>
      </c>
      <c r="H4" s="63">
        <f>9.256*1000</f>
        <v>9256</v>
      </c>
      <c r="I4" s="63" t="s">
        <v>24</v>
      </c>
      <c r="J4" s="63" t="s">
        <v>24</v>
      </c>
      <c r="M4" s="69"/>
    </row>
    <row r="5" spans="1:24" s="65" customFormat="1">
      <c r="A5" s="68">
        <v>3</v>
      </c>
      <c r="B5" s="40" t="s">
        <v>84</v>
      </c>
      <c r="C5" s="63">
        <v>2956701.4244299983</v>
      </c>
      <c r="D5" s="63">
        <v>4532</v>
      </c>
      <c r="E5" s="63">
        <v>660525.6852200001</v>
      </c>
      <c r="F5" s="63">
        <v>1279</v>
      </c>
      <c r="G5" s="63" t="s">
        <v>24</v>
      </c>
      <c r="H5" s="63" t="s">
        <v>24</v>
      </c>
      <c r="I5" s="63" t="s">
        <v>24</v>
      </c>
      <c r="J5" s="63" t="s">
        <v>24</v>
      </c>
      <c r="M5" s="69"/>
    </row>
    <row r="6" spans="1:24" s="65" customFormat="1">
      <c r="A6" s="68">
        <v>4</v>
      </c>
      <c r="B6" s="40" t="s">
        <v>10</v>
      </c>
      <c r="C6" s="63">
        <v>2085021.5150299999</v>
      </c>
      <c r="D6" s="63">
        <v>2844</v>
      </c>
      <c r="E6" s="63">
        <v>452528.65100000001</v>
      </c>
      <c r="F6" s="63">
        <v>712</v>
      </c>
      <c r="G6" s="63">
        <v>737194.2317</v>
      </c>
      <c r="H6" s="63">
        <f>1000*1.143</f>
        <v>1143</v>
      </c>
      <c r="I6" s="63">
        <v>391933</v>
      </c>
      <c r="J6" s="63">
        <v>671</v>
      </c>
    </row>
    <row r="7" spans="1:24">
      <c r="A7" s="68">
        <v>5</v>
      </c>
      <c r="B7" s="40" t="s">
        <v>83</v>
      </c>
      <c r="C7" s="63">
        <v>1359501.26</v>
      </c>
      <c r="D7" s="63">
        <v>1436</v>
      </c>
      <c r="E7" s="63" t="s">
        <v>24</v>
      </c>
      <c r="F7" s="87" t="s">
        <v>24</v>
      </c>
      <c r="G7" s="87" t="s">
        <v>24</v>
      </c>
      <c r="H7" s="87" t="s">
        <v>24</v>
      </c>
      <c r="I7" s="87" t="s">
        <v>24</v>
      </c>
      <c r="J7" s="87" t="s">
        <v>24</v>
      </c>
      <c r="K7" s="65"/>
      <c r="L7" s="65"/>
    </row>
    <row r="8" spans="1:24" s="65" customFormat="1">
      <c r="A8" s="68">
        <v>6</v>
      </c>
      <c r="B8" s="40" t="s">
        <v>22</v>
      </c>
      <c r="C8" s="63">
        <v>862386</v>
      </c>
      <c r="D8" s="63">
        <v>1487</v>
      </c>
      <c r="E8" s="63">
        <v>423043</v>
      </c>
      <c r="F8" s="63">
        <v>820</v>
      </c>
      <c r="G8" s="63">
        <v>234250.06599999999</v>
      </c>
      <c r="H8" s="63">
        <f>0.46*1000</f>
        <v>460</v>
      </c>
      <c r="I8" s="63">
        <v>179911</v>
      </c>
      <c r="J8" s="63">
        <v>359</v>
      </c>
    </row>
    <row r="9" spans="1:24" s="65" customFormat="1">
      <c r="A9" s="68">
        <v>7</v>
      </c>
      <c r="B9" s="40" t="s">
        <v>7</v>
      </c>
      <c r="C9" s="63">
        <v>844542.8</v>
      </c>
      <c r="D9" s="63">
        <v>1182</v>
      </c>
      <c r="E9" s="63">
        <v>759104.15417000023</v>
      </c>
      <c r="F9" s="63">
        <v>1347</v>
      </c>
      <c r="G9" s="63">
        <f>457583335.41/1000</f>
        <v>457583.33541</v>
      </c>
      <c r="H9" s="63">
        <v>917</v>
      </c>
      <c r="I9" s="63" t="s">
        <v>24</v>
      </c>
      <c r="J9" s="63" t="s">
        <v>24</v>
      </c>
    </row>
    <row r="10" spans="1:24" s="65" customFormat="1">
      <c r="A10" s="68">
        <v>8</v>
      </c>
      <c r="B10" s="40" t="s">
        <v>43</v>
      </c>
      <c r="C10" s="63">
        <v>364125.65950999962</v>
      </c>
      <c r="D10" s="63">
        <v>446</v>
      </c>
      <c r="E10" s="63">
        <v>285346.97276999982</v>
      </c>
      <c r="F10" s="63">
        <v>398</v>
      </c>
      <c r="G10" s="63">
        <v>155425.81371000002</v>
      </c>
      <c r="H10" s="63">
        <f>239</f>
        <v>239</v>
      </c>
      <c r="I10" s="63">
        <v>96379</v>
      </c>
      <c r="J10" s="63">
        <v>171</v>
      </c>
      <c r="M10" s="63">
        <v>116791.3</v>
      </c>
      <c r="N10" s="63">
        <v>214</v>
      </c>
    </row>
    <row r="11" spans="1:24">
      <c r="A11" s="68">
        <v>9</v>
      </c>
      <c r="B11" s="40" t="s">
        <v>11</v>
      </c>
      <c r="C11" s="63">
        <v>360859.04901000002</v>
      </c>
      <c r="D11" s="63">
        <v>509</v>
      </c>
      <c r="E11" s="63">
        <v>51299.235670000002</v>
      </c>
      <c r="F11" s="63">
        <v>79</v>
      </c>
      <c r="G11" s="63">
        <v>63962</v>
      </c>
      <c r="H11" s="63">
        <f>115</f>
        <v>115</v>
      </c>
      <c r="I11" s="63">
        <v>50100</v>
      </c>
      <c r="J11" s="63">
        <v>92</v>
      </c>
      <c r="K11" s="65"/>
      <c r="L11" s="65"/>
      <c r="M11" s="63">
        <f>1716298149.5/1000</f>
        <v>1716298.1495000001</v>
      </c>
      <c r="N11" s="63">
        <v>2131</v>
      </c>
      <c r="O11" s="59" t="e">
        <f>(M11/#REF!-1)*100</f>
        <v>#REF!</v>
      </c>
      <c r="P11" s="59" t="s">
        <v>24</v>
      </c>
      <c r="Q11" s="39"/>
      <c r="R11" s="39"/>
      <c r="S11" s="39"/>
      <c r="V11" s="31"/>
      <c r="W11" s="31"/>
      <c r="X11" s="31"/>
    </row>
    <row r="12" spans="1:24" hidden="1">
      <c r="A12" s="68"/>
      <c r="B12" s="40"/>
      <c r="C12" s="63"/>
      <c r="D12" s="63"/>
      <c r="E12" s="63"/>
      <c r="F12" s="63"/>
    </row>
    <row r="13" spans="1:24" hidden="1">
      <c r="A13" s="68"/>
      <c r="B13" s="40"/>
      <c r="C13" s="63"/>
      <c r="D13" s="63"/>
      <c r="E13" s="63"/>
      <c r="F13" s="63"/>
    </row>
    <row r="14" spans="1:24" hidden="1">
      <c r="A14" s="68"/>
      <c r="B14" s="40"/>
      <c r="C14" s="63"/>
      <c r="D14" s="63"/>
      <c r="E14" s="63"/>
      <c r="F14" s="63"/>
    </row>
    <row r="15" spans="1:24" hidden="1">
      <c r="A15" s="68"/>
      <c r="B15" s="40"/>
      <c r="C15" s="63"/>
      <c r="D15" s="63"/>
      <c r="E15" s="63"/>
      <c r="F15" s="63"/>
    </row>
    <row r="16" spans="1:24" hidden="1">
      <c r="A16" s="68"/>
      <c r="B16" s="40"/>
      <c r="C16" s="63"/>
      <c r="D16" s="63"/>
      <c r="E16" s="63"/>
      <c r="F16" s="63"/>
      <c r="H16" s="35"/>
      <c r="I16" s="35"/>
      <c r="J16" s="35"/>
      <c r="K16" s="35"/>
      <c r="L16" s="35"/>
    </row>
    <row r="17" spans="1:12" hidden="1">
      <c r="A17" s="68"/>
      <c r="B17" s="40"/>
      <c r="C17" s="63"/>
      <c r="D17" s="63"/>
      <c r="E17" s="63"/>
      <c r="F17" s="63"/>
      <c r="H17" s="35"/>
      <c r="I17" s="35"/>
      <c r="J17" s="35"/>
      <c r="K17" s="35"/>
      <c r="L17" s="35"/>
    </row>
    <row r="18" spans="1:12" hidden="1">
      <c r="A18" s="68"/>
      <c r="B18" s="40"/>
      <c r="C18" s="63"/>
      <c r="D18" s="63"/>
      <c r="E18" s="63"/>
      <c r="F18" s="63"/>
      <c r="H18" s="35"/>
      <c r="I18" s="35"/>
      <c r="J18" s="35"/>
      <c r="K18" s="35"/>
      <c r="L18" s="35"/>
    </row>
    <row r="19" spans="1:12" hidden="1">
      <c r="A19" s="68"/>
      <c r="B19" s="40"/>
      <c r="C19" s="63"/>
      <c r="D19" s="63"/>
      <c r="E19" s="63"/>
      <c r="F19" s="63"/>
      <c r="H19" s="32"/>
      <c r="I19" s="32"/>
      <c r="J19" s="32"/>
      <c r="K19" s="32"/>
      <c r="L19" s="32"/>
    </row>
    <row r="20" spans="1:12" hidden="1">
      <c r="A20" s="68"/>
      <c r="B20" s="40"/>
      <c r="C20" s="63"/>
      <c r="D20" s="63"/>
      <c r="E20" s="63"/>
      <c r="F20" s="63"/>
      <c r="H20" s="31"/>
      <c r="K20" s="31"/>
      <c r="L20" s="31"/>
    </row>
    <row r="21" spans="1:12" hidden="1">
      <c r="A21" s="68"/>
      <c r="B21" s="40"/>
      <c r="C21" s="63"/>
      <c r="D21" s="63"/>
      <c r="E21" s="63"/>
      <c r="F21" s="63"/>
      <c r="H21" s="31"/>
      <c r="K21" s="31"/>
      <c r="L21" s="31"/>
    </row>
    <row r="22" spans="1:12" hidden="1">
      <c r="A22" s="68"/>
      <c r="B22" s="40"/>
      <c r="C22" s="63"/>
      <c r="D22" s="63"/>
      <c r="E22" s="63"/>
      <c r="F22" s="63"/>
      <c r="H22" s="31"/>
      <c r="K22" s="31"/>
      <c r="L22" s="31"/>
    </row>
    <row r="23" spans="1:12" hidden="1">
      <c r="A23" s="68"/>
      <c r="B23" s="40"/>
      <c r="C23" s="63"/>
      <c r="D23" s="63"/>
      <c r="E23" s="63"/>
      <c r="F23" s="63"/>
      <c r="H23" s="31"/>
      <c r="K23" s="31"/>
      <c r="L23" s="31"/>
    </row>
    <row r="24" spans="1:12" hidden="1">
      <c r="A24" s="68"/>
      <c r="B24" s="40"/>
      <c r="C24" s="63"/>
      <c r="D24" s="63"/>
      <c r="E24" s="63"/>
      <c r="F24" s="63"/>
      <c r="H24" s="31"/>
      <c r="K24" s="31"/>
      <c r="L24" s="31"/>
    </row>
    <row r="25" spans="1:12" hidden="1">
      <c r="A25" s="68"/>
      <c r="B25" s="40"/>
      <c r="C25" s="63"/>
      <c r="D25" s="63"/>
      <c r="E25" s="63"/>
      <c r="F25" s="63"/>
      <c r="H25" s="32"/>
      <c r="I25" s="32"/>
      <c r="J25" s="32"/>
      <c r="K25" s="32"/>
      <c r="L25" s="32"/>
    </row>
    <row r="26" spans="1:12" hidden="1">
      <c r="A26" s="68"/>
      <c r="B26" s="40"/>
      <c r="C26" s="63"/>
      <c r="D26" s="63"/>
      <c r="E26" s="63"/>
      <c r="F26" s="63"/>
      <c r="H26" s="35"/>
      <c r="I26" s="35"/>
      <c r="J26" s="35"/>
      <c r="K26" s="35"/>
      <c r="L26" s="35"/>
    </row>
    <row r="27" spans="1:12" hidden="1">
      <c r="A27" s="68"/>
      <c r="B27" s="40"/>
      <c r="C27" s="63"/>
      <c r="D27" s="63"/>
      <c r="E27" s="63"/>
      <c r="F27" s="63"/>
      <c r="H27" s="35"/>
      <c r="I27" s="35"/>
      <c r="J27" s="35"/>
      <c r="K27" s="35"/>
      <c r="L27" s="35"/>
    </row>
    <row r="28" spans="1:12">
      <c r="C28" s="69"/>
      <c r="D28" s="69"/>
      <c r="E28" s="69"/>
      <c r="F28" s="69"/>
    </row>
    <row r="29" spans="1:12"/>
    <row r="30" spans="1:12">
      <c r="C30" s="69"/>
      <c r="D30" s="69"/>
    </row>
    <row r="31" spans="1:12"/>
    <row r="32" spans="1:1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</sheetData>
  <mergeCells count="12">
    <mergeCell ref="M1:M2"/>
    <mergeCell ref="N1:N2"/>
    <mergeCell ref="B1:B2"/>
    <mergeCell ref="A1:A2"/>
    <mergeCell ref="I1:I2"/>
    <mergeCell ref="J1:J2"/>
    <mergeCell ref="E1:E2"/>
    <mergeCell ref="F1:F2"/>
    <mergeCell ref="G1:G2"/>
    <mergeCell ref="H1:H2"/>
    <mergeCell ref="C1:C2"/>
    <mergeCell ref="D1:D2"/>
  </mergeCells>
  <pageMargins left="0.7" right="0.7" top="0.75" bottom="0.75" header="0.3" footer="0.3"/>
  <pageSetup paperSize="9" scale="5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1.Портфель</vt:lpstr>
      <vt:lpstr>2.Просрочка</vt:lpstr>
      <vt:lpstr>3.1.Объем-города</vt:lpstr>
      <vt:lpstr>3.2.Объем-цель</vt:lpstr>
      <vt:lpstr>4.1.Количество-города</vt:lpstr>
      <vt:lpstr>4.2.Количество-цель</vt:lpstr>
      <vt:lpstr>5. Госпрограмма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anna.dubrovskaya</dc:creator>
  <cp:lastModifiedBy>Солдатенкова Инна</cp:lastModifiedBy>
  <cp:lastPrinted>2018-10-04T15:00:44Z</cp:lastPrinted>
  <dcterms:created xsi:type="dcterms:W3CDTF">2014-05-05T09:17:11Z</dcterms:created>
  <dcterms:modified xsi:type="dcterms:W3CDTF">2021-03-04T14:57:35Z</dcterms:modified>
</cp:coreProperties>
</file>